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124226"/>
  <mc:AlternateContent xmlns:mc="http://schemas.openxmlformats.org/markup-compatibility/2006">
    <mc:Choice Requires="x15">
      <x15ac:absPath xmlns:x15ac="http://schemas.microsoft.com/office/spreadsheetml/2010/11/ac" url="\\fhrfps01\FinancialPlanning\Energy Surcharge\2026\08_Aug\"/>
    </mc:Choice>
  </mc:AlternateContent>
  <xr:revisionPtr revIDLastSave="0" documentId="13_ncr:1_{5B4332AA-0FE2-4327-A1C9-97536D49F8AA}" xr6:coauthVersionLast="47" xr6:coauthVersionMax="47" xr10:uidLastSave="{00000000-0000-0000-0000-000000000000}"/>
  <bookViews>
    <workbookView xWindow="-28995" yWindow="-120" windowWidth="29040" windowHeight="15720" tabRatio="824" firstSheet="13" activeTab="18" xr2:uid="{00000000-000D-0000-FFFF-FFFF00000000}"/>
  </bookViews>
  <sheets>
    <sheet name="Dates" sheetId="33" r:id="rId1"/>
    <sheet name="Contents" sheetId="41" r:id="rId2"/>
    <sheet name="1tab" sheetId="47" r:id="rId3"/>
    <sheet name="2tab" sheetId="14" r:id="rId4"/>
    <sheet name="3atab" sheetId="39" r:id="rId5"/>
    <sheet name="3btab" sheetId="38" r:id="rId6"/>
    <sheet name="3ctab" sheetId="40" r:id="rId7"/>
    <sheet name="3dtab" sheetId="42" r:id="rId8"/>
    <sheet name="3etab" sheetId="49" r:id="rId9"/>
    <sheet name="4atab" sheetId="13" r:id="rId10"/>
    <sheet name="4btab" sheetId="35" r:id="rId11"/>
    <sheet name="4ctab" sheetId="30" r:id="rId12"/>
    <sheet name="4dtab" sheetId="52" r:id="rId13"/>
    <sheet name="5atab" sheetId="15" r:id="rId14"/>
    <sheet name="5btab" sheetId="26" r:id="rId15"/>
    <sheet name="6tab" sheetId="20" r:id="rId16"/>
    <sheet name="7atab" sheetId="18" r:id="rId17"/>
    <sheet name="7btab" sheetId="25" r:id="rId18"/>
    <sheet name="7ctab" sheetId="24" r:id="rId19"/>
    <sheet name="7d(1)tab" sheetId="43" r:id="rId20"/>
    <sheet name="7d(2)tab" sheetId="44" r:id="rId21"/>
    <sheet name="7etab" sheetId="48" r:id="rId22"/>
    <sheet name="8tab" sheetId="45" r:id="rId23"/>
    <sheet name="9atab" sheetId="17" r:id="rId24"/>
    <sheet name="9btab" sheetId="31" r:id="rId25"/>
    <sheet name="9ctab" sheetId="37" r:id="rId26"/>
    <sheet name="10atab" sheetId="50" r:id="rId27"/>
    <sheet name="10btab" sheetId="51" r:id="rId28"/>
  </sheets>
  <definedNames>
    <definedName name="_Order1" hidden="1">255</definedName>
    <definedName name="_Order2" hidden="1">255</definedName>
    <definedName name="_Regression_Int" localSheetId="26" hidden="1">1</definedName>
    <definedName name="_Regression_Int" localSheetId="27" hidden="1">1</definedName>
    <definedName name="_Regression_Int" localSheetId="2" hidden="1">1</definedName>
    <definedName name="_Regression_Int" localSheetId="3" hidden="1">1</definedName>
    <definedName name="_Regression_Int" localSheetId="9" hidden="1">1</definedName>
    <definedName name="_Regression_Int" localSheetId="11" hidden="1">1</definedName>
    <definedName name="_Regression_Int" localSheetId="12" hidden="1">1</definedName>
    <definedName name="_Regression_Int" localSheetId="13" hidden="1">1</definedName>
    <definedName name="_Regression_Int" localSheetId="14" hidden="1">1</definedName>
    <definedName name="_Regression_Int" localSheetId="15" hidden="1">1</definedName>
    <definedName name="_Regression_Int" localSheetId="16" hidden="1">1</definedName>
    <definedName name="_Regression_Int" localSheetId="17" hidden="1">1</definedName>
    <definedName name="_Regression_Int" localSheetId="18" hidden="1">1</definedName>
    <definedName name="_Regression_Int" localSheetId="19" hidden="1">1</definedName>
    <definedName name="_Regression_Int" localSheetId="20" hidden="1">1</definedName>
    <definedName name="_Regression_Int" localSheetId="23" hidden="1">1</definedName>
    <definedName name="_Regression_Int" localSheetId="24" hidden="1">1</definedName>
    <definedName name="HTML_CodePage" hidden="1">1252</definedName>
    <definedName name="HTML_Description" hidden="1">""</definedName>
    <definedName name="HTML_Email" hidden="1">""</definedName>
    <definedName name="HTML_Header" localSheetId="3" hidden="1">"US_PRICE"</definedName>
    <definedName name="HTML_Header" localSheetId="15" hidden="1">"US_COAL"</definedName>
    <definedName name="HTML_Header" hidden="1">""</definedName>
    <definedName name="HTML_LastUpdate" localSheetId="3" hidden="1">"5/28/98"</definedName>
    <definedName name="HTML_LastUpdate" localSheetId="15" hidden="1">"5/15/98"</definedName>
    <definedName name="HTML_LastUpdate" hidden="1">"6/2/98"</definedName>
    <definedName name="HTML_LineAfter" hidden="1">FALSE</definedName>
    <definedName name="HTML_LineBefore" hidden="1">FALSE</definedName>
    <definedName name="HTML_Name" hidden="1">"Arti Choxi -"</definedName>
    <definedName name="HTML_OBDlg2" hidden="1">TRUE</definedName>
    <definedName name="HTML_OBDlg4" hidden="1">TRUE</definedName>
    <definedName name="HTML_OS" hidden="1">0</definedName>
    <definedName name="HTML_PathFile" localSheetId="3" hidden="1">"H:\PRJ\STEO_NEW\MyHTML.htm"</definedName>
    <definedName name="HTML_PathFile" localSheetId="15" hidden="1">"H:\PRJ\STEO_NEW\9tabb.htm"</definedName>
    <definedName name="HTML_PathFile" hidden="1">"H:\PRJ\STEO_NEW\5TABB.htm"</definedName>
    <definedName name="HTML_Title" localSheetId="3" hidden="1">"us_price"</definedName>
    <definedName name="HTML_Title" localSheetId="15" hidden="1">"Us_coal"</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26">'10atab'!$B$1:$AL$91</definedName>
    <definedName name="_xlnm.Print_Area" localSheetId="27">'10btab'!$B$1:$AL$27</definedName>
    <definedName name="_xlnm.Print_Area" localSheetId="2">'1tab'!$B$1:$AL$68</definedName>
    <definedName name="_xlnm.Print_Area" localSheetId="3">'2tab'!$B$1:$AL$40</definedName>
    <definedName name="_xlnm.Print_Area" localSheetId="4">'3atab'!$B$1:$AL$43</definedName>
    <definedName name="_xlnm.Print_Area" localSheetId="5">'3btab'!$B$1:$AL$44</definedName>
    <definedName name="_xlnm.Print_Area" localSheetId="6">'3ctab'!$B$1:$AL$37</definedName>
    <definedName name="_xlnm.Print_Area" localSheetId="7">'3dtab'!$B$1:$BV$49</definedName>
    <definedName name="_xlnm.Print_Area" localSheetId="8">'3etab'!$B$1:$Q$39</definedName>
    <definedName name="_xlnm.Print_Area" localSheetId="9">'4atab'!$B$1:$AL$66</definedName>
    <definedName name="_xlnm.Print_Area" localSheetId="10">'4btab'!$B$1:$AL$58</definedName>
    <definedName name="_xlnm.Print_Area" localSheetId="11">'4ctab'!$B$1:$AL$23</definedName>
    <definedName name="_xlnm.Print_Area" localSheetId="12">'4dtab'!$B$1:$AL$59</definedName>
    <definedName name="_xlnm.Print_Area" localSheetId="13">'5atab'!$B$1:$AL$46</definedName>
    <definedName name="_xlnm.Print_Area" localSheetId="14">'5btab'!$B$1:$AL$42</definedName>
    <definedName name="_xlnm.Print_Area" localSheetId="15">'6tab'!$B$1:$AL$42</definedName>
    <definedName name="_xlnm.Print_Area" localSheetId="16">'7atab'!$B$1:$AL$57</definedName>
    <definedName name="_xlnm.Print_Area" localSheetId="17">'7btab'!$B$1:$AL$52</definedName>
    <definedName name="_xlnm.Print_Area" localSheetId="18">'7ctab'!$B$1:$AL$51</definedName>
    <definedName name="_xlnm.Print_Area" localSheetId="19">'7d(1)tab'!$B$1:$N$76</definedName>
    <definedName name="_xlnm.Print_Area" localSheetId="20">'7d(2)tab'!$B$1:$N$69</definedName>
    <definedName name="_xlnm.Print_Area" localSheetId="21">'7etab'!$B$1:$B$50</definedName>
    <definedName name="_xlnm.Print_Area" localSheetId="22">'8tab'!$B$1:$N$60</definedName>
    <definedName name="_xlnm.Print_Area" localSheetId="23">'9atab'!$B$1:$AL$57</definedName>
    <definedName name="_xlnm.Print_Area" localSheetId="24">'9btab'!$B$1:$AL$54</definedName>
    <definedName name="_xlnm.Print_Area" localSheetId="25">'9ctab'!$B$1:$AL$51</definedName>
    <definedName name="_xlnm.Print_Area" localSheetId="1">Contents!$A$3:$B$32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V45" i="17" l="1"/>
  <c r="AV25" i="17"/>
  <c r="A4" i="52"/>
  <c r="B2" i="52"/>
  <c r="B50" i="48"/>
  <c r="A4" i="51"/>
  <c r="B2" i="51"/>
  <c r="A4" i="50"/>
  <c r="B2" i="50"/>
  <c r="B2" i="49" l="1"/>
  <c r="A4" i="37"/>
  <c r="A4" i="31"/>
  <c r="A4" i="17"/>
  <c r="A4" i="45"/>
  <c r="A4" i="48"/>
  <c r="A4" i="44"/>
  <c r="A4" i="43"/>
  <c r="A4" i="24"/>
  <c r="A4" i="25"/>
  <c r="A4" i="18"/>
  <c r="A4" i="20"/>
  <c r="A4" i="26"/>
  <c r="A4" i="15"/>
  <c r="A4" i="30"/>
  <c r="A4" i="35"/>
  <c r="A4" i="13"/>
  <c r="A4" i="42"/>
  <c r="A4" i="40"/>
  <c r="A4" i="38"/>
  <c r="A4" i="39"/>
  <c r="A4" i="14"/>
  <c r="A4" i="47"/>
  <c r="G2" i="33"/>
  <c r="B69" i="52" s="1"/>
  <c r="B2" i="48"/>
  <c r="B2" i="47"/>
  <c r="D7" i="33"/>
  <c r="D3" i="33"/>
  <c r="B2" i="37"/>
  <c r="B2" i="31"/>
  <c r="B2" i="17"/>
  <c r="B2" i="45"/>
  <c r="B2" i="44"/>
  <c r="B2" i="43"/>
  <c r="B2" i="24"/>
  <c r="B2" i="25"/>
  <c r="B2" i="18"/>
  <c r="B2" i="20"/>
  <c r="B2" i="26"/>
  <c r="B2" i="15"/>
  <c r="B2" i="30"/>
  <c r="B2" i="35"/>
  <c r="B2" i="13"/>
  <c r="B2" i="42"/>
  <c r="B2" i="40"/>
  <c r="B2" i="38"/>
  <c r="B2" i="39"/>
  <c r="B2" i="14"/>
  <c r="B6" i="41"/>
  <c r="C3" i="42" l="1"/>
  <c r="O3" i="42" s="1"/>
  <c r="AA3" i="42" s="1"/>
  <c r="AM3" i="42" s="1"/>
  <c r="AY3" i="42" s="1"/>
  <c r="BK3" i="42" s="1"/>
  <c r="C3" i="52"/>
  <c r="O3" i="52" s="1"/>
  <c r="AA3" i="52" s="1"/>
  <c r="AM3" i="52" s="1"/>
  <c r="AY3" i="52" s="1"/>
  <c r="BK3" i="52" s="1"/>
  <c r="B30" i="51"/>
  <c r="B77" i="43"/>
  <c r="B45" i="14"/>
  <c r="B97" i="50"/>
  <c r="B54" i="24"/>
  <c r="B76" i="47"/>
  <c r="B48" i="38"/>
  <c r="B53" i="37"/>
  <c r="B55" i="25"/>
  <c r="B56" i="31"/>
  <c r="B64" i="18"/>
  <c r="B48" i="20"/>
  <c r="B69" i="17"/>
  <c r="B55" i="45"/>
  <c r="B55" i="42"/>
  <c r="B45" i="48"/>
  <c r="B42" i="40"/>
  <c r="B71" i="44"/>
  <c r="C3" i="26"/>
  <c r="O3" i="26" s="1"/>
  <c r="AA3" i="26" s="1"/>
  <c r="AM3" i="26" s="1"/>
  <c r="AY3" i="26" s="1"/>
  <c r="BK3" i="26" s="1"/>
  <c r="D5" i="33"/>
  <c r="C11" i="33" s="1"/>
  <c r="C3" i="48"/>
  <c r="O3" i="48" s="1"/>
  <c r="AA3" i="48" s="1"/>
  <c r="AM3" i="48" s="1"/>
  <c r="AY3" i="48" s="1"/>
  <c r="BK3" i="48" s="1"/>
  <c r="C3" i="45"/>
  <c r="O3" i="45" s="1"/>
  <c r="AA3" i="45" s="1"/>
  <c r="AM3" i="45" s="1"/>
  <c r="AY3" i="45" s="1"/>
  <c r="BK3" i="45" s="1"/>
  <c r="C3" i="18"/>
  <c r="O3" i="18" s="1"/>
  <c r="AA3" i="18" s="1"/>
  <c r="AM3" i="18" s="1"/>
  <c r="AY3" i="18" s="1"/>
  <c r="BK3" i="18" s="1"/>
  <c r="C3" i="43"/>
  <c r="O3" i="43" s="1"/>
  <c r="AA3" i="43" s="1"/>
  <c r="AM3" i="43" s="1"/>
  <c r="AY3" i="43" s="1"/>
  <c r="BK3" i="43" s="1"/>
  <c r="C3" i="37"/>
  <c r="O3" i="37" s="1"/>
  <c r="AA3" i="37" s="1"/>
  <c r="AM3" i="37" s="1"/>
  <c r="AY3" i="37" s="1"/>
  <c r="BK3" i="37" s="1"/>
  <c r="C3" i="47"/>
  <c r="O3" i="47" s="1"/>
  <c r="AA3" i="47" s="1"/>
  <c r="AM3" i="47" s="1"/>
  <c r="AY3" i="47" s="1"/>
  <c r="BK3" i="47" s="1"/>
  <c r="C3" i="25"/>
  <c r="O3" i="25" s="1"/>
  <c r="AA3" i="25" s="1"/>
  <c r="AM3" i="25" s="1"/>
  <c r="AY3" i="25" s="1"/>
  <c r="BK3" i="25" s="1"/>
  <c r="C3" i="20"/>
  <c r="O3" i="20" s="1"/>
  <c r="AA3" i="20" s="1"/>
  <c r="AM3" i="20" s="1"/>
  <c r="AY3" i="20" s="1"/>
  <c r="BK3" i="20" s="1"/>
  <c r="C3" i="30"/>
  <c r="O3" i="30" s="1"/>
  <c r="AA3" i="30" s="1"/>
  <c r="AM3" i="30" s="1"/>
  <c r="AY3" i="30" s="1"/>
  <c r="BK3" i="30" s="1"/>
  <c r="C3" i="35"/>
  <c r="O3" i="35" s="1"/>
  <c r="AA3" i="35" s="1"/>
  <c r="AM3" i="35" s="1"/>
  <c r="AY3" i="35" s="1"/>
  <c r="BK3" i="35" s="1"/>
  <c r="C3" i="17"/>
  <c r="O3" i="17" s="1"/>
  <c r="AA3" i="17" s="1"/>
  <c r="AM3" i="17" s="1"/>
  <c r="AY3" i="17" s="1"/>
  <c r="BK3" i="17" s="1"/>
  <c r="C3" i="14"/>
  <c r="O3" i="14" s="1"/>
  <c r="AA3" i="14" s="1"/>
  <c r="AM3" i="14" s="1"/>
  <c r="AY3" i="14" s="1"/>
  <c r="BK3" i="14" s="1"/>
  <c r="C3" i="39"/>
  <c r="O3" i="39" s="1"/>
  <c r="AA3" i="39" s="1"/>
  <c r="AM3" i="39" s="1"/>
  <c r="AY3" i="39" s="1"/>
  <c r="BK3" i="39" s="1"/>
  <c r="C3" i="40"/>
  <c r="O3" i="40" s="1"/>
  <c r="AA3" i="40" s="1"/>
  <c r="AM3" i="40" s="1"/>
  <c r="AY3" i="40" s="1"/>
  <c r="BK3" i="40" s="1"/>
  <c r="C3" i="24"/>
  <c r="O3" i="24" s="1"/>
  <c r="AA3" i="24" s="1"/>
  <c r="AM3" i="24" s="1"/>
  <c r="AY3" i="24" s="1"/>
  <c r="BK3" i="24" s="1"/>
  <c r="C3" i="31"/>
  <c r="O3" i="31" s="1"/>
  <c r="AA3" i="31" s="1"/>
  <c r="AM3" i="31" s="1"/>
  <c r="AY3" i="31" s="1"/>
  <c r="BK3" i="31" s="1"/>
  <c r="C3" i="13"/>
  <c r="O3" i="13" s="1"/>
  <c r="AA3" i="13" s="1"/>
  <c r="AM3" i="13" s="1"/>
  <c r="AY3" i="13" s="1"/>
  <c r="BK3" i="13" s="1"/>
  <c r="C3" i="38"/>
  <c r="O3" i="38" s="1"/>
  <c r="AA3" i="38" s="1"/>
  <c r="AM3" i="38" s="1"/>
  <c r="AY3" i="38" s="1"/>
  <c r="BK3" i="38" s="1"/>
  <c r="B61" i="35"/>
  <c r="B77" i="13"/>
  <c r="B45" i="26"/>
  <c r="B54" i="15"/>
  <c r="B27" i="30"/>
  <c r="C3" i="49"/>
  <c r="O3" i="49" s="1"/>
  <c r="AA3" i="49" s="1"/>
  <c r="AM3" i="49" s="1"/>
  <c r="AY3" i="49" s="1"/>
  <c r="BK3" i="49" s="1"/>
  <c r="C3" i="51"/>
  <c r="O3" i="51" s="1"/>
  <c r="AA3" i="51" s="1"/>
  <c r="AM3" i="51" s="1"/>
  <c r="AY3" i="51" s="1"/>
  <c r="BK3" i="51" s="1"/>
  <c r="C3" i="50"/>
  <c r="O3" i="50" s="1"/>
  <c r="AA3" i="50" s="1"/>
  <c r="AM3" i="50" s="1"/>
  <c r="AY3" i="50" s="1"/>
  <c r="BK3" i="50" s="1"/>
  <c r="C3" i="15"/>
  <c r="O3" i="15" s="1"/>
  <c r="AA3" i="15" s="1"/>
  <c r="AM3" i="15" s="1"/>
  <c r="AY3" i="15" s="1"/>
  <c r="BK3" i="15" s="1"/>
  <c r="B49" i="39"/>
  <c r="B35" i="49"/>
  <c r="C3" i="44"/>
  <c r="O3" i="44" s="1"/>
  <c r="AA3" i="44" s="1"/>
  <c r="AM3" i="44" s="1"/>
  <c r="AY3" i="44" s="1"/>
  <c r="BK3" i="44" s="1"/>
  <c r="D11" i="33" l="1"/>
  <c r="O11" i="33"/>
  <c r="C13" i="33"/>
  <c r="D13" i="33" l="1"/>
  <c r="E11" i="33"/>
  <c r="P11" i="33"/>
  <c r="O13" i="33"/>
  <c r="AA11" i="33"/>
  <c r="E13" i="33" l="1"/>
  <c r="F11" i="33"/>
  <c r="Q11" i="33"/>
  <c r="P13" i="33"/>
  <c r="AA13" i="33"/>
  <c r="AB11" i="33"/>
  <c r="AM11" i="33"/>
  <c r="G11" i="33"/>
  <c r="F13" i="33"/>
  <c r="Q13" i="33" l="1"/>
  <c r="R11" i="33"/>
  <c r="AY11" i="33"/>
  <c r="AN11" i="33"/>
  <c r="AM13" i="33"/>
  <c r="AC11" i="33"/>
  <c r="AB13" i="33"/>
  <c r="S11" i="33"/>
  <c r="R13" i="33"/>
  <c r="G13" i="33"/>
  <c r="H11" i="33"/>
  <c r="AD11" i="33" l="1"/>
  <c r="AC13" i="33"/>
  <c r="AN13" i="33"/>
  <c r="AO11" i="33"/>
  <c r="AZ11" i="33"/>
  <c r="AY13" i="33"/>
  <c r="BK11" i="33"/>
  <c r="S13" i="33"/>
  <c r="T11" i="33"/>
  <c r="H13" i="33"/>
  <c r="I11" i="33"/>
  <c r="BL11" i="33" l="1"/>
  <c r="BK13" i="33"/>
  <c r="AE11" i="33"/>
  <c r="AD13" i="33"/>
  <c r="AZ13" i="33"/>
  <c r="BA11" i="33"/>
  <c r="AO13" i="33"/>
  <c r="AP11" i="33"/>
  <c r="U11" i="33"/>
  <c r="T13" i="33"/>
  <c r="J11" i="33"/>
  <c r="I13" i="33"/>
  <c r="AP13" i="33" l="1"/>
  <c r="AQ11" i="33"/>
  <c r="BB11" i="33"/>
  <c r="BA13" i="33"/>
  <c r="AE13" i="33"/>
  <c r="AF11" i="33"/>
  <c r="BM11" i="33"/>
  <c r="BL13" i="33"/>
  <c r="K11" i="33"/>
  <c r="J13" i="33"/>
  <c r="U13" i="33"/>
  <c r="V11" i="33"/>
  <c r="BM13" i="33" l="1"/>
  <c r="BN11" i="33"/>
  <c r="AG11" i="33"/>
  <c r="AF13" i="33"/>
  <c r="BB13" i="33"/>
  <c r="BC11" i="33"/>
  <c r="AQ13" i="33"/>
  <c r="AR11" i="33"/>
  <c r="K13" i="33"/>
  <c r="L11" i="33"/>
  <c r="V13" i="33"/>
  <c r="W11" i="33"/>
  <c r="AS11" i="33" l="1"/>
  <c r="AR13" i="33"/>
  <c r="BD11" i="33"/>
  <c r="BC13" i="33"/>
  <c r="AH11" i="33"/>
  <c r="AG13" i="33"/>
  <c r="BO11" i="33"/>
  <c r="BN13" i="33"/>
  <c r="M11" i="33"/>
  <c r="L13" i="33"/>
  <c r="W13" i="33"/>
  <c r="X11" i="33"/>
  <c r="BP11" i="33" l="1"/>
  <c r="BO13" i="33"/>
  <c r="AI11" i="33"/>
  <c r="AH13" i="33"/>
  <c r="BD13" i="33"/>
  <c r="BE11" i="33"/>
  <c r="AT11" i="33"/>
  <c r="AS13" i="33"/>
  <c r="Y11" i="33"/>
  <c r="X13" i="33"/>
  <c r="M13" i="33"/>
  <c r="N11" i="33"/>
  <c r="BP13" i="33" l="1"/>
  <c r="BQ11" i="33"/>
  <c r="AT13" i="33"/>
  <c r="AU11" i="33"/>
  <c r="BF11" i="33"/>
  <c r="BE13" i="33"/>
  <c r="AJ11" i="33"/>
  <c r="AI13" i="33"/>
  <c r="N13" i="33"/>
  <c r="Z11" i="33"/>
  <c r="Y13" i="33"/>
  <c r="BR11" i="33" l="1"/>
  <c r="BQ13" i="33"/>
  <c r="AK11" i="33"/>
  <c r="AJ13" i="33"/>
  <c r="BG11" i="33"/>
  <c r="BF13" i="33"/>
  <c r="AU13" i="33"/>
  <c r="AV11" i="33"/>
  <c r="Z13" i="33"/>
  <c r="AL11" i="33" l="1"/>
  <c r="AK13" i="33"/>
  <c r="BS11" i="33"/>
  <c r="BR13" i="33"/>
  <c r="AV13" i="33"/>
  <c r="AW11" i="33"/>
  <c r="BG13" i="33"/>
  <c r="BH11" i="33"/>
  <c r="BI11" i="33" l="1"/>
  <c r="BH13" i="33"/>
  <c r="AW13" i="33"/>
  <c r="AX11" i="33"/>
  <c r="BT11" i="33"/>
  <c r="BS13" i="33"/>
  <c r="AL13" i="33"/>
  <c r="AX13" i="33" l="1"/>
  <c r="BT13" i="33"/>
  <c r="BU11" i="33"/>
  <c r="BI13" i="33"/>
  <c r="BJ11" i="33"/>
  <c r="BJ13" i="33" l="1"/>
  <c r="BV11" i="33"/>
  <c r="BU13" i="33"/>
  <c r="BV13" i="33" l="1"/>
</calcChain>
</file>

<file path=xl/sharedStrings.xml><?xml version="1.0" encoding="utf-8"?>
<sst xmlns="http://schemas.openxmlformats.org/spreadsheetml/2006/main" count="4947" uniqueCount="1612">
  <si>
    <t>Forecast Month -</t>
  </si>
  <si>
    <t>August 2026</t>
  </si>
  <si>
    <t xml:space="preserve">Modeling and analysis completion - </t>
  </si>
  <si>
    <t xml:space="preserve">Table Beginning Year--- </t>
  </si>
  <si>
    <t xml:space="preserve">Table Beginning Month--- </t>
  </si>
  <si>
    <t xml:space="preserve">Last Historical Month--- </t>
  </si>
  <si>
    <t>Dataprep timestamp---</t>
  </si>
  <si>
    <t>Domestic Tables:</t>
  </si>
  <si>
    <t>AAAA_DATEX or AAAA_YEAR</t>
  </si>
  <si>
    <t>Column</t>
  </si>
  <si>
    <t>Historical</t>
  </si>
  <si>
    <t xml:space="preserve"> </t>
  </si>
  <si>
    <t xml:space="preserve">Table 1.  U.S. Energy Markets Summary </t>
  </si>
  <si>
    <t>Table 2.  Nominal Energy Prices</t>
  </si>
  <si>
    <t>Table 3a.  World Petroleum and Other Liquid Fuels Production, Consumption, and Inventories</t>
  </si>
  <si>
    <t>Table 3b.  Non-OPEC Petroleum and Other Liquid Fuels Production</t>
  </si>
  <si>
    <t>Table 3c.  World Petroleum and Other Liquid Fuels Production</t>
  </si>
  <si>
    <t>Table 3d.  World Crude Oil Production</t>
  </si>
  <si>
    <t>Table 3e.  World Petroleum and Other Liquid Fuels Consumption</t>
  </si>
  <si>
    <t>Table 4a.  U.S. Petroleum and Other Liquid Fuels Supply, Consumption, and Inventories</t>
  </si>
  <si>
    <t>Table 4b.  U.S. Hydrocarbon Gas Liquids (HGL) and Petroleum Refinery Balances</t>
  </si>
  <si>
    <t>Table 4c.  U.S. Regional Motor Gasoline Prices and Inventories</t>
  </si>
  <si>
    <t>Table 4d. U.S. Biofuel Supply, Consumption, and Inventories</t>
  </si>
  <si>
    <t>Table 5a.  U.S. Natural Gas Supply, Consumption, and Inventories</t>
  </si>
  <si>
    <t>Table 5b.  U.S. Regional Natural Gas Prices</t>
  </si>
  <si>
    <t>Table 6.  U.S. Coal Supply, Consumption, and Inventories</t>
  </si>
  <si>
    <t>Table 7a.  U.S. Electricity Industry Overview</t>
  </si>
  <si>
    <t>Table 7b.  U.S. Regional Electricity Retail Sales</t>
  </si>
  <si>
    <t>Table 7c.  U.S. Regional Electricity Prices</t>
  </si>
  <si>
    <t>Table 7d(1).  U.S. Regional Electricity Generation, Electric Power Sector</t>
  </si>
  <si>
    <t>Table 7d(2).  U.S. Regional Electricity Generation, Electric Power Sector, continued</t>
  </si>
  <si>
    <t>Table 7e.  U.S. Electricity Generating Capacity</t>
  </si>
  <si>
    <t>Table 8. U.S.  Renewable Energy Consumption</t>
  </si>
  <si>
    <r>
      <t>Table 9a.  U.S. Macroeconomic Indicators and CO</t>
    </r>
    <r>
      <rPr>
        <u/>
        <vertAlign val="subscript"/>
        <sz val="10"/>
        <color indexed="12"/>
        <rFont val="Arial"/>
        <family val="2"/>
      </rPr>
      <t>2</t>
    </r>
    <r>
      <rPr>
        <u/>
        <sz val="10"/>
        <color indexed="12"/>
        <rFont val="Arial"/>
        <family val="2"/>
      </rPr>
      <t xml:space="preserve"> Emissions </t>
    </r>
  </si>
  <si>
    <t>Table 9b.  U.S. Regional Macroeconomic Data</t>
  </si>
  <si>
    <t>Table 9c.  U.S. Regional Weather Data</t>
  </si>
  <si>
    <t>Table 10a.  Drilling Productivity Metrics</t>
  </si>
  <si>
    <t>Table 10b. Crude Oil and Natural Gas Production from Shale and Tight Formations</t>
  </si>
  <si>
    <t>Table of Contents</t>
  </si>
  <si>
    <t>Forecast date:</t>
  </si>
  <si>
    <t>Jan</t>
  </si>
  <si>
    <t>Feb</t>
  </si>
  <si>
    <t>Mar</t>
  </si>
  <si>
    <t>Apr</t>
  </si>
  <si>
    <t>May</t>
  </si>
  <si>
    <t>Jun</t>
  </si>
  <si>
    <t>Jul</t>
  </si>
  <si>
    <t>Aug</t>
  </si>
  <si>
    <t>Sep</t>
  </si>
  <si>
    <t>Oct</t>
  </si>
  <si>
    <t>Nov</t>
  </si>
  <si>
    <t>Dec</t>
  </si>
  <si>
    <t>Energy Production</t>
  </si>
  <si>
    <t>.</t>
  </si>
  <si>
    <t>Crude Oil Production (a)</t>
  </si>
  <si>
    <t>COPRPUS</t>
  </si>
  <si>
    <t>(million barrels per day)</t>
  </si>
  <si>
    <t>Dry Natural Gas Production</t>
  </si>
  <si>
    <t>NGPRPUS</t>
  </si>
  <si>
    <t>(billion cubic feet per day)</t>
  </si>
  <si>
    <t>Coal Production</t>
  </si>
  <si>
    <t>CLPRPUS_TON</t>
  </si>
  <si>
    <t>(million short tons)</t>
  </si>
  <si>
    <t xml:space="preserve">Energy Consumption  </t>
  </si>
  <si>
    <t>Liquid Fuels</t>
  </si>
  <si>
    <t>PATCPUSX</t>
  </si>
  <si>
    <t>Natural Gas</t>
  </si>
  <si>
    <t>NGTCPUS</t>
  </si>
  <si>
    <t>Coal (b)</t>
  </si>
  <si>
    <t>CLTCPUS_TON</t>
  </si>
  <si>
    <t>Electricity</t>
  </si>
  <si>
    <t>ESTXPUS</t>
  </si>
  <si>
    <t>(billion kilowatt hours per day)</t>
  </si>
  <si>
    <t>Renewables (c)</t>
  </si>
  <si>
    <t>RETCBUS</t>
  </si>
  <si>
    <t>(quadrillion Btu)</t>
  </si>
  <si>
    <t>Total Energy Consumption (d)</t>
  </si>
  <si>
    <t>TETCFUEL</t>
  </si>
  <si>
    <t>Energy Prices</t>
  </si>
  <si>
    <t>Crude Oil West Texas Intermediate Spot</t>
  </si>
  <si>
    <t>WTIPUUS</t>
  </si>
  <si>
    <t>(dollars per barrel)</t>
  </si>
  <si>
    <t>Natural Gas Henry Hub Spot</t>
  </si>
  <si>
    <t>NGHHUUS</t>
  </si>
  <si>
    <t>(dollars per million Btu)</t>
  </si>
  <si>
    <t>Coal</t>
  </si>
  <si>
    <t>CLEUDUS</t>
  </si>
  <si>
    <t>Macroeconomic</t>
  </si>
  <si>
    <t>Real Gross Domestic Product</t>
  </si>
  <si>
    <t>GDPQXUS</t>
  </si>
  <si>
    <t>(billion chained 2017 dollars - SAAR)</t>
  </si>
  <si>
    <t>GDPQXUS_PCT</t>
  </si>
  <si>
    <t>Percent change from prior year</t>
  </si>
  <si>
    <t>GDP Implicit Price Deflator</t>
  </si>
  <si>
    <t>GDPDIUS</t>
  </si>
  <si>
    <t>(Index, 2017=100)</t>
  </si>
  <si>
    <t>GDPDIUS_PCT</t>
  </si>
  <si>
    <t>Real Disposable Personal Income</t>
  </si>
  <si>
    <t>YD87OUS</t>
  </si>
  <si>
    <t>YD87OUS_PCT</t>
  </si>
  <si>
    <t>Manufacturing Production Index</t>
  </si>
  <si>
    <t>ZOMNIUS</t>
  </si>
  <si>
    <t>ZOMNIUS_PCT</t>
  </si>
  <si>
    <t>Weather</t>
  </si>
  <si>
    <t>ZWHDPUS</t>
  </si>
  <si>
    <t>U.S. Heating Degree-Days</t>
  </si>
  <si>
    <t>ZWCDPUS</t>
  </si>
  <si>
    <t>U.S. Cooling Degree-Days</t>
  </si>
  <si>
    <r>
      <rPr>
        <b/>
        <sz val="8"/>
        <rFont val="Arial"/>
        <family val="2"/>
      </rPr>
      <t>(a)</t>
    </r>
    <r>
      <rPr>
        <sz val="8"/>
        <rFont val="Arial"/>
        <family val="2"/>
      </rPr>
      <t xml:space="preserve"> Includes lease condensate.</t>
    </r>
  </si>
  <si>
    <r>
      <rPr>
        <b/>
        <sz val="8"/>
        <rFont val="Arial"/>
        <family val="2"/>
      </rPr>
      <t>(b)</t>
    </r>
    <r>
      <rPr>
        <sz val="8"/>
        <rFont val="Arial"/>
        <family val="2"/>
      </rPr>
      <t xml:space="preserve"> Total consumption includes Independent Power Producer (IPP) consumption.</t>
    </r>
  </si>
  <si>
    <r>
      <rPr>
        <b/>
        <sz val="8"/>
        <rFont val="Arial"/>
        <family val="2"/>
      </rPr>
      <t>(c)</t>
    </r>
    <r>
      <rPr>
        <sz val="8"/>
        <rFont val="Arial"/>
        <family val="2"/>
      </rPr>
      <t xml:space="preserve"> Renewable energy includes minor components of non-marketed renewable energy that is neither bought nor sold, either directly or indirectly, as inputs to marketed energy.</t>
    </r>
  </si>
  <si>
    <t xml:space="preserve">      EIA does not estimate or project end-use consumption of non-marketed renewable energy.</t>
  </si>
  <si>
    <r>
      <rPr>
        <b/>
        <sz val="8"/>
        <rFont val="Arial"/>
        <family val="2"/>
      </rPr>
      <t>(d)</t>
    </r>
    <r>
      <rPr>
        <sz val="8"/>
        <rFont val="Arial"/>
        <family val="2"/>
      </rPr>
      <t xml:space="preserve"> The conversion from physical units to Btu is calculated using a subset of conversion factors used in the calculations of gross energy consumption in EIA’s </t>
    </r>
    <r>
      <rPr>
        <i/>
        <sz val="8"/>
        <rFont val="Arial"/>
        <family val="2"/>
      </rPr>
      <t xml:space="preserve">Monthly Energy </t>
    </r>
  </si>
  <si>
    <t xml:space="preserve">      Review (MER). Consequently, the historical data may not precisely match those published in the MER.</t>
  </si>
  <si>
    <t>Notes:</t>
  </si>
  <si>
    <t>- = no data available</t>
  </si>
  <si>
    <t>The approximate break between historical and forecast values is shown with historical data with no shading; estimates and forecasts are shaded gray.</t>
  </si>
  <si>
    <t>Prices are not adjusted for inflation.</t>
  </si>
  <si>
    <t>Sources:</t>
  </si>
  <si>
    <r>
      <t xml:space="preserve">Historical data: Latest data available from Energy Information Administration databases supporting the following reports: </t>
    </r>
    <r>
      <rPr>
        <i/>
        <sz val="8"/>
        <rFont val="Arial"/>
        <family val="2"/>
      </rPr>
      <t>Petroleum Supply Monthl</t>
    </r>
    <r>
      <rPr>
        <sz val="8"/>
        <rFont val="Arial"/>
        <family val="2"/>
      </rPr>
      <t>y;</t>
    </r>
  </si>
  <si>
    <t xml:space="preserve">Petroleum Supply Annual; Weekly Petroleum Status Report; Petroleum Marketing Monthly; Natural Gas Monthly; </t>
  </si>
  <si>
    <t>Electric Power Monthly; Quarterly Coal Report; and International Petroleum Monthly.</t>
  </si>
  <si>
    <t xml:space="preserve">Minor discrepancies with published historical data are due to independent rounding. </t>
  </si>
  <si>
    <t xml:space="preserve">Forecasts: EIA Short-Term Integrated Forecasting System. U.S. macroeconomic forecasts are based on the S&amp;P Global model of the U.S. Economy. </t>
  </si>
  <si>
    <t>Weather forecasts from National Oceanic and Atmospheric Administration and Energy Information Administration.</t>
  </si>
  <si>
    <t>Table 2.  Energy Prices</t>
  </si>
  <si>
    <t>Crude Oil (dollars per barrel)</t>
  </si>
  <si>
    <t>West Texas Intermediate Spot Average</t>
  </si>
  <si>
    <t>BREPUUS</t>
  </si>
  <si>
    <t>Brent Spot Average</t>
  </si>
  <si>
    <t>RAIMUUS</t>
  </si>
  <si>
    <t>U.S. Imported Average</t>
  </si>
  <si>
    <t>RACPUUS</t>
  </si>
  <si>
    <t>U.S. Refiner Average Acquisition Cost</t>
  </si>
  <si>
    <t>U.S. Liquid Fuels (dollars per gallon)</t>
  </si>
  <si>
    <t>Wholesale Petroleum Product Prices</t>
  </si>
  <si>
    <t>MGWHUUS_$</t>
  </si>
  <si>
    <t>Gasoline</t>
  </si>
  <si>
    <t>DSWHUUS_$</t>
  </si>
  <si>
    <t>Diesel Fuel</t>
  </si>
  <si>
    <t>D2WHUUS_$</t>
  </si>
  <si>
    <t>Fuel Oil</t>
  </si>
  <si>
    <t>JKTCUUS_$</t>
  </si>
  <si>
    <t>Jet Fuel</t>
  </si>
  <si>
    <t>RFTCUUS_$</t>
  </si>
  <si>
    <t>No. 6 Residual Fuel Oil (a)</t>
  </si>
  <si>
    <t>PRMBUUS_$</t>
  </si>
  <si>
    <t>Propane Mont Belvieu Spot</t>
  </si>
  <si>
    <t>Retail Prices Including Taxes</t>
  </si>
  <si>
    <t>MGRARUS_$</t>
  </si>
  <si>
    <t>Gasoline Regular Grade (b)</t>
  </si>
  <si>
    <t>MGEIAUS_$</t>
  </si>
  <si>
    <t>Gasoline All Grades (b)</t>
  </si>
  <si>
    <t>DSRTUUS_$</t>
  </si>
  <si>
    <t>On-highway Diesel Fuel</t>
  </si>
  <si>
    <t>D2RCAUS_$</t>
  </si>
  <si>
    <t>Heating Oil</t>
  </si>
  <si>
    <t>PRRCAUS</t>
  </si>
  <si>
    <t>Propane Residential</t>
  </si>
  <si>
    <t xml:space="preserve">-  </t>
  </si>
  <si>
    <r>
      <t>Natural Gas</t>
    </r>
    <r>
      <rPr>
        <sz val="8"/>
        <color indexed="8"/>
        <rFont val="Arial"/>
        <family val="2"/>
      </rPr>
      <t/>
    </r>
  </si>
  <si>
    <t>NGHHMCF</t>
  </si>
  <si>
    <t>Henry Hub Spot (dollars per thousand cubic feet)</t>
  </si>
  <si>
    <t xml:space="preserve">Henry Hub Spot (dollars per million Btu) </t>
  </si>
  <si>
    <t xml:space="preserve">U.S. Retail Prices (dollars per thousand cubic feet) </t>
  </si>
  <si>
    <t>NGICUUS</t>
  </si>
  <si>
    <t>Industrial Sector</t>
  </si>
  <si>
    <t>NGCCUUS</t>
  </si>
  <si>
    <t>Commercial Sector</t>
  </si>
  <si>
    <t>NGRCUUS</t>
  </si>
  <si>
    <t>Residential Sector</t>
  </si>
  <si>
    <t>U.S. Electricity</t>
  </si>
  <si>
    <t>Power Generation Fuel Costs (dollars per million Btu)</t>
  </si>
  <si>
    <t>NGEUDUS</t>
  </si>
  <si>
    <t xml:space="preserve">Natural Gas </t>
  </si>
  <si>
    <t>RFEUDUS</t>
  </si>
  <si>
    <t>Residual Fuel Oil (c)</t>
  </si>
  <si>
    <t>DKEUDUS</t>
  </si>
  <si>
    <t>Distillate Fuel Oil</t>
  </si>
  <si>
    <t>Prices to Ultimate Customers (cents per kilowatthour)</t>
  </si>
  <si>
    <t>ESICUUS</t>
  </si>
  <si>
    <t>ESCMUUS</t>
  </si>
  <si>
    <t>ESRCUUS</t>
  </si>
  <si>
    <r>
      <rPr>
        <b/>
        <sz val="8"/>
        <rFont val="Arial"/>
        <family val="2"/>
      </rPr>
      <t>(a)</t>
    </r>
    <r>
      <rPr>
        <sz val="8"/>
        <rFont val="Arial"/>
        <family val="2"/>
      </rPr>
      <t xml:space="preserve"> Average for all sulfur contents.</t>
    </r>
  </si>
  <si>
    <r>
      <rPr>
        <b/>
        <sz val="8"/>
        <rFont val="Arial"/>
        <family val="2"/>
      </rPr>
      <t>(b)</t>
    </r>
    <r>
      <rPr>
        <sz val="8"/>
        <rFont val="Arial"/>
        <family val="2"/>
      </rPr>
      <t xml:space="preserve"> Average self-service cash price.</t>
    </r>
  </si>
  <si>
    <r>
      <rPr>
        <b/>
        <sz val="8"/>
        <rFont val="Arial"/>
        <family val="2"/>
      </rPr>
      <t>(c)</t>
    </r>
    <r>
      <rPr>
        <sz val="8"/>
        <rFont val="Arial"/>
        <family val="2"/>
      </rPr>
      <t xml:space="preserve"> Includes fuel oils No. 4, No. 5, No. 6, and topped crude.</t>
    </r>
  </si>
  <si>
    <t>Prices are not adjusted for inflation; prices exclude taxes unless otherwise noted.</t>
  </si>
  <si>
    <r>
      <t xml:space="preserve">Historical data: Latest data available from Energy Information Administration databases supporting the following reports: </t>
    </r>
    <r>
      <rPr>
        <i/>
        <sz val="8"/>
        <rFont val="Arial"/>
        <family val="2"/>
      </rPr>
      <t>Petroleum Marketing Monthly</t>
    </r>
    <r>
      <rPr>
        <sz val="8"/>
        <rFont val="Arial"/>
        <family val="2"/>
      </rPr>
      <t xml:space="preserve">; </t>
    </r>
  </si>
  <si>
    <t>Weekly Petroleum Status Report; Natural Gas Monthly; Electric Power Monthly;  Monthly Energy Review; Heating Oil and Propoane Update.</t>
  </si>
  <si>
    <t>WTI and Brent crude oil spot prices, the Mt. Belvieu propane spot price, and the Henry Hub natural gas spot price are from Refinitiv,an LSEG company, via EIA (https://www.eia.gov/dnav/pet/pet_pri_spt_s1_d.htm).</t>
  </si>
  <si>
    <r>
      <t xml:space="preserve">Retail heating oil prices are from the Bureau of Labor Statistics, </t>
    </r>
    <r>
      <rPr>
        <i/>
        <sz val="8"/>
        <rFont val="Arial"/>
        <family val="2"/>
      </rPr>
      <t>Consumer Price Index.</t>
    </r>
  </si>
  <si>
    <t xml:space="preserve">Forecasts: EIA Short-Term Integrated Forecasting System. </t>
  </si>
  <si>
    <t>Production (million barrels per day) (a)</t>
  </si>
  <si>
    <t>papr_world</t>
  </si>
  <si>
    <t>World total</t>
  </si>
  <si>
    <t>copr_world</t>
  </si>
  <si>
    <t>Crude oil</t>
  </si>
  <si>
    <t>world_nc</t>
  </si>
  <si>
    <t>Other liquids</t>
  </si>
  <si>
    <t>papr_opec</t>
  </si>
  <si>
    <t>OPEC total (b)</t>
  </si>
  <si>
    <t>copr_opec</t>
  </si>
  <si>
    <t>opec_nc</t>
  </si>
  <si>
    <t>papr_nonopec</t>
  </si>
  <si>
    <t>Non-OPEC total</t>
  </si>
  <si>
    <t>copr_nonopec</t>
  </si>
  <si>
    <t>nonopec_nc</t>
  </si>
  <si>
    <t>Consumption (million barrels per day) (c)</t>
  </si>
  <si>
    <t>patc_world</t>
  </si>
  <si>
    <t>patc_oecd</t>
  </si>
  <si>
    <t>OECD total (d)</t>
  </si>
  <si>
    <t>patc_ca</t>
  </si>
  <si>
    <t>Canada</t>
  </si>
  <si>
    <t>patc_oecd_europe</t>
  </si>
  <si>
    <t>Europe</t>
  </si>
  <si>
    <t>patc_ja</t>
  </si>
  <si>
    <t>Japan</t>
  </si>
  <si>
    <t>patc_us</t>
  </si>
  <si>
    <t>United States</t>
  </si>
  <si>
    <t>patc_ust</t>
  </si>
  <si>
    <t>U.S. Territories</t>
  </si>
  <si>
    <t>patc_other_oecd</t>
  </si>
  <si>
    <t>Other OECD</t>
  </si>
  <si>
    <t>patc_non_oecd</t>
  </si>
  <si>
    <t>Non-OECD total</t>
  </si>
  <si>
    <t>patc_ch</t>
  </si>
  <si>
    <t>China</t>
  </si>
  <si>
    <t>patc_fsu</t>
  </si>
  <si>
    <t>Eurasia</t>
  </si>
  <si>
    <t>patc_nonoecd_europe</t>
  </si>
  <si>
    <t>patc_other_asia</t>
  </si>
  <si>
    <t>Other Asia</t>
  </si>
  <si>
    <t>patc_other_nonoecd</t>
  </si>
  <si>
    <t>Other non-OECD</t>
  </si>
  <si>
    <t>Total crude oil and other liquids inventory net withdrawals (million barrels per day)</t>
  </si>
  <si>
    <t>t3_stchange_world</t>
  </si>
  <si>
    <t>t3_stchange_us</t>
  </si>
  <si>
    <t>t3_stchange_ooecd</t>
  </si>
  <si>
    <t>t3_stchange_noecd</t>
  </si>
  <si>
    <t>Other inventory draws and balance</t>
  </si>
  <si>
    <t>End-of-period commercial crude oil and other liquids inventories (million barrels)</t>
  </si>
  <si>
    <t>pasc_oecd_t3</t>
  </si>
  <si>
    <t>OECD total</t>
  </si>
  <si>
    <t>pasc_us</t>
  </si>
  <si>
    <t>pasc_ooecd_t3</t>
  </si>
  <si>
    <r>
      <rPr>
        <b/>
        <sz val="8"/>
        <rFont val="Arial"/>
        <family val="2"/>
      </rPr>
      <t>(a)</t>
    </r>
    <r>
      <rPr>
        <sz val="8"/>
        <rFont val="Arial"/>
        <family val="2"/>
      </rPr>
      <t xml:space="preserve"> Includes crude oil, lease condensate, natural gas plant liquids, other liquids, refinery processing gain, and other unaccounted-for liquids. Differences in the reported historical production data across countries could result in some inconsistencies in the delineation between crude oil and other liquid fuels.</t>
    </r>
  </si>
  <si>
    <r>
      <rPr>
        <b/>
        <sz val="8"/>
        <rFont val="Arial"/>
        <family val="2"/>
      </rPr>
      <t>(b)</t>
    </r>
    <r>
      <rPr>
        <sz val="8"/>
        <rFont val="Arial"/>
        <family val="2"/>
      </rPr>
      <t xml:space="preserve"> OPEC = Organization of the Petroleum Exporting Countries: Algeria, Congo (Brazzaville), Equatorial Guinea, Gabon, Iran, Iraq, Kuwait, Libya, Nigeria, Saudi Arabia, and Venezuela.</t>
    </r>
  </si>
  <si>
    <r>
      <rPr>
        <b/>
        <sz val="8"/>
        <rFont val="Arial"/>
        <family val="2"/>
      </rPr>
      <t xml:space="preserve">(c) </t>
    </r>
    <r>
      <rPr>
        <sz val="8"/>
        <rFont val="Arial"/>
        <family val="2"/>
      </rPr>
      <t>Consumption of petroleum by the OECD countries is the same as "petroleum product supplied," defined in the glossary of the EIA Petroleum Supply Monthly (DOE/EIA-0109). Consumption of petroleum by the non-OECD countries is "apparent consumption," which includes internal consumption, refinery fuel and loss, and bunkering.</t>
    </r>
  </si>
  <si>
    <r>
      <rPr>
        <b/>
        <sz val="8"/>
        <rFont val="Arial"/>
        <family val="2"/>
      </rPr>
      <t>(d)</t>
    </r>
    <r>
      <rPr>
        <sz val="8"/>
        <rFont val="Arial"/>
        <family val="2"/>
      </rPr>
      <t xml:space="preserve"> OECD = Organization for Economic Cooperation and Development: Australia, Austria, Belgium, Canada, Chile, Czech Republic, Denmark, Estonia, Finland, France, Germany, Greece, Hungary, Iceland, Ireland, Israel, Italy, Japan, Latvia, Lithuania, Luxembourg, Mexico, Netherlands, New Zealand, Norway, Poland, Portugal, Slovakia, Slovenia, South Korea, Spain, Sweden, Switzerland, Turkiye, United Kingdom, and United States.</t>
    </r>
  </si>
  <si>
    <t>The approximate break between historical and forecast values is shown with historical data printed in bold; estimates and forecasts in italics.</t>
  </si>
  <si>
    <r>
      <t xml:space="preserve">Historical data: Energy Information Administration </t>
    </r>
    <r>
      <rPr>
        <i/>
        <sz val="8"/>
        <rFont val="Arial"/>
        <family val="2"/>
      </rPr>
      <t>International Energy Statistics</t>
    </r>
    <r>
      <rPr>
        <sz val="8"/>
        <rFont val="Arial"/>
        <family val="2"/>
      </rPr>
      <t xml:space="preserve"> (https://www.eia.gov/international/data/world).</t>
    </r>
  </si>
  <si>
    <t>Table 3b.  Non-OPEC Petroleum and Other Liquid Fuels Production  (million barrels per day)</t>
  </si>
  <si>
    <t>Petroleum and other liquid fuels production (a)</t>
  </si>
  <si>
    <t>Non-OPEC total (b)</t>
  </si>
  <si>
    <t>t3b_papr_r01</t>
  </si>
  <si>
    <t>North America total</t>
  </si>
  <si>
    <t>papr_CA</t>
  </si>
  <si>
    <t>papr_MX</t>
  </si>
  <si>
    <t>Mexico</t>
  </si>
  <si>
    <t>papr_US</t>
  </si>
  <si>
    <t>t3b_papr_r02</t>
  </si>
  <si>
    <t>Central and South America total</t>
  </si>
  <si>
    <t>papr_AR</t>
  </si>
  <si>
    <t>Argentina</t>
  </si>
  <si>
    <t>papr_BR</t>
  </si>
  <si>
    <t>Brazil</t>
  </si>
  <si>
    <t>papr_CO</t>
  </si>
  <si>
    <t>Colombia</t>
  </si>
  <si>
    <t>papr_GY</t>
  </si>
  <si>
    <t>Guyana</t>
  </si>
  <si>
    <t>t3b_papr_r03</t>
  </si>
  <si>
    <t>Europe total</t>
  </si>
  <si>
    <t>papr_NO</t>
  </si>
  <si>
    <t>Norway</t>
  </si>
  <si>
    <t>papr_UK</t>
  </si>
  <si>
    <t>United Kingdom</t>
  </si>
  <si>
    <t>t3b_papr_r04</t>
  </si>
  <si>
    <t>Eurasia total</t>
  </si>
  <si>
    <t>papr_AJ</t>
  </si>
  <si>
    <t>Azerbaijan</t>
  </si>
  <si>
    <t>papr_KZ</t>
  </si>
  <si>
    <t>Kazakhstan</t>
  </si>
  <si>
    <t>papr_RS</t>
  </si>
  <si>
    <t>Russia</t>
  </si>
  <si>
    <t>t3b_papr_r05</t>
  </si>
  <si>
    <t>Middle East total</t>
  </si>
  <si>
    <t>papr_MU</t>
  </si>
  <si>
    <t>Oman</t>
  </si>
  <si>
    <t>papr_QA</t>
  </si>
  <si>
    <t>Qatar</t>
  </si>
  <si>
    <t>papr_tc</t>
  </si>
  <si>
    <t>United Arab Emirates</t>
  </si>
  <si>
    <t>t3b_papr_r06</t>
  </si>
  <si>
    <t>Africa total</t>
  </si>
  <si>
    <t>papr_AO</t>
  </si>
  <si>
    <t>Angola</t>
  </si>
  <si>
    <t>papr_EG</t>
  </si>
  <si>
    <t>Egypt</t>
  </si>
  <si>
    <t>t3b_papr_r07</t>
  </si>
  <si>
    <t>Asia and Oceania total</t>
  </si>
  <si>
    <t>papr_CH</t>
  </si>
  <si>
    <t>papr_IN</t>
  </si>
  <si>
    <t>India</t>
  </si>
  <si>
    <t>papr_ID</t>
  </si>
  <si>
    <t>Indonesia</t>
  </si>
  <si>
    <t>papr_MY</t>
  </si>
  <si>
    <t>Malaysia</t>
  </si>
  <si>
    <t>Unplanned production outages</t>
  </si>
  <si>
    <t>padi_nonOPEC</t>
  </si>
  <si>
    <r>
      <rPr>
        <b/>
        <sz val="8"/>
        <rFont val="Arial"/>
        <family val="2"/>
      </rPr>
      <t>(a)</t>
    </r>
    <r>
      <rPr>
        <sz val="8"/>
        <rFont val="Arial"/>
        <family val="2"/>
      </rPr>
      <t xml:space="preserve"> Includes crude oil, lease condensate, natural gas plant liquids, other liquids, refinery processing gain, and other unaccounted-for liquids.</t>
    </r>
  </si>
  <si>
    <t>Table 3c.  World Petroleum and Other Liquid Fuels Production (million barrels per day)</t>
  </si>
  <si>
    <t>papr_opecplus</t>
  </si>
  <si>
    <t>OPEC+ total (b)</t>
  </si>
  <si>
    <t>papr_us</t>
  </si>
  <si>
    <t>papr_nonopecplus_xus</t>
  </si>
  <si>
    <t>Non-OPEC+ excluding United States</t>
  </si>
  <si>
    <t>OPEC total (c)</t>
  </si>
  <si>
    <t>papr_ag</t>
  </si>
  <si>
    <t>Algeria</t>
  </si>
  <si>
    <t>papr_cf</t>
  </si>
  <si>
    <t>Congo (Brazzaville)</t>
  </si>
  <si>
    <t>papr_ek</t>
  </si>
  <si>
    <t>Equatorial Guinea</t>
  </si>
  <si>
    <t>papr_gb</t>
  </si>
  <si>
    <t>Gabon</t>
  </si>
  <si>
    <t>papr_IR</t>
  </si>
  <si>
    <t>Iran</t>
  </si>
  <si>
    <t>papr_iz</t>
  </si>
  <si>
    <t>Iraq</t>
  </si>
  <si>
    <t>papr_ku</t>
  </si>
  <si>
    <t>Kuwait</t>
  </si>
  <si>
    <t>papr_ly</t>
  </si>
  <si>
    <t>Libya</t>
  </si>
  <si>
    <t>papr_ni</t>
  </si>
  <si>
    <t>Nigeria</t>
  </si>
  <si>
    <t>papr_sa</t>
  </si>
  <si>
    <t>Saudi Arabia</t>
  </si>
  <si>
    <t>papr_ve</t>
  </si>
  <si>
    <t>Venezuela</t>
  </si>
  <si>
    <t>papr_opecplus_opec</t>
  </si>
  <si>
    <t>OPEC members subject to OPEC+ agreements (d)</t>
  </si>
  <si>
    <t>papr_opecplus_other</t>
  </si>
  <si>
    <t>OPEC+ other participants total</t>
  </si>
  <si>
    <t>papr_aj</t>
  </si>
  <si>
    <t>papr_ba</t>
  </si>
  <si>
    <t>Bahrain</t>
  </si>
  <si>
    <t>papr_bx</t>
  </si>
  <si>
    <t>Brunei</t>
  </si>
  <si>
    <t>papr_kz</t>
  </si>
  <si>
    <t>papr_my</t>
  </si>
  <si>
    <t>papr_mx</t>
  </si>
  <si>
    <t>papr_mu</t>
  </si>
  <si>
    <t>papr_rs</t>
  </si>
  <si>
    <t>papr_od</t>
  </si>
  <si>
    <t>South Sudan</t>
  </si>
  <si>
    <t>papr_su</t>
  </si>
  <si>
    <t>Sudan</t>
  </si>
  <si>
    <r>
      <rPr>
        <b/>
        <sz val="8"/>
        <rFont val="Arial"/>
        <family val="2"/>
      </rPr>
      <t>(b)</t>
    </r>
    <r>
      <rPr>
        <sz val="8"/>
        <rFont val="Arial"/>
        <family val="2"/>
      </rPr>
      <t xml:space="preserve"> OPEC+ total = OPEC members subject to OPEC+ agreements plus Azerbaijan, Bahrain, Brunei, Kazakhstan, Malaysia, Mexico, Oman, Russia, South Sudan, and Sudan.</t>
    </r>
  </si>
  <si>
    <r>
      <rPr>
        <b/>
        <sz val="8"/>
        <rFont val="Arial"/>
        <family val="2"/>
      </rPr>
      <t>(c)</t>
    </r>
    <r>
      <rPr>
        <sz val="8"/>
        <rFont val="Arial"/>
        <family val="2"/>
      </rPr>
      <t xml:space="preserve"> OPEC = Organization of the Petroleum Exporting Countries: Algeria, Congo (Brazzaville), Equatorial Guinea, Gabon, Iran, Iraq, Kuwait, Libya, Nigeria, Saudi Arabia, and Venezuela.</t>
    </r>
  </si>
  <si>
    <r>
      <rPr>
        <b/>
        <sz val="8"/>
        <rFont val="Arial"/>
        <family val="2"/>
      </rPr>
      <t>(d)</t>
    </r>
    <r>
      <rPr>
        <sz val="8"/>
        <rFont val="Arial"/>
        <family val="2"/>
      </rPr>
      <t xml:space="preserve"> Iran, Libya, and Venezuela are not sbuject to the OPEC+ agreements.</t>
    </r>
  </si>
  <si>
    <t>Table 3d.  World Crude Oil Production (million barrels per day)</t>
  </si>
  <si>
    <t>Crude oil production (a)</t>
  </si>
  <si>
    <t>copr_opecplus</t>
  </si>
  <si>
    <t>coprpus</t>
  </si>
  <si>
    <t>copr_nonopecplus_xus</t>
  </si>
  <si>
    <t>copr_ag</t>
  </si>
  <si>
    <t>copr_cf</t>
  </si>
  <si>
    <t>copr_ek</t>
  </si>
  <si>
    <t>copr_gb</t>
  </si>
  <si>
    <t>copr_IR</t>
  </si>
  <si>
    <t>copr_iz</t>
  </si>
  <si>
    <t>copr_ku</t>
  </si>
  <si>
    <t>copr_ly</t>
  </si>
  <si>
    <t>copr_ni</t>
  </si>
  <si>
    <t>copr_sa</t>
  </si>
  <si>
    <t>copr_ve</t>
  </si>
  <si>
    <t>copr_opecplus_opec</t>
  </si>
  <si>
    <t>copr_opecplus_other</t>
  </si>
  <si>
    <t>copr_aj</t>
  </si>
  <si>
    <t>copr_ba</t>
  </si>
  <si>
    <t>copr_bx</t>
  </si>
  <si>
    <t>copr_kz</t>
  </si>
  <si>
    <t>copr_my</t>
  </si>
  <si>
    <t>copr_mx</t>
  </si>
  <si>
    <t>copr_mu</t>
  </si>
  <si>
    <t>copr_rs</t>
  </si>
  <si>
    <t>copr_od</t>
  </si>
  <si>
    <t>copr_su</t>
  </si>
  <si>
    <t>Crude oil production capacity</t>
  </si>
  <si>
    <t>copc_opec</t>
  </si>
  <si>
    <t>OPEC total</t>
  </si>
  <si>
    <t>copc_opec_r05</t>
  </si>
  <si>
    <t>Middle East</t>
  </si>
  <si>
    <t>copc_opec_rot</t>
  </si>
  <si>
    <t>Other</t>
  </si>
  <si>
    <t>Surplus crude oil production capacity</t>
  </si>
  <si>
    <t>cops_opec</t>
  </si>
  <si>
    <t>cops_opec_r05</t>
  </si>
  <si>
    <t>cops_opec_rot</t>
  </si>
  <si>
    <t>padi_OPEC</t>
  </si>
  <si>
    <r>
      <rPr>
        <b/>
        <sz val="8"/>
        <rFont val="Arial"/>
        <family val="2"/>
      </rPr>
      <t xml:space="preserve">(a) </t>
    </r>
    <r>
      <rPr>
        <sz val="8"/>
        <rFont val="Arial"/>
        <family val="2"/>
      </rPr>
      <t>Differences in the reported historical production data across countries could result in some inconsistencies in the delineation between crude oil and other liquid fuels.</t>
    </r>
  </si>
  <si>
    <t>Table 3e.  World Petroleum and Other Liquid Fuels Consumption (million barrels per day)</t>
  </si>
  <si>
    <t>Petroleum and other liquid fuels consumption (a)</t>
  </si>
  <si>
    <t>OECD total (b)</t>
  </si>
  <si>
    <t>patc_r01</t>
  </si>
  <si>
    <t>patc_mx</t>
  </si>
  <si>
    <t>patc_r02</t>
  </si>
  <si>
    <t>patc_br</t>
  </si>
  <si>
    <t>patc_r03</t>
  </si>
  <si>
    <t>patc_r04</t>
  </si>
  <si>
    <t>patc_rs</t>
  </si>
  <si>
    <t>patc_r05</t>
  </si>
  <si>
    <t>patc_r06</t>
  </si>
  <si>
    <t>patc_r07</t>
  </si>
  <si>
    <t>patc_in</t>
  </si>
  <si>
    <r>
      <rPr>
        <b/>
        <sz val="8"/>
        <rFont val="Arial"/>
        <family val="2"/>
      </rPr>
      <t xml:space="preserve">(a) </t>
    </r>
    <r>
      <rPr>
        <sz val="8"/>
        <rFont val="Arial"/>
        <family val="2"/>
      </rPr>
      <t>Consumption of petroleum by the OECD countries is the same as "petroleum product supplied," defined in the glossary of the EIA Petroleum Supply Monthly (DOE/EIA-0109). Consumption of petroleum by the non-OECD countries is "apparent consumption," which includes internal consumption, refinery fuel and loss, and bunkering.</t>
    </r>
  </si>
  <si>
    <r>
      <rPr>
        <b/>
        <sz val="8"/>
        <rFont val="Arial"/>
        <family val="2"/>
      </rPr>
      <t>(b)</t>
    </r>
    <r>
      <rPr>
        <sz val="8"/>
        <rFont val="Arial"/>
        <family val="2"/>
      </rPr>
      <t xml:space="preserve"> OECD = Organization for Economic Cooperation and Development: Australia, Austria, Belgium, Canada, Chile, Czech Republic, Denmark, Estonia, Finland, France, Germany, Greece, Hungary, Iceland, Ireland, Israel, Italy, Japan, Latvia, Lithuania, Luxembourg, Mexico, Netherlands, New Zealand, Norway, Poland, Portugal, Slovakia, Slovenia, South Korea, Spain, Sweden, Switzerland, Turkiye, United Kingdom, and United States.</t>
    </r>
  </si>
  <si>
    <t>Supply (million barrels per day)</t>
  </si>
  <si>
    <t>U.S. total crude oil production (a)</t>
  </si>
  <si>
    <t>PAPRPAK</t>
  </si>
  <si>
    <t>Alaska</t>
  </si>
  <si>
    <t>PAPRPGLF</t>
  </si>
  <si>
    <t>Federal Gulf of America (b)</t>
  </si>
  <si>
    <t>PAPR48NGOM</t>
  </si>
  <si>
    <t>Lower 48 States (excl GOA) (c)</t>
  </si>
  <si>
    <t>COPRAP</t>
  </si>
  <si>
    <t>Appalachia region</t>
  </si>
  <si>
    <t>COPRBK</t>
  </si>
  <si>
    <t>Bakken region</t>
  </si>
  <si>
    <t>COPREF</t>
  </si>
  <si>
    <t>Eagle Ford region</t>
  </si>
  <si>
    <t>COPRHA</t>
  </si>
  <si>
    <t>Haynesville region</t>
  </si>
  <si>
    <t>COPRPM</t>
  </si>
  <si>
    <t>Permian region</t>
  </si>
  <si>
    <t>COPRR48</t>
  </si>
  <si>
    <t>Rest of Lower 48 States</t>
  </si>
  <si>
    <t>PASUPPLY</t>
  </si>
  <si>
    <t>Total Supply</t>
  </si>
  <si>
    <t>CORIPUS</t>
  </si>
  <si>
    <t>Crude oil input to refineries</t>
  </si>
  <si>
    <t>COTRPUS</t>
  </si>
  <si>
    <t>Transfers to crude oil supply</t>
  </si>
  <si>
    <t>CONIPUS</t>
  </si>
  <si>
    <t>Crude oil net imports (d)</t>
  </si>
  <si>
    <t>COSQ_DRAW</t>
  </si>
  <si>
    <t>SPR net withdrawals (e)</t>
  </si>
  <si>
    <t>COSX_DRAW</t>
  </si>
  <si>
    <t>Commercial inventory net withdrawals</t>
  </si>
  <si>
    <t>COUNPUS</t>
  </si>
  <si>
    <t>Crude oil adjustment (f)</t>
  </si>
  <si>
    <t>PAGLPUS</t>
  </si>
  <si>
    <t>Refinery processing gain</t>
  </si>
  <si>
    <t>NLPRPUS</t>
  </si>
  <si>
    <t>Natural Gas Plant Liquids Production</t>
  </si>
  <si>
    <t>PARNPUS</t>
  </si>
  <si>
    <t>Renewables and oxygenate production (g)</t>
  </si>
  <si>
    <t>EOPRPUS</t>
  </si>
  <si>
    <t>Fuel ethanol production</t>
  </si>
  <si>
    <t>PAFPPUS</t>
  </si>
  <si>
    <t>Petroleum products adjustment (h)</t>
  </si>
  <si>
    <t>PATRPUS</t>
  </si>
  <si>
    <t>Petroleum products transfers to crude oil supply</t>
  </si>
  <si>
    <t>PANIPUS</t>
  </si>
  <si>
    <t>Petroleum product net imports (d)</t>
  </si>
  <si>
    <t>NLNIPUS</t>
  </si>
  <si>
    <t>Hydrocarbon gas liquids</t>
  </si>
  <si>
    <t>UONIPUS</t>
  </si>
  <si>
    <t>Unfinished oils</t>
  </si>
  <si>
    <t>OHNIPUS</t>
  </si>
  <si>
    <t>Other hydrocarbons and oxygenates</t>
  </si>
  <si>
    <t>MGTNIPUS</t>
  </si>
  <si>
    <t>Total motor gasoline</t>
  </si>
  <si>
    <t>JFNIPUS</t>
  </si>
  <si>
    <t>Jet fuel</t>
  </si>
  <si>
    <t>DFNIPUS</t>
  </si>
  <si>
    <t>Distillate fuel oil</t>
  </si>
  <si>
    <t>RFNIPUS</t>
  </si>
  <si>
    <t>Residual fuel oil</t>
  </si>
  <si>
    <t>PSNIPUS</t>
  </si>
  <si>
    <t>Other oils (i)</t>
  </si>
  <si>
    <t>PROD_DRAW</t>
  </si>
  <si>
    <t>Petroleum product inventory net withdrawals</t>
  </si>
  <si>
    <t>Consumption (million barrels per day)</t>
  </si>
  <si>
    <t>U.S. total petroleum products consumption</t>
  </si>
  <si>
    <t>NLTCPUS</t>
  </si>
  <si>
    <t>OHTCPUS</t>
  </si>
  <si>
    <t>MGTCPUSX</t>
  </si>
  <si>
    <t>Motor gasoline</t>
  </si>
  <si>
    <t>JFTCPUS</t>
  </si>
  <si>
    <t>DFTCPUS</t>
  </si>
  <si>
    <t>RFTCPUS</t>
  </si>
  <si>
    <t>PSTCPUS</t>
  </si>
  <si>
    <t>PAIMPORT</t>
  </si>
  <si>
    <t>Total petroleum and other liquid fuels net imports (d)</t>
  </si>
  <si>
    <t>End-of-period inventories (million barrels)</t>
  </si>
  <si>
    <t>PASXPUS</t>
  </si>
  <si>
    <t>Total commercial inventory</t>
  </si>
  <si>
    <t>COSXPUS</t>
  </si>
  <si>
    <t>Crude oil (excluding SPR)</t>
  </si>
  <si>
    <t>NLPSPUS</t>
  </si>
  <si>
    <t>UOPSPUS</t>
  </si>
  <si>
    <t>OHPSPUS</t>
  </si>
  <si>
    <t>MGTSPUS</t>
  </si>
  <si>
    <t>JFPSPUS</t>
  </si>
  <si>
    <t>DFPSPUS</t>
  </si>
  <si>
    <t>RFPSPUS</t>
  </si>
  <si>
    <t>PSPSPUS</t>
  </si>
  <si>
    <t>COSQPUS</t>
  </si>
  <si>
    <t>Crude oil in SPR (e)</t>
  </si>
  <si>
    <r>
      <rPr>
        <b/>
        <sz val="8"/>
        <rFont val="Arial"/>
        <family val="2"/>
      </rPr>
      <t xml:space="preserve">(a) </t>
    </r>
    <r>
      <rPr>
        <sz val="8"/>
        <rFont val="Arial"/>
        <family val="2"/>
      </rPr>
      <t>Includes lease condensate.</t>
    </r>
  </si>
  <si>
    <r>
      <rPr>
        <b/>
        <sz val="8"/>
        <rFont val="Arial"/>
        <family val="2"/>
      </rPr>
      <t>(b)</t>
    </r>
    <r>
      <rPr>
        <sz val="8"/>
        <rFont val="Arial"/>
        <family val="2"/>
      </rPr>
      <t xml:space="preserve"> Crude oil production from U.S. Federal leases in the Gulf of America (GOA).</t>
    </r>
  </si>
  <si>
    <r>
      <rPr>
        <b/>
        <sz val="8"/>
        <rFont val="Arial"/>
        <family val="2"/>
      </rPr>
      <t>(c)</t>
    </r>
    <r>
      <rPr>
        <sz val="8"/>
        <rFont val="Arial"/>
        <family val="2"/>
      </rPr>
      <t xml:space="preserve"> Regional production in this table is based on geographic regions and not geologic formations.</t>
    </r>
  </si>
  <si>
    <r>
      <rPr>
        <b/>
        <sz val="8"/>
        <rFont val="Arial"/>
        <family val="2"/>
      </rPr>
      <t>(d)</t>
    </r>
    <r>
      <rPr>
        <sz val="8"/>
        <rFont val="Arial"/>
        <family val="2"/>
      </rPr>
      <t xml:space="preserve"> Net imports equal gross imports minus gross exports.</t>
    </r>
  </si>
  <si>
    <r>
      <rPr>
        <b/>
        <sz val="8"/>
        <rFont val="Arial"/>
        <family val="2"/>
      </rPr>
      <t>(e)</t>
    </r>
    <r>
      <rPr>
        <sz val="8"/>
        <rFont val="Arial"/>
        <family val="2"/>
      </rPr>
      <t xml:space="preserve"> SPR: Strategic Petroleum Reserve</t>
    </r>
  </si>
  <si>
    <r>
      <rPr>
        <b/>
        <sz val="8"/>
        <rFont val="Arial"/>
        <family val="2"/>
      </rPr>
      <t>(f)</t>
    </r>
    <r>
      <rPr>
        <sz val="8"/>
        <rFont val="Arial"/>
        <family val="2"/>
      </rPr>
      <t xml:space="preserve"> The crude oil adjustment equals the sum of disposition items (e.g. refinery inputs) minus the sum of supply items (e.g. production).</t>
    </r>
  </si>
  <si>
    <r>
      <rPr>
        <b/>
        <sz val="8"/>
        <rFont val="Arial"/>
        <family val="2"/>
      </rPr>
      <t xml:space="preserve">(g) </t>
    </r>
    <r>
      <rPr>
        <sz val="8"/>
        <rFont val="Arial"/>
        <family val="2"/>
      </rPr>
      <t>Renewables and oxygenate production includes pentanes plus, oxygenates (excluding fuel ethanol), and renewable fuels. Beginning in January 2021, renewable fuels includes biodiesel, renewable diesel, renewable jet fuel, renewable heating oil, renewable naphtha and gasoline, and other renewable fuels. For December 2020 and prior, renewable fuels includes only biodiesel.</t>
    </r>
  </si>
  <si>
    <r>
      <rPr>
        <b/>
        <sz val="8"/>
        <rFont val="Arial"/>
        <family val="2"/>
      </rPr>
      <t>(h)</t>
    </r>
    <r>
      <rPr>
        <sz val="8"/>
        <rFont val="Arial"/>
        <family val="2"/>
      </rPr>
      <t xml:space="preserve"> Petroleum products adjustment includes hydrogen/oxygenates/renewables/other hydrocarbons, motor gasoline blending components, and finished motor gasoline.</t>
    </r>
  </si>
  <si>
    <r>
      <rPr>
        <b/>
        <sz val="8"/>
        <rFont val="Arial"/>
        <family val="2"/>
      </rPr>
      <t xml:space="preserve">(i) </t>
    </r>
    <r>
      <rPr>
        <sz val="8"/>
        <rFont val="Arial"/>
        <family val="2"/>
      </rPr>
      <t>Other oils includes aviation gasoline blending components, finished aviation gasoline, kerosene, petrochemical feedstocks, special naphthas, lubricants, waxes, petroleum coke, asphalt and road oil, still gas, and miscellaneous products.</t>
    </r>
  </si>
  <si>
    <r>
      <t xml:space="preserve">Historical data: Latest data available from Energy Information Administration databases supporting the following reports: </t>
    </r>
    <r>
      <rPr>
        <i/>
        <sz val="8"/>
        <rFont val="Arial"/>
        <family val="2"/>
      </rPr>
      <t xml:space="preserve">Petroleum Supply Monthly; Petroleum Supply Annual; </t>
    </r>
    <r>
      <rPr>
        <sz val="8"/>
        <rFont val="Arial"/>
        <family val="2"/>
      </rPr>
      <t xml:space="preserve">and </t>
    </r>
    <r>
      <rPr>
        <i/>
        <sz val="8"/>
        <rFont val="Arial"/>
        <family val="2"/>
      </rPr>
      <t>Weekly Petroleum Status Repor</t>
    </r>
    <r>
      <rPr>
        <sz val="8"/>
        <rFont val="Arial"/>
        <family val="2"/>
      </rPr>
      <t xml:space="preserve">t. </t>
    </r>
  </si>
  <si>
    <r>
      <rPr>
        <sz val="8"/>
        <rFont val="Arial"/>
        <family val="2"/>
      </rPr>
      <t>Forecasts:</t>
    </r>
    <r>
      <rPr>
        <b/>
        <sz val="8"/>
        <rFont val="Arial"/>
        <family val="2"/>
      </rPr>
      <t xml:space="preserve"> </t>
    </r>
    <r>
      <rPr>
        <sz val="8"/>
        <rFont val="Arial"/>
        <family val="2"/>
      </rPr>
      <t xml:space="preserve">EIA Short-Term Integrated Forecasting System. </t>
    </r>
  </si>
  <si>
    <t>Table 4b.  U.S. Hydrocarbon Gas Liquids (HGL) and Petroleum Refinery Balances  (million barrels per day, except inventories and utilization factor)</t>
  </si>
  <si>
    <t>HGL production, consumption, and inventories</t>
  </si>
  <si>
    <t>HGPRPUS</t>
  </si>
  <si>
    <t>Total HGL production</t>
  </si>
  <si>
    <t>Natural gas processing plant production</t>
  </si>
  <si>
    <t>ETFPPUS</t>
  </si>
  <si>
    <t>Ethane</t>
  </si>
  <si>
    <t>PRFPPUS</t>
  </si>
  <si>
    <t>Propane</t>
  </si>
  <si>
    <t>C4FPPUS</t>
  </si>
  <si>
    <t>Butanes</t>
  </si>
  <si>
    <t>PPFPPUS</t>
  </si>
  <si>
    <t>Natural gasoline (pentanes plus)</t>
  </si>
  <si>
    <t>NLROPUS</t>
  </si>
  <si>
    <t>Refinery and blender net production</t>
  </si>
  <si>
    <t>ETROPUS</t>
  </si>
  <si>
    <t>Ethane/ethylene</t>
  </si>
  <si>
    <t>C3ROPUS</t>
  </si>
  <si>
    <t>P3ROPUS</t>
  </si>
  <si>
    <t>Propylene (refinery-grade)</t>
  </si>
  <si>
    <t>C4ROPUS</t>
  </si>
  <si>
    <t>Butanes/butylenes</t>
  </si>
  <si>
    <t>PPPRPUS</t>
  </si>
  <si>
    <t>Renewable/oxygenate plant net production of natural gasoline</t>
  </si>
  <si>
    <t>Total HGL consumption</t>
  </si>
  <si>
    <t>ETTCPUS</t>
  </si>
  <si>
    <t>Ethane/Ethylene</t>
  </si>
  <si>
    <t>C3TCPUS</t>
  </si>
  <si>
    <t>P3TCPUS</t>
  </si>
  <si>
    <t>C4TCPUS</t>
  </si>
  <si>
    <t>HGL net imports</t>
  </si>
  <si>
    <t>ETNIPUS</t>
  </si>
  <si>
    <t>PRNIPUS</t>
  </si>
  <si>
    <t>Propane/propylene</t>
  </si>
  <si>
    <t>C4NIPUS</t>
  </si>
  <si>
    <t>PPNIPUS</t>
  </si>
  <si>
    <t>HGL inventories (million barrels)</t>
  </si>
  <si>
    <t>ETPSPUS</t>
  </si>
  <si>
    <t>C3PSPUS</t>
  </si>
  <si>
    <t>P3PSPUS</t>
  </si>
  <si>
    <t>Propylene (at refineries only)</t>
  </si>
  <si>
    <t>C4PSPUS</t>
  </si>
  <si>
    <t>PPPSPUS</t>
  </si>
  <si>
    <t>Refining</t>
  </si>
  <si>
    <t>PARIPUS</t>
  </si>
  <si>
    <t>Total refinery and blender net inputs</t>
  </si>
  <si>
    <t>NLRIPUS</t>
  </si>
  <si>
    <t>HGL</t>
  </si>
  <si>
    <t>OHRIPUS</t>
  </si>
  <si>
    <t>Other hydrocarbons/oxygenates</t>
  </si>
  <si>
    <t>UORIPUS</t>
  </si>
  <si>
    <t>MBRIPUS</t>
  </si>
  <si>
    <t>Motor gasoline blending components</t>
  </si>
  <si>
    <t>Refinery Processing Gain</t>
  </si>
  <si>
    <t>PAROPUS</t>
  </si>
  <si>
    <t>Total refinery and blender net production</t>
  </si>
  <si>
    <t>MGROPUS</t>
  </si>
  <si>
    <t>Finished motor gasoline</t>
  </si>
  <si>
    <t>JFROPUS</t>
  </si>
  <si>
    <t>DFROPUS</t>
  </si>
  <si>
    <t>RFROPUS</t>
  </si>
  <si>
    <t>PSROPUS</t>
  </si>
  <si>
    <t>Other oils (a)</t>
  </si>
  <si>
    <t>CODIPUS</t>
  </si>
  <si>
    <t>Refinery distillation inputs</t>
  </si>
  <si>
    <t>ORCAPUS</t>
  </si>
  <si>
    <t>Refinery operable distillation capacity</t>
  </si>
  <si>
    <t>ORUTCUS</t>
  </si>
  <si>
    <t xml:space="preserve">Refinery distillation utilization factor </t>
  </si>
  <si>
    <r>
      <rPr>
        <b/>
        <sz val="8"/>
        <rFont val="Arial"/>
        <family val="2"/>
      </rPr>
      <t>(a)</t>
    </r>
    <r>
      <rPr>
        <sz val="8"/>
        <rFont val="Arial"/>
        <family val="2"/>
      </rPr>
      <t xml:space="preserve"> Other oils include aviation gasoline blending components, finished aviation gasoline, kerosene, petrochemical feedstocks, special naphthas, lubricants, waxes, petroleum coke, asphalt and road oil, still gas, and miscellaneous products.</t>
    </r>
  </si>
  <si>
    <r>
      <t xml:space="preserve">Historical data: Latest data available from Energy Information Administration databases supporting the following reports: </t>
    </r>
    <r>
      <rPr>
        <i/>
        <sz val="8"/>
        <rFont val="Arial"/>
        <family val="2"/>
      </rPr>
      <t>Petroleum Supply Monthly</t>
    </r>
    <r>
      <rPr>
        <sz val="8"/>
        <rFont val="Arial"/>
        <family val="2"/>
      </rPr>
      <t xml:space="preserve">; </t>
    </r>
  </si>
  <si>
    <t>Petroleum Supply Annual; Weekly Petroleum Status Report.</t>
  </si>
  <si>
    <t>Table 4c.  U.S. Regional Gasoline Prices and Inventories</t>
  </si>
  <si>
    <t>Wholesale price (dollars per gallon)</t>
  </si>
  <si>
    <t>United States average</t>
  </si>
  <si>
    <t>Retail prices (dollars per gallon) (a)</t>
  </si>
  <si>
    <t>All grades United States average</t>
  </si>
  <si>
    <t>Regular grade United States average</t>
  </si>
  <si>
    <t>MGRARP1_$</t>
  </si>
  <si>
    <t>PADD 1</t>
  </si>
  <si>
    <t>MGRARP2_$</t>
  </si>
  <si>
    <t>PADD 2</t>
  </si>
  <si>
    <t>MGRARP3_$</t>
  </si>
  <si>
    <t>PADD 3</t>
  </si>
  <si>
    <t>MGRARP4_$</t>
  </si>
  <si>
    <t>PADD 4</t>
  </si>
  <si>
    <t>MGRARP5_$</t>
  </si>
  <si>
    <t>PADD 5</t>
  </si>
  <si>
    <t>End-of-period inventories (million barrels) (b)</t>
  </si>
  <si>
    <t>Total U.S. gasoline inventories</t>
  </si>
  <si>
    <t>MGTSPP1</t>
  </si>
  <si>
    <t>MGTSPP2</t>
  </si>
  <si>
    <t>MGTSPP3</t>
  </si>
  <si>
    <t>MGTSPP4</t>
  </si>
  <si>
    <t>MGTSPP5</t>
  </si>
  <si>
    <r>
      <rPr>
        <b/>
        <sz val="8"/>
        <rFont val="Arial"/>
        <family val="2"/>
      </rPr>
      <t>(a)</t>
    </r>
    <r>
      <rPr>
        <sz val="8"/>
        <rFont val="Arial"/>
        <family val="2"/>
      </rPr>
      <t xml:space="preserve"> Retail prices include all federal, state, and local taxes.</t>
    </r>
  </si>
  <si>
    <r>
      <rPr>
        <b/>
        <sz val="8"/>
        <rFont val="Arial"/>
        <family val="2"/>
      </rPr>
      <t xml:space="preserve">(b) </t>
    </r>
    <r>
      <rPr>
        <sz val="8"/>
        <rFont val="Arial"/>
        <family val="2"/>
      </rPr>
      <t>Inventories include both finished motor gasoline and motor gasoline blending components</t>
    </r>
  </si>
  <si>
    <t>PADD = Petroleum Administration for Defense District (PADD).</t>
  </si>
  <si>
    <t>See “Petroleum for Administration Defense District” in EIA’s Energy Glossary (http://www.eia.gov/glossary/index.html) for a list of States in each region.</t>
  </si>
  <si>
    <t xml:space="preserve">Historical data: Latest data available from Energy Information Administration databases supporting the following reports: Petroleum Marketing Monthly; </t>
  </si>
  <si>
    <t>Petroleum Supply Monthly; Petroleum Supply Annual; and Weekly Petroleum Status Report.</t>
  </si>
  <si>
    <t>Table 4d.  U.S. Biofuel Supply, Consumption, and Inventories</t>
  </si>
  <si>
    <t>BFSUPPLY</t>
  </si>
  <si>
    <t>Total biofuels supply</t>
  </si>
  <si>
    <t>BDPRPUS</t>
  </si>
  <si>
    <t>Biodiesel production</t>
  </si>
  <si>
    <t>RDPRPUS</t>
  </si>
  <si>
    <t>Renewable diesel production</t>
  </si>
  <si>
    <t>OBPRPUS</t>
  </si>
  <si>
    <t>Other biofuel production (a)</t>
  </si>
  <si>
    <t>EONIPUS</t>
  </si>
  <si>
    <t>Fuel ethanol net imports</t>
  </si>
  <si>
    <t>BDNIPUS</t>
  </si>
  <si>
    <t>Biodiesel net imports</t>
  </si>
  <si>
    <t>RDNIPUS</t>
  </si>
  <si>
    <t>Renewable diesel net imports (b)</t>
  </si>
  <si>
    <t>OBNIPUS</t>
  </si>
  <si>
    <t>Other biofuel net imports (b)</t>
  </si>
  <si>
    <t>BFPSPUS_DRAW</t>
  </si>
  <si>
    <t>Biofuel stock draw</t>
  </si>
  <si>
    <t>DASUPPLY</t>
  </si>
  <si>
    <t>Total distillate fuel oil supply (c)</t>
  </si>
  <si>
    <t>Distillate fuel production</t>
  </si>
  <si>
    <t>Distillate fuel oil net imports</t>
  </si>
  <si>
    <t>Renewable diesel net imports</t>
  </si>
  <si>
    <t>DAPSPUS_DRAW</t>
  </si>
  <si>
    <t>Total distillate fuel stock draw</t>
  </si>
  <si>
    <t>BFTCPUS</t>
  </si>
  <si>
    <t>Total biofuels consumption</t>
  </si>
  <si>
    <t>EOTCPUS</t>
  </si>
  <si>
    <t>Fuel ethanol blended into motor gasoline</t>
  </si>
  <si>
    <t>BDTCPUS</t>
  </si>
  <si>
    <t>Biodiesel consumption</t>
  </si>
  <si>
    <t>BDTCPUS_PS</t>
  </si>
  <si>
    <t>Biodiesel product supplied (d)</t>
  </si>
  <si>
    <t>BDRIPUS</t>
  </si>
  <si>
    <t xml:space="preserve">Biodiesel net inputs (e) </t>
  </si>
  <si>
    <t>RDTCPUS</t>
  </si>
  <si>
    <t>Renewable diesel consumption</t>
  </si>
  <si>
    <t>RDTCPUS_PS</t>
  </si>
  <si>
    <t>Renewable diesel product supplied</t>
  </si>
  <si>
    <t>RDRIPUS</t>
  </si>
  <si>
    <t>Renewable diesel net inputs</t>
  </si>
  <si>
    <t>OBTCPUS</t>
  </si>
  <si>
    <t>Other biofuel consumption</t>
  </si>
  <si>
    <t>Total motor gasoline consumption</t>
  </si>
  <si>
    <t>MGTCPUSX_P</t>
  </si>
  <si>
    <t>Petroleum-based gasoline</t>
  </si>
  <si>
    <t>DATCPUS</t>
  </si>
  <si>
    <t>Total distillate fuel oil consumption (f)</t>
  </si>
  <si>
    <t>DFTCPUS_P</t>
  </si>
  <si>
    <t>Petroleum-based distillate</t>
  </si>
  <si>
    <t xml:space="preserve">Biodiesel net inputs (g) </t>
  </si>
  <si>
    <t>Biodiesel product supplied (h)</t>
  </si>
  <si>
    <t>Renewable diesel product supplied (h)</t>
  </si>
  <si>
    <t>BFPSPUS</t>
  </si>
  <si>
    <t>Total biofuels inventories</t>
  </si>
  <si>
    <t>EOPSPUS</t>
  </si>
  <si>
    <t>Fuel ethanol</t>
  </si>
  <si>
    <t>BDPSPUS</t>
  </si>
  <si>
    <t>Biodiesel</t>
  </si>
  <si>
    <t>RDPSPUS</t>
  </si>
  <si>
    <t>Renewable diesel</t>
  </si>
  <si>
    <t>OBPSPUS</t>
  </si>
  <si>
    <t>Other biofuels</t>
  </si>
  <si>
    <t>DAPSPUS</t>
  </si>
  <si>
    <t>Total distillate fuel oil inventories</t>
  </si>
  <si>
    <r>
      <rPr>
        <b/>
        <sz val="8"/>
        <rFont val="Arial"/>
        <family val="2"/>
      </rPr>
      <t xml:space="preserve">(a) </t>
    </r>
    <r>
      <rPr>
        <sz val="8"/>
        <rFont val="Arial"/>
        <family val="2"/>
      </rPr>
      <t>Includes renewable heating oil, renewable jet fuel (sustainable aviation fuel, alternative jet fuel, and biojet), renewable naphtha, renewable gasoline, and other emerging biofuels that are in various stages of development and commercialization</t>
    </r>
  </si>
  <si>
    <r>
      <rPr>
        <b/>
        <sz val="8"/>
        <rFont val="Arial"/>
        <family val="2"/>
      </rPr>
      <t>(b)</t>
    </r>
    <r>
      <rPr>
        <sz val="8"/>
        <rFont val="Arial"/>
        <family val="2"/>
      </rPr>
      <t xml:space="preserve"> Renewable diesel net imports and other biofuel net imports equal imports because we do not collect or receive export data for those fuels.</t>
    </r>
  </si>
  <si>
    <r>
      <rPr>
        <b/>
        <sz val="8"/>
        <rFont val="Arial"/>
        <family val="2"/>
      </rPr>
      <t>(c)</t>
    </r>
    <r>
      <rPr>
        <sz val="8"/>
        <rFont val="Arial"/>
        <family val="2"/>
      </rPr>
      <t xml:space="preserve"> Total distillate fuel oil supply equals the sum of the seven components shown minus refiner and blender net inputs of biodiesel and renewable diesel, which are listed in rows 44 and 45 of this table.</t>
    </r>
  </si>
  <si>
    <r>
      <rPr>
        <b/>
        <sz val="8"/>
        <rFont val="Arial"/>
        <family val="2"/>
      </rPr>
      <t>(d)</t>
    </r>
    <r>
      <rPr>
        <sz val="8"/>
        <rFont val="Arial"/>
        <family val="2"/>
      </rPr>
      <t xml:space="preserve"> The volumes of renewable fuels that are not reported as blended with petroleum fuels.</t>
    </r>
  </si>
  <si>
    <r>
      <rPr>
        <b/>
        <sz val="8"/>
        <rFont val="Arial"/>
        <family val="2"/>
      </rPr>
      <t>(e)</t>
    </r>
    <r>
      <rPr>
        <sz val="8"/>
        <rFont val="Arial"/>
        <family val="2"/>
      </rPr>
      <t xml:space="preserve"> The volumes of renewable fuels that are reported as blended with petroleum fuels.</t>
    </r>
  </si>
  <si>
    <r>
      <rPr>
        <b/>
        <sz val="8"/>
        <rFont val="Arial"/>
        <family val="2"/>
      </rPr>
      <t>(f)</t>
    </r>
    <r>
      <rPr>
        <sz val="8"/>
        <rFont val="Arial"/>
        <family val="2"/>
      </rPr>
      <t xml:space="preserve"> Equals the sum of distillate fuel oil, biodiesel product supplied, and renewable diesel product supplied. </t>
    </r>
  </si>
  <si>
    <r>
      <rPr>
        <b/>
        <sz val="8"/>
        <rFont val="Arial"/>
        <family val="2"/>
      </rPr>
      <t>(g)</t>
    </r>
    <r>
      <rPr>
        <sz val="8"/>
        <rFont val="Arial"/>
        <family val="2"/>
      </rPr>
      <t xml:space="preserve"> Prior to 2021, we did not publish biodiesel product supplied and instead included it as part of distillate fuel oil product supplied.</t>
    </r>
  </si>
  <si>
    <r>
      <rPr>
        <b/>
        <sz val="8"/>
        <rFont val="Arial"/>
        <family val="2"/>
      </rPr>
      <t>(h)</t>
    </r>
    <r>
      <rPr>
        <sz val="8"/>
        <rFont val="Arial"/>
        <family val="2"/>
      </rPr>
      <t xml:space="preserve"> Prior to 2021, we did not publish renewable diesel product supplied, and STEO values for that period are taken from the U.S. Environmental Protection Agency’s Moderated Transaction System.</t>
    </r>
  </si>
  <si>
    <r>
      <t xml:space="preserve">Historical data:  Latest data available from Energy Information Administration databases supporting the following reports: </t>
    </r>
    <r>
      <rPr>
        <i/>
        <sz val="8"/>
        <rFont val="Arial"/>
        <family val="2"/>
      </rPr>
      <t xml:space="preserve">Petroleum Supply Monthly; Petroleum Supply Annual; </t>
    </r>
    <r>
      <rPr>
        <sz val="8"/>
        <rFont val="Arial"/>
        <family val="2"/>
      </rPr>
      <t xml:space="preserve">and </t>
    </r>
    <r>
      <rPr>
        <i/>
        <sz val="8"/>
        <rFont val="Arial"/>
        <family val="2"/>
      </rPr>
      <t xml:space="preserve">Weekly Petroleum Status Report. </t>
    </r>
  </si>
  <si>
    <t>Supply (billion cubic feet per day)</t>
  </si>
  <si>
    <t>NGMPPUS</t>
  </si>
  <si>
    <t>U.S. total marketed natural gas production</t>
  </si>
  <si>
    <t>NGMPPAK</t>
  </si>
  <si>
    <t>NGMPPGLF</t>
  </si>
  <si>
    <t>Federal Gulf of America (a)</t>
  </si>
  <si>
    <t>NGMP48NGOM</t>
  </si>
  <si>
    <t>Lower 48 States (excl GOA) (b)</t>
  </si>
  <si>
    <t>NGMPAP</t>
  </si>
  <si>
    <t>NGMPBK</t>
  </si>
  <si>
    <t>NGMPEF</t>
  </si>
  <si>
    <t>NGMPHA</t>
  </si>
  <si>
    <t>NGMPPM</t>
  </si>
  <si>
    <t>NGMPR48</t>
  </si>
  <si>
    <t>NGSUPP</t>
  </si>
  <si>
    <t>Total primary supply</t>
  </si>
  <si>
    <t>BALIT</t>
  </si>
  <si>
    <t>Balancing item (c)</t>
  </si>
  <si>
    <t>NGPSUPP</t>
  </si>
  <si>
    <t>Total supply</t>
  </si>
  <si>
    <t>U.S. total dry natural gas production</t>
  </si>
  <si>
    <t>NGNWPUS</t>
  </si>
  <si>
    <t>Net inventory withdrawals</t>
  </si>
  <si>
    <t>NGSFPUS</t>
  </si>
  <si>
    <t>Supplemental gaseous fuels</t>
  </si>
  <si>
    <t>NGNIPUS</t>
  </si>
  <si>
    <t>Net imports</t>
  </si>
  <si>
    <t>NGIMPUS_LNG</t>
  </si>
  <si>
    <t>LNG gross imports (d)</t>
  </si>
  <si>
    <t>NGEXPUS_LNG</t>
  </si>
  <si>
    <t>LNG gross exports (d)</t>
  </si>
  <si>
    <t>NGIMPUS_PIPE</t>
  </si>
  <si>
    <t>Pipeline gross imports</t>
  </si>
  <si>
    <t>NGEXPUS_PIPE</t>
  </si>
  <si>
    <t>Pipeline gross exports</t>
  </si>
  <si>
    <t>Consumption (billion cubic feet per day)</t>
  </si>
  <si>
    <t>Total consumption</t>
  </si>
  <si>
    <t>NGRCPUS</t>
  </si>
  <si>
    <t>Residential</t>
  </si>
  <si>
    <t>NGCCPUS</t>
  </si>
  <si>
    <t>Commercial</t>
  </si>
  <si>
    <t>NGINX</t>
  </si>
  <si>
    <t>Industrial</t>
  </si>
  <si>
    <t>NGEPCON</t>
  </si>
  <si>
    <t>Electric power (e)</t>
  </si>
  <si>
    <t>NGLPPUS</t>
  </si>
  <si>
    <t>Lease and plant fuel</t>
  </si>
  <si>
    <t>NGACPUS</t>
  </si>
  <si>
    <t>Pipeline and distribution</t>
  </si>
  <si>
    <t>NGVHPUS</t>
  </si>
  <si>
    <t>Vehicle</t>
  </si>
  <si>
    <t>End-of-period working natural gas inventories (billion cubic feet) (f)</t>
  </si>
  <si>
    <t>NGWGPUS</t>
  </si>
  <si>
    <t>United States total</t>
  </si>
  <si>
    <t>NGWG_EAST</t>
  </si>
  <si>
    <t>East region</t>
  </si>
  <si>
    <t>NGWG_MW</t>
  </si>
  <si>
    <t xml:space="preserve">Midwest region </t>
  </si>
  <si>
    <t>NGWG_SC</t>
  </si>
  <si>
    <t xml:space="preserve">South Central region </t>
  </si>
  <si>
    <t>NGWG_MTN</t>
  </si>
  <si>
    <t xml:space="preserve">Mountain region </t>
  </si>
  <si>
    <t>NGWG_PAC</t>
  </si>
  <si>
    <t>Pacific region</t>
  </si>
  <si>
    <t>NGWG_AK</t>
  </si>
  <si>
    <r>
      <rPr>
        <b/>
        <sz val="8"/>
        <rFont val="Arial"/>
        <family val="2"/>
      </rPr>
      <t xml:space="preserve">(a) </t>
    </r>
    <r>
      <rPr>
        <sz val="8"/>
        <rFont val="Arial"/>
        <family val="2"/>
      </rPr>
      <t>Marketed production from U.S. Federal leases in the Gulf of America.</t>
    </r>
  </si>
  <si>
    <r>
      <rPr>
        <b/>
        <sz val="8"/>
        <rFont val="Arial"/>
        <family val="2"/>
      </rPr>
      <t xml:space="preserve">(b) </t>
    </r>
    <r>
      <rPr>
        <sz val="8"/>
        <rFont val="Arial"/>
        <family val="2"/>
      </rPr>
      <t>Regional production in this table is based on geographic regions and not geologic formations.</t>
    </r>
  </si>
  <si>
    <r>
      <rPr>
        <b/>
        <sz val="8"/>
        <rFont val="Arial"/>
        <family val="2"/>
      </rPr>
      <t>(c)</t>
    </r>
    <r>
      <rPr>
        <sz val="8"/>
        <rFont val="Arial"/>
        <family val="2"/>
      </rPr>
      <t xml:space="preserve"> The balancing item is the difference between total natural gas consumption (NGTCPUS) and total natural gas supply (NGPSUPP).</t>
    </r>
  </si>
  <si>
    <r>
      <rPr>
        <b/>
        <sz val="8"/>
        <rFont val="Arial"/>
        <family val="2"/>
      </rPr>
      <t>(d)</t>
    </r>
    <r>
      <rPr>
        <sz val="8"/>
        <rFont val="Arial"/>
        <family val="2"/>
      </rPr>
      <t xml:space="preserve"> LNG: liquefied natural gas</t>
    </r>
  </si>
  <si>
    <r>
      <rPr>
        <b/>
        <sz val="8"/>
        <rFont val="Arial"/>
        <family val="2"/>
      </rPr>
      <t>(e)</t>
    </r>
    <r>
      <rPr>
        <sz val="8"/>
        <rFont val="Arial"/>
        <family val="2"/>
      </rPr>
      <t xml:space="preserve"> Natural gas used for electricity generation and (a limited amount of) useful thermal output by electric utilities and independent power producers.</t>
    </r>
  </si>
  <si>
    <r>
      <rPr>
        <b/>
        <sz val="8"/>
        <rFont val="Arial"/>
        <family val="2"/>
      </rPr>
      <t>(f)</t>
    </r>
    <r>
      <rPr>
        <sz val="8"/>
        <rFont val="Arial"/>
        <family val="2"/>
      </rPr>
      <t xml:space="preserve"> For a list of states in each inventory region refer to </t>
    </r>
    <r>
      <rPr>
        <i/>
        <sz val="8"/>
        <rFont val="Arial"/>
        <family val="2"/>
      </rPr>
      <t>Weekly Natural Gas Storage Report, Notes and Definitions (http://ir.eia.gov/ngs/notes.html)</t>
    </r>
    <r>
      <rPr>
        <sz val="8"/>
        <rFont val="Arial"/>
        <family val="2"/>
      </rPr>
      <t>.</t>
    </r>
  </si>
  <si>
    <r>
      <t xml:space="preserve">Historical data: Latest data available from Energy Information Administration databases supporting the following reports: </t>
    </r>
    <r>
      <rPr>
        <i/>
        <sz val="8"/>
        <rFont val="Arial"/>
        <family val="2"/>
      </rPr>
      <t xml:space="preserve">Natural Gas Monthly; </t>
    </r>
    <r>
      <rPr>
        <sz val="8"/>
        <rFont val="Arial"/>
        <family val="2"/>
      </rPr>
      <t xml:space="preserve">and </t>
    </r>
    <r>
      <rPr>
        <i/>
        <sz val="8"/>
        <rFont val="Arial"/>
        <family val="2"/>
      </rPr>
      <t>Electric Power Monthly.</t>
    </r>
  </si>
  <si>
    <t>Table 5b.  U.S. Regional Natural Gas Prices  (dollars per thousand cubic feet)</t>
  </si>
  <si>
    <t>Wholesale price</t>
  </si>
  <si>
    <t>Henry Hub spot price</t>
  </si>
  <si>
    <t>Residential retail (a)</t>
  </si>
  <si>
    <t>NGRCU_NEC</t>
  </si>
  <si>
    <t>New England</t>
  </si>
  <si>
    <t>NGRCU_MAC</t>
  </si>
  <si>
    <t>Middle Atlantic</t>
  </si>
  <si>
    <t>NGRCU_ENC</t>
  </si>
  <si>
    <t>East North Central</t>
  </si>
  <si>
    <t>NGRCU_WNC</t>
  </si>
  <si>
    <t>West North Central</t>
  </si>
  <si>
    <t>NGRCU_SAC</t>
  </si>
  <si>
    <t>South Atlantic</t>
  </si>
  <si>
    <t>NGRCU_ESC</t>
  </si>
  <si>
    <t>East South Central</t>
  </si>
  <si>
    <t>NGRCU_WSC</t>
  </si>
  <si>
    <t>West South Central</t>
  </si>
  <si>
    <t>NGRCU_MTN</t>
  </si>
  <si>
    <t>Mountain</t>
  </si>
  <si>
    <t>NGRCU_PAC</t>
  </si>
  <si>
    <t>Pacific</t>
  </si>
  <si>
    <t>Commercial retail (a)</t>
  </si>
  <si>
    <t>NGCCU_NEC</t>
  </si>
  <si>
    <t>NGCCU_MAC</t>
  </si>
  <si>
    <t>NGCCU_ENC</t>
  </si>
  <si>
    <t>NGCCU_WNC</t>
  </si>
  <si>
    <t>NGCCU_SAC</t>
  </si>
  <si>
    <t>NGCCU_ESC</t>
  </si>
  <si>
    <t>NGCCU_WSC</t>
  </si>
  <si>
    <t>NGCCU_MTN</t>
  </si>
  <si>
    <t>NGCCU_PAC</t>
  </si>
  <si>
    <t>Industrial retail (a)</t>
  </si>
  <si>
    <t>NGICU_NEC</t>
  </si>
  <si>
    <t>NGICU_MAC</t>
  </si>
  <si>
    <t>NGICU_ENC</t>
  </si>
  <si>
    <t>NGICU_WNC</t>
  </si>
  <si>
    <t>NGICU_SAC</t>
  </si>
  <si>
    <t>NGICU_ESC</t>
  </si>
  <si>
    <t>NGICU_WSC</t>
  </si>
  <si>
    <t>NGICU_MTN</t>
  </si>
  <si>
    <t>NGICU_PAC</t>
  </si>
  <si>
    <r>
      <rPr>
        <b/>
        <sz val="8"/>
        <rFont val="Arial"/>
        <family val="2"/>
      </rPr>
      <t>(a)</t>
    </r>
    <r>
      <rPr>
        <sz val="8"/>
        <rFont val="Arial"/>
        <family val="2"/>
      </rPr>
      <t xml:space="preserve"> For a list of states in each region see "Census division" in EIA’s Energy Glossary (http://www.eia.gov/glossary/index.html).</t>
    </r>
  </si>
  <si>
    <t xml:space="preserve">Regions refer to U.S. Census divisions.  </t>
  </si>
  <si>
    <r>
      <t xml:space="preserve">Historical data: Latest data available from Energy Information Administration databases supporting the </t>
    </r>
    <r>
      <rPr>
        <i/>
        <sz val="8"/>
        <rFont val="Arial"/>
        <family val="2"/>
      </rPr>
      <t>Natural Gas Monthl</t>
    </r>
    <r>
      <rPr>
        <sz val="8"/>
        <rFont val="Arial"/>
        <family val="2"/>
      </rPr>
      <t>y. Henry Hub spot price is from Refinitiv,an LSEG company, via EIA (https://www.eia.gov/dnav/pet/pet_pri_spt_s1_d.htm).</t>
    </r>
  </si>
  <si>
    <t>Table 6.  U.S. Coal Supply, Consumption, and Inventories (million short tons)</t>
  </si>
  <si>
    <t>Supply</t>
  </si>
  <si>
    <t>CLTSPUS_TON</t>
  </si>
  <si>
    <t>CLST_DRAW_TON</t>
  </si>
  <si>
    <t>Secondary inventory withdrawals</t>
  </si>
  <si>
    <t>CLWCPUS_TON</t>
  </si>
  <si>
    <t>Waste coal (a)</t>
  </si>
  <si>
    <t>CLNSPUS_TON</t>
  </si>
  <si>
    <t>U.S. total coal production</t>
  </si>
  <si>
    <t>CLPRPAR_TON</t>
  </si>
  <si>
    <t>Appalachia</t>
  </si>
  <si>
    <t>CLPRPIR_TON</t>
  </si>
  <si>
    <t>Interior</t>
  </si>
  <si>
    <t>CLPRPWR_TON</t>
  </si>
  <si>
    <t>Western</t>
  </si>
  <si>
    <t>CLNIPUS_TON</t>
  </si>
  <si>
    <t>CLIMPUS_TON</t>
  </si>
  <si>
    <t>Gross imports</t>
  </si>
  <si>
    <t>CLEXPUS_TON</t>
  </si>
  <si>
    <t>Gross exports</t>
  </si>
  <si>
    <t>CLEXPMC_TON</t>
  </si>
  <si>
    <t>Metallurgical coal</t>
  </si>
  <si>
    <t>CLEXPSC_TON</t>
  </si>
  <si>
    <t>Steam coal</t>
  </si>
  <si>
    <t>CLSD_DRAW_TON</t>
  </si>
  <si>
    <t>Primary inventory withdrawals</t>
  </si>
  <si>
    <t>Consumption</t>
  </si>
  <si>
    <t xml:space="preserve">U.S. total coal consumption </t>
  </si>
  <si>
    <t>CLKCPUS_TON</t>
  </si>
  <si>
    <t>Coke plants</t>
  </si>
  <si>
    <t>CLEPCON_TON</t>
  </si>
  <si>
    <t>Electric power sector (b)</t>
  </si>
  <si>
    <t>CLZCPUS_TON</t>
  </si>
  <si>
    <t>Retail and other industry</t>
  </si>
  <si>
    <t>CLHCPUS_TON</t>
  </si>
  <si>
    <t>Residential and commercial</t>
  </si>
  <si>
    <t>CLYCPUS_TON</t>
  </si>
  <si>
    <t>Other industrial</t>
  </si>
  <si>
    <t>CLAJPUS_TON</t>
  </si>
  <si>
    <t>Discrepancy (c)</t>
  </si>
  <si>
    <t>CLPS_TOT</t>
  </si>
  <si>
    <t>End-of-period inventories</t>
  </si>
  <si>
    <t>CLSDPUS</t>
  </si>
  <si>
    <t>Primary inventories (d)</t>
  </si>
  <si>
    <t>CLSTPUS</t>
  </si>
  <si>
    <t>Secondary inventories</t>
  </si>
  <si>
    <t>CLPS_EP</t>
  </si>
  <si>
    <t>Electric power sector</t>
  </si>
  <si>
    <t>CLSOPUS</t>
  </si>
  <si>
    <t>Retail and general industry</t>
  </si>
  <si>
    <t>CLSKPUS</t>
  </si>
  <si>
    <t>CLSHPUS</t>
  </si>
  <si>
    <t>Commercial &amp; institutional</t>
  </si>
  <si>
    <t>Coal market indicators</t>
  </si>
  <si>
    <t>CLMRHUS</t>
  </si>
  <si>
    <t>Coal miner productivity (tons per hour)</t>
  </si>
  <si>
    <t>RSPRPUS</t>
  </si>
  <si>
    <t>Total raw steel production (million short tons)</t>
  </si>
  <si>
    <t>Cost of coal to electric utilities (dollars per million Btu)</t>
  </si>
  <si>
    <r>
      <rPr>
        <b/>
        <sz val="8"/>
        <rFont val="Arial"/>
        <family val="2"/>
      </rPr>
      <t>(a)</t>
    </r>
    <r>
      <rPr>
        <sz val="8"/>
        <rFont val="Arial"/>
        <family val="2"/>
      </rPr>
      <t xml:space="preserve"> Waste coal includes waste coal and cloal slurry reprocessed into briquettes.</t>
    </r>
  </si>
  <si>
    <r>
      <rPr>
        <b/>
        <sz val="8"/>
        <rFont val="Arial"/>
        <family val="2"/>
      </rPr>
      <t>(b)</t>
    </r>
    <r>
      <rPr>
        <sz val="8"/>
        <rFont val="Arial"/>
        <family val="2"/>
      </rPr>
      <t xml:space="preserve"> Coal used for electricity generation and (a limited amount of) useful thermal output by electric utilities and independent power producers.</t>
    </r>
  </si>
  <si>
    <r>
      <rPr>
        <b/>
        <sz val="8"/>
        <rFont val="Arial"/>
        <family val="2"/>
      </rPr>
      <t>(c)</t>
    </r>
    <r>
      <rPr>
        <sz val="8"/>
        <rFont val="Arial"/>
        <family val="2"/>
      </rPr>
      <t xml:space="preserve"> The discrepancy reflects an unaccounted-for shipper and receiver reporting difference, assumed to be zero in the forecast period.</t>
    </r>
  </si>
  <si>
    <r>
      <rPr>
        <b/>
        <sz val="8"/>
        <rFont val="Arial"/>
        <family val="2"/>
      </rPr>
      <t>(d)</t>
    </r>
    <r>
      <rPr>
        <sz val="8"/>
        <rFont val="Arial"/>
        <family val="2"/>
      </rPr>
      <t xml:space="preserve"> Primary stocks are held at the mines and distribution points.</t>
    </r>
  </si>
  <si>
    <r>
      <t xml:space="preserve">Historical data: Latest data available from Energy Information Administration databases supporting the following reports: </t>
    </r>
    <r>
      <rPr>
        <i/>
        <sz val="8"/>
        <rFont val="Arial"/>
        <family val="2"/>
      </rPr>
      <t xml:space="preserve">Quarterly Coal Report </t>
    </r>
    <r>
      <rPr>
        <sz val="8"/>
        <rFont val="Arial"/>
        <family val="2"/>
      </rPr>
      <t>and</t>
    </r>
    <r>
      <rPr>
        <i/>
        <sz val="8"/>
        <rFont val="Arial"/>
        <family val="2"/>
      </rPr>
      <t xml:space="preserve"> Electric Power Monthly</t>
    </r>
    <r>
      <rPr>
        <sz val="8"/>
        <rFont val="Arial"/>
        <family val="2"/>
      </rPr>
      <t>.</t>
    </r>
  </si>
  <si>
    <t>Electricity supply (billion kilowatthours)</t>
  </si>
  <si>
    <t>ELSUTWH</t>
  </si>
  <si>
    <t>Total utility-scale power supply</t>
  </si>
  <si>
    <t>TSEOTWH</t>
  </si>
  <si>
    <t>Electricity generation (a)</t>
  </si>
  <si>
    <t>EPEOTWH</t>
  </si>
  <si>
    <t>INEOTWH</t>
  </si>
  <si>
    <t>Industrial sector</t>
  </si>
  <si>
    <t>CMEOTWH</t>
  </si>
  <si>
    <t>Commercial sector</t>
  </si>
  <si>
    <t>ELNITWH</t>
  </si>
  <si>
    <t xml:space="preserve">Net imports  </t>
  </si>
  <si>
    <t>SODTP_US</t>
  </si>
  <si>
    <t>Small-scale solar generation (c)</t>
  </si>
  <si>
    <t>SODRP_US</t>
  </si>
  <si>
    <t xml:space="preserve">Residential sector </t>
  </si>
  <si>
    <t>SODCP_US</t>
  </si>
  <si>
    <t xml:space="preserve">Commercial sector </t>
  </si>
  <si>
    <t>SODIP_US</t>
  </si>
  <si>
    <t xml:space="preserve">Industrial sector </t>
  </si>
  <si>
    <t>TDLOTWH</t>
  </si>
  <si>
    <t xml:space="preserve">Losses and unaccounted for (b) </t>
  </si>
  <si>
    <t>Electricity consumption (billion kilowatthours)</t>
  </si>
  <si>
    <t>ELCOTWH</t>
  </si>
  <si>
    <t xml:space="preserve">Total consumption </t>
  </si>
  <si>
    <t>ELTCTWH</t>
  </si>
  <si>
    <t>Sales to ultimate customers</t>
  </si>
  <si>
    <t>ELRCP_US</t>
  </si>
  <si>
    <t>Residential sector</t>
  </si>
  <si>
    <t>ELCCP_US</t>
  </si>
  <si>
    <t>ELICP_US</t>
  </si>
  <si>
    <t>ELACP_US</t>
  </si>
  <si>
    <t>Transportation sector</t>
  </si>
  <si>
    <t>ELDUTWH</t>
  </si>
  <si>
    <t>Direct use (d)</t>
  </si>
  <si>
    <t>EXRCH_US</t>
  </si>
  <si>
    <t>Average residential electricity usage per customer (kWh)</t>
  </si>
  <si>
    <t>End-of-period fuel inventories held by electric power sector</t>
  </si>
  <si>
    <t>Coal (million short tons)</t>
  </si>
  <si>
    <t>RFPS_EP</t>
  </si>
  <si>
    <t>Residual fuel (million barrels)</t>
  </si>
  <si>
    <t>DKPS_EP</t>
  </si>
  <si>
    <t>Distillate fuel (million barrels)</t>
  </si>
  <si>
    <t>Prices</t>
  </si>
  <si>
    <t>Power generation fuel costs (dollars per million Btu)</t>
  </si>
  <si>
    <t>Natural gas</t>
  </si>
  <si>
    <t>Prices to ultimate customers (cents per kilowatthour)</t>
  </si>
  <si>
    <t>Wholesale electricity prices (dollars per megawatthour)</t>
  </si>
  <si>
    <t>ELWHU_TX</t>
  </si>
  <si>
    <t>ERCOT North hub</t>
  </si>
  <si>
    <t>ELWHU_CA</t>
  </si>
  <si>
    <t>CAISO SP15 zone</t>
  </si>
  <si>
    <t>ELWHU_NE</t>
  </si>
  <si>
    <t>ISO-NE Internal hub</t>
  </si>
  <si>
    <t>ELWHU_NY</t>
  </si>
  <si>
    <t>NYISO Hudson Valley zone</t>
  </si>
  <si>
    <t>ELWHU_PJ</t>
  </si>
  <si>
    <t>PJM Western hub</t>
  </si>
  <si>
    <t>ELWHU_MW</t>
  </si>
  <si>
    <t>Midcontinent ISO Illinois hub</t>
  </si>
  <si>
    <t>ELWHU_SP</t>
  </si>
  <si>
    <t>SPP ISO South hub</t>
  </si>
  <si>
    <t>ELWHU_SE</t>
  </si>
  <si>
    <t>SERC index, Into Southern</t>
  </si>
  <si>
    <t>ELWHU_FL</t>
  </si>
  <si>
    <t>FRCC index, Florida Reliability</t>
  </si>
  <si>
    <t>ELWHU_NW</t>
  </si>
  <si>
    <t>Northwest index, Mid-Columbia</t>
  </si>
  <si>
    <t>ELWHU_SW</t>
  </si>
  <si>
    <t>Southwest index, Palo Verde</t>
  </si>
  <si>
    <r>
      <rPr>
        <b/>
        <sz val="8"/>
        <rFont val="Arial"/>
        <family val="2"/>
      </rPr>
      <t>(a)</t>
    </r>
    <r>
      <rPr>
        <sz val="8"/>
        <rFont val="Arial"/>
        <family val="2"/>
      </rPr>
      <t xml:space="preserve"> Generation supplied by utility-scale power plants with capacity of at least one megawatt.</t>
    </r>
  </si>
  <si>
    <r>
      <rPr>
        <b/>
        <sz val="8"/>
        <rFont val="Arial"/>
        <family val="2"/>
      </rPr>
      <t>(b)</t>
    </r>
    <r>
      <rPr>
        <sz val="8"/>
        <rFont val="Arial"/>
        <family val="2"/>
      </rPr>
      <t xml:space="preserve"> Includes transmission and distribution losses, data collection time-frame differences, and estimation error.</t>
    </r>
  </si>
  <si>
    <r>
      <rPr>
        <b/>
        <sz val="8"/>
        <rFont val="Arial"/>
        <family val="2"/>
      </rPr>
      <t>(c)</t>
    </r>
    <r>
      <rPr>
        <sz val="8"/>
        <rFont val="Arial"/>
        <family val="2"/>
      </rPr>
      <t xml:space="preserve"> Solar photovoltaic systems smaller than one megawatt such as those installed on rooftops.</t>
    </r>
  </si>
  <si>
    <r>
      <rPr>
        <b/>
        <sz val="8"/>
        <rFont val="Arial"/>
        <family val="2"/>
      </rPr>
      <t>(d)</t>
    </r>
    <r>
      <rPr>
        <sz val="8"/>
        <rFont val="Arial"/>
        <family val="2"/>
      </rPr>
      <t xml:space="preserve"> Direct use represents commercial and industrial facility use of onsite net electricity generation; and electrical sales or transfers to adjacent or colocated facilities for which revenue information is not available. See Table 7.6 of the EIA Monthly Energy Review.</t>
    </r>
  </si>
  <si>
    <r>
      <rPr>
        <b/>
        <sz val="8"/>
        <rFont val="Arial"/>
        <family val="2"/>
      </rPr>
      <t>(e)</t>
    </r>
    <r>
      <rPr>
        <sz val="8"/>
        <rFont val="Arial"/>
        <family val="2"/>
      </rPr>
      <t xml:space="preserve"> Series temporarily suspended.</t>
    </r>
  </si>
  <si>
    <t>kWh = kilowatthours. Btu = British thermal units.</t>
  </si>
  <si>
    <r>
      <t xml:space="preserve">Historical data: Latest data available from EIA databases supporting the following reports: </t>
    </r>
    <r>
      <rPr>
        <i/>
        <sz val="8"/>
        <rFont val="Arial"/>
        <family val="2"/>
      </rPr>
      <t xml:space="preserve">Electric Power Monthly </t>
    </r>
    <r>
      <rPr>
        <sz val="8"/>
        <rFont val="Arial"/>
        <family val="2"/>
      </rPr>
      <t xml:space="preserve">and </t>
    </r>
    <r>
      <rPr>
        <i/>
        <sz val="8"/>
        <rFont val="Arial"/>
        <family val="2"/>
      </rPr>
      <t xml:space="preserve">Electric Power Annual </t>
    </r>
    <r>
      <rPr>
        <sz val="8"/>
        <rFont val="Arial"/>
        <family val="2"/>
      </rPr>
      <t>(electricity supply and 
consumption, fuel inventories and costs, and retail electricity prices); regional transmission organizations and independent system operators (wholesale electricity prices).</t>
    </r>
  </si>
  <si>
    <t xml:space="preserve">Minor discrepancies with published historical data are due to independent rounding and possible revisions not yet reflected in the STEO. </t>
  </si>
  <si>
    <t>Table 7b.  U.S. Regional Electricity Sales to Ultimate Customers (billion kilowatthours)</t>
  </si>
  <si>
    <t>ELTCP_US</t>
  </si>
  <si>
    <t>All sectors (a)</t>
  </si>
  <si>
    <t>ELTCP_NEC</t>
  </si>
  <si>
    <t>ELTCP_MAC</t>
  </si>
  <si>
    <t>ELTCP_ENC</t>
  </si>
  <si>
    <t>E. N. Central</t>
  </si>
  <si>
    <t>ELTCP_WNC</t>
  </si>
  <si>
    <t>W. N. Central</t>
  </si>
  <si>
    <t>ELTCP_SAC</t>
  </si>
  <si>
    <t>S. Atlantic</t>
  </si>
  <si>
    <t>ELTCP_ESC</t>
  </si>
  <si>
    <t>E. S. Central</t>
  </si>
  <si>
    <t>ELTCP_WSC</t>
  </si>
  <si>
    <t>W. S. Central</t>
  </si>
  <si>
    <t>ELTCP_MTN</t>
  </si>
  <si>
    <t>ELTCP_PAC</t>
  </si>
  <si>
    <t>Pacific contiguous</t>
  </si>
  <si>
    <t>ELTCP_HAK</t>
  </si>
  <si>
    <t>AK and HI</t>
  </si>
  <si>
    <t>ELRCP_NEC</t>
  </si>
  <si>
    <t>ELRCP_MAC</t>
  </si>
  <si>
    <t>ELRCP_ENC</t>
  </si>
  <si>
    <t>ELRCP_WNC</t>
  </si>
  <si>
    <t>ELRCP_SAC</t>
  </si>
  <si>
    <t>ELRCP_ESC</t>
  </si>
  <si>
    <t>ELRCP_WSC</t>
  </si>
  <si>
    <t>ELRCP_MTN</t>
  </si>
  <si>
    <t>ELRCP_PAC</t>
  </si>
  <si>
    <t>ELRCP_HAK</t>
  </si>
  <si>
    <t>ELCCP_NEC</t>
  </si>
  <si>
    <t>ELCCP_MAC</t>
  </si>
  <si>
    <t>ELCCP_ENC</t>
  </si>
  <si>
    <t>ELCCP_WNC</t>
  </si>
  <si>
    <t>ELCCP_SAC</t>
  </si>
  <si>
    <t>ELCCP_ESC</t>
  </si>
  <si>
    <t>ELCCP_WSC</t>
  </si>
  <si>
    <t>ELCCP_MTN</t>
  </si>
  <si>
    <t>ELCCP_PAC</t>
  </si>
  <si>
    <t>ELCCP_HAK</t>
  </si>
  <si>
    <t>ELICP_NEC</t>
  </si>
  <si>
    <t>ELICP_MAC</t>
  </si>
  <si>
    <t>ELICP_ENC</t>
  </si>
  <si>
    <t>ELICP_WNC</t>
  </si>
  <si>
    <t>ELICP_SAC</t>
  </si>
  <si>
    <t>ELICP_ESC</t>
  </si>
  <si>
    <t>ELICP_WSC</t>
  </si>
  <si>
    <t>ELICP_MTN</t>
  </si>
  <si>
    <t>ELICP_PAC</t>
  </si>
  <si>
    <t>ELICP_HAK</t>
  </si>
  <si>
    <r>
      <rPr>
        <b/>
        <sz val="8"/>
        <rFont val="Arial"/>
        <family val="2"/>
      </rPr>
      <t xml:space="preserve">(a) </t>
    </r>
    <r>
      <rPr>
        <sz val="8"/>
        <rFont val="Arial"/>
        <family val="2"/>
      </rPr>
      <t>Total includes sales of electricity to ultimate customers in transportation sector (not shown), as well as residential, commercial, and industrial sectors.</t>
    </r>
  </si>
  <si>
    <t>Electricity sales to ultimate customers are sold by electric utilities and power marketers for direct consumption by the customer
 and not available for resale. Includes electric sales to end users by third-party owners of behind-the-meter solar photovoltaic systems.</t>
  </si>
  <si>
    <t xml:space="preserve">Regions refer to U.S. Census divisions (https://www.eia.gov/tools/glossary/index.php?id=C#census_division).  </t>
  </si>
  <si>
    <r>
      <t xml:space="preserve">Historical data: Latest data available from EIA databases supporting the following reports: </t>
    </r>
    <r>
      <rPr>
        <i/>
        <sz val="8"/>
        <rFont val="Arial"/>
        <family val="2"/>
      </rPr>
      <t xml:space="preserve">Electric Power Monthly </t>
    </r>
    <r>
      <rPr>
        <sz val="8"/>
        <rFont val="Arial"/>
        <family val="2"/>
      </rPr>
      <t>and</t>
    </r>
    <r>
      <rPr>
        <i/>
        <sz val="8"/>
        <rFont val="Arial"/>
        <family val="2"/>
      </rPr>
      <t xml:space="preserve"> Electric Power Annual.</t>
    </r>
  </si>
  <si>
    <t xml:space="preserve">Forecast data: EIA Short-Term Integrated Forecasting System. </t>
  </si>
  <si>
    <t>Table 7c.  U.S. Regional Electricity Prices to Ultimate Customers (Cents per Kilowatthour)</t>
  </si>
  <si>
    <r>
      <t>All sectors</t>
    </r>
    <r>
      <rPr>
        <sz val="8"/>
        <rFont val="Arial"/>
        <family val="2"/>
      </rPr>
      <t xml:space="preserve"> (a)</t>
    </r>
  </si>
  <si>
    <t>ESTCU_US</t>
  </si>
  <si>
    <t>ESTCU_NEC</t>
  </si>
  <si>
    <t>ESTCU_MAC</t>
  </si>
  <si>
    <t>ESTCU_ENC</t>
  </si>
  <si>
    <t>ESTCU_WNC</t>
  </si>
  <si>
    <t>ESTCU_SAC</t>
  </si>
  <si>
    <t>ESTCU_ESC</t>
  </si>
  <si>
    <t>ESTCU_WSC</t>
  </si>
  <si>
    <t>ESTCU_MTN</t>
  </si>
  <si>
    <t>ESTCU_PAC</t>
  </si>
  <si>
    <t>ESRCU_US</t>
  </si>
  <si>
    <t>ESRCU_NEC</t>
  </si>
  <si>
    <t>ESRCU_MAC</t>
  </si>
  <si>
    <t>ESRCU_ENC</t>
  </si>
  <si>
    <t>ESRCU_WNC</t>
  </si>
  <si>
    <t>ESRCU_SAC</t>
  </si>
  <si>
    <t>ESRCU_ESC</t>
  </si>
  <si>
    <t>ESRCU_WSC</t>
  </si>
  <si>
    <t>ESRCU_MTN</t>
  </si>
  <si>
    <t>ESRCU_PAC</t>
  </si>
  <si>
    <t>ESCMU_US</t>
  </si>
  <si>
    <t>ESCMU_NEC</t>
  </si>
  <si>
    <t>ESCMU_MAC</t>
  </si>
  <si>
    <t>ESCMU_ENC</t>
  </si>
  <si>
    <t>ESCMU_WNC</t>
  </si>
  <si>
    <t>ESCMU_SAC</t>
  </si>
  <si>
    <t>ESCMU_ESC</t>
  </si>
  <si>
    <t>ESCMU_WSC</t>
  </si>
  <si>
    <t>ESCMU_MTN</t>
  </si>
  <si>
    <t>ESCMU_PAC</t>
  </si>
  <si>
    <t>ESICU_US</t>
  </si>
  <si>
    <t>ESICU_NEC</t>
  </si>
  <si>
    <t>ESICU_MAC</t>
  </si>
  <si>
    <t>ESICU_ENC</t>
  </si>
  <si>
    <t>ESICU_WNC</t>
  </si>
  <si>
    <t>ESICU_SAC</t>
  </si>
  <si>
    <t>ESICU_ESC</t>
  </si>
  <si>
    <t>ESICU_WSC</t>
  </si>
  <si>
    <t>ESICU_MTN</t>
  </si>
  <si>
    <t>ESICU_PAC</t>
  </si>
  <si>
    <r>
      <rPr>
        <b/>
        <sz val="8"/>
        <rFont val="Arial"/>
        <family val="2"/>
      </rPr>
      <t>(a)</t>
    </r>
    <r>
      <rPr>
        <sz val="8"/>
        <rFont val="Arial"/>
        <family val="2"/>
      </rPr>
      <t xml:space="preserve"> Average price to all sectors is weighted by sales of electricity to ultimate customers in the residential, commercial, industrial and transportation (not shown) sectors.</t>
    </r>
  </si>
  <si>
    <t>Historical data for average price of electricity to ultimate consumers represents the cost per unit of electricity sold and is calculated by dividing electric revenue from ultimate consumers by the corresponding sales of electricity.</t>
  </si>
  <si>
    <r>
      <t xml:space="preserve">Table 7d part 1.  U.S. Regional Electricity Generation, Electric Power Sector (billion kilowatthours), </t>
    </r>
    <r>
      <rPr>
        <i/>
        <sz val="10"/>
        <color indexed="8"/>
        <rFont val="Arial"/>
        <family val="2"/>
      </rPr>
      <t>continues on Table 7d part 2</t>
    </r>
  </si>
  <si>
    <t>TOEPGEN_US</t>
  </si>
  <si>
    <t>Total generation</t>
  </si>
  <si>
    <t>NGEPGEN_US</t>
  </si>
  <si>
    <t>CLEPGEN_US</t>
  </si>
  <si>
    <t>NUEPGEN_US</t>
  </si>
  <si>
    <t>Nuclear</t>
  </si>
  <si>
    <t>RTEPGEN_US</t>
  </si>
  <si>
    <t>Renewable energy sources:</t>
  </si>
  <si>
    <t>HVEPGEN_US</t>
  </si>
  <si>
    <t>Conventional hydropower</t>
  </si>
  <si>
    <t>WNEPGEN_US</t>
  </si>
  <si>
    <t>Wind</t>
  </si>
  <si>
    <t>SOEPGEN_US</t>
  </si>
  <si>
    <t xml:space="preserve">Solar (a) </t>
  </si>
  <si>
    <t>GEEPGEN_US</t>
  </si>
  <si>
    <t>Geothermal</t>
  </si>
  <si>
    <t>OWEPGEN_US</t>
  </si>
  <si>
    <t>Waste biomass</t>
  </si>
  <si>
    <t>WWEPGEN_US</t>
  </si>
  <si>
    <t>Wood biomass</t>
  </si>
  <si>
    <t>HPEPGEN_US</t>
  </si>
  <si>
    <t>Pumped storage hydropower</t>
  </si>
  <si>
    <t>PAEPGEN_US</t>
  </si>
  <si>
    <t xml:space="preserve">Petroleum (b) </t>
  </si>
  <si>
    <t>OGEPGEN_US</t>
  </si>
  <si>
    <t>Other fossil gases</t>
  </si>
  <si>
    <t>OBEPGEN_US</t>
  </si>
  <si>
    <t>Other nonrenewable fuels (c)</t>
  </si>
  <si>
    <t>New England (ISO-NE)</t>
  </si>
  <si>
    <t>TOEPGEN_NE</t>
  </si>
  <si>
    <t>NGEPGEN_NE</t>
  </si>
  <si>
    <t>CLEPGEN_NE</t>
  </si>
  <si>
    <t>NUEPGEN_NE</t>
  </si>
  <si>
    <t>HVEPGEN_NE</t>
  </si>
  <si>
    <t>WNEPGEN_NE</t>
  </si>
  <si>
    <t>SOEPGEN_NE</t>
  </si>
  <si>
    <t>XXEPGEN_NE</t>
  </si>
  <si>
    <t xml:space="preserve">Other energy sources (d) </t>
  </si>
  <si>
    <t>ELLOAD_NE</t>
  </si>
  <si>
    <t xml:space="preserve">Net energy for load (e) </t>
  </si>
  <si>
    <t>New York (NYISO)</t>
  </si>
  <si>
    <t>TOEPGEN_NY</t>
  </si>
  <si>
    <t>NGEPGEN_NY</t>
  </si>
  <si>
    <t>CLEPGEN_NY</t>
  </si>
  <si>
    <t>NUEPGEN_NY</t>
  </si>
  <si>
    <t>HVEPGEN_NY</t>
  </si>
  <si>
    <t>WNEPGEN_NY</t>
  </si>
  <si>
    <t>SOEPGEN_NY</t>
  </si>
  <si>
    <t>XXEPGEN_NY</t>
  </si>
  <si>
    <t>ELLOAD_NY</t>
  </si>
  <si>
    <t>Mid-Atlantic (PJM)</t>
  </si>
  <si>
    <t>TOEPGEN_PJ</t>
  </si>
  <si>
    <t>NGEPGEN_PJ</t>
  </si>
  <si>
    <t>CLEPGEN_PJ</t>
  </si>
  <si>
    <t>NUEPGEN_PJ</t>
  </si>
  <si>
    <t>HVEPGEN_PJ</t>
  </si>
  <si>
    <t>WNEPGEN_PJ</t>
  </si>
  <si>
    <t>SOEPGEN_PJ</t>
  </si>
  <si>
    <t>XXEPGEN_PJ</t>
  </si>
  <si>
    <t>ELLOAD_PJ</t>
  </si>
  <si>
    <t>Southeast (SERC)</t>
  </si>
  <si>
    <t>TOEPGEN_SE</t>
  </si>
  <si>
    <t>NGEPGEN_SE</t>
  </si>
  <si>
    <t>CLEPGEN_SE</t>
  </si>
  <si>
    <t>NUEPGEN_SE</t>
  </si>
  <si>
    <t>HVEPGEN_SE</t>
  </si>
  <si>
    <t>WNEPGEN_SE</t>
  </si>
  <si>
    <t>SOEPGEN_SE</t>
  </si>
  <si>
    <t>XXEPGEN_SE</t>
  </si>
  <si>
    <t>ELLOAD_SE</t>
  </si>
  <si>
    <t>Florida (FRCC)</t>
  </si>
  <si>
    <t>TOEPGEN_FL</t>
  </si>
  <si>
    <t>NGEPGEN_FL</t>
  </si>
  <si>
    <t>CLEPGEN_FL</t>
  </si>
  <si>
    <t>NUEPGEN_FL</t>
  </si>
  <si>
    <t>HVEPGEN_FL</t>
  </si>
  <si>
    <t>WNEPGEN_FL</t>
  </si>
  <si>
    <t>SOEPGEN_FL</t>
  </si>
  <si>
    <t>XXEPGEN_FL</t>
  </si>
  <si>
    <t>ELLOAD_FL</t>
  </si>
  <si>
    <r>
      <rPr>
        <b/>
        <sz val="8"/>
        <rFont val="Arial"/>
        <family val="2"/>
      </rPr>
      <t>(a)</t>
    </r>
    <r>
      <rPr>
        <sz val="8"/>
        <rFont val="Arial"/>
        <family val="2"/>
      </rPr>
      <t xml:space="preserve"> Generation from utility-scale solar photovoltaic and solar thermal power plants. Excludes generation from small-scale solar photovoltaic systems (see Table 7a).</t>
    </r>
  </si>
  <si>
    <r>
      <rPr>
        <b/>
        <sz val="8"/>
        <rFont val="Arial"/>
        <family val="2"/>
      </rPr>
      <t>(b)</t>
    </r>
    <r>
      <rPr>
        <sz val="8"/>
        <rFont val="Arial"/>
        <family val="2"/>
      </rPr>
      <t xml:space="preserve"> Residual fuel oil, distillate fuel oil, petroleum coke, and other petroleum liquids.</t>
    </r>
  </si>
  <si>
    <r>
      <rPr>
        <b/>
        <sz val="8"/>
        <rFont val="Arial"/>
        <family val="2"/>
      </rPr>
      <t>(c)</t>
    </r>
    <r>
      <rPr>
        <sz val="8"/>
        <rFont val="Arial"/>
        <family val="2"/>
      </rPr>
      <t xml:space="preserve"> Batteries, chemicals, hydrogen, pitch, purchased steam, sulfur, nonrenewable waste, and miscellaneous technologies.</t>
    </r>
  </si>
  <si>
    <r>
      <rPr>
        <b/>
        <sz val="8"/>
        <rFont val="Arial"/>
        <family val="2"/>
      </rPr>
      <t>(d)</t>
    </r>
    <r>
      <rPr>
        <sz val="8"/>
        <rFont val="Arial"/>
        <family val="2"/>
      </rPr>
      <t xml:space="preserve"> Pumped storage hydroelectric, biomass, geothermal, petroleum, other fossil gases, batteries, and other nonrenewable fuels. See notes (b) and (c).</t>
    </r>
  </si>
  <si>
    <r>
      <rPr>
        <b/>
        <sz val="8"/>
        <rFont val="Arial"/>
        <family val="2"/>
      </rPr>
      <t>(e)</t>
    </r>
    <r>
      <rPr>
        <sz val="8"/>
        <rFont val="Arial"/>
        <family val="2"/>
      </rPr>
      <t xml:space="preserve"> Includes regional generation from power plants operated by electric power sector, plus net energy receipts from neighboring regions (see Figure 36 for STEO electricity supply regions).</t>
    </r>
  </si>
  <si>
    <t>The electric power sector includes utility-scale generating power plants (total capacity is larger than 1 megawatt) operated by electric utilities and independent power producers.</t>
  </si>
  <si>
    <r>
      <t xml:space="preserve">Table 7d part 2.  U.S. Regional Electricity Generation, Electric Power Sector (billion kilowatthours), </t>
    </r>
    <r>
      <rPr>
        <i/>
        <sz val="10"/>
        <color indexed="8"/>
        <rFont val="Arial"/>
        <family val="2"/>
      </rPr>
      <t>continued from Table 7d part 1</t>
    </r>
  </si>
  <si>
    <t>Midwest (MISO)</t>
  </si>
  <si>
    <t>TOEPGEN_MW</t>
  </si>
  <si>
    <t>NGEPGEN_MW</t>
  </si>
  <si>
    <t>CLEPGEN_MW</t>
  </si>
  <si>
    <t>NUEPGEN_MW</t>
  </si>
  <si>
    <t>HVEPGEN_MW</t>
  </si>
  <si>
    <t>WNEPGEN_MW</t>
  </si>
  <si>
    <t>SOEPGEN_MW</t>
  </si>
  <si>
    <t>XXEPGEN_MW</t>
  </si>
  <si>
    <t>ELLOAD_MW</t>
  </si>
  <si>
    <t>Central (Southwest Power Pool)</t>
  </si>
  <si>
    <t>TOEPGEN_SP</t>
  </si>
  <si>
    <t>NGEPGEN_SP</t>
  </si>
  <si>
    <t>CLEPGEN_SP</t>
  </si>
  <si>
    <t>NUEPGEN_SP</t>
  </si>
  <si>
    <t>HVEPGEN_SP</t>
  </si>
  <si>
    <t>WNEPGEN_SP</t>
  </si>
  <si>
    <t>SOEPGEN_SP</t>
  </si>
  <si>
    <t>XXEPGEN_SP</t>
  </si>
  <si>
    <t>ELLOAD_SP</t>
  </si>
  <si>
    <t>Texas (ERCOT)</t>
  </si>
  <si>
    <t>TOEPGEN_TX</t>
  </si>
  <si>
    <t>NGEPGEN_TX</t>
  </si>
  <si>
    <t>CLEPGEN_TX</t>
  </si>
  <si>
    <t>NUEPGEN_TX</t>
  </si>
  <si>
    <t>HVEPGEN_TX</t>
  </si>
  <si>
    <t>WNEPGEN_TX</t>
  </si>
  <si>
    <t>SOEPGEN_TX</t>
  </si>
  <si>
    <t>XXEPGEN_TX</t>
  </si>
  <si>
    <t>ELLOAD_TX</t>
  </si>
  <si>
    <t>Northwest</t>
  </si>
  <si>
    <t>TOEPGEN_NW</t>
  </si>
  <si>
    <t>NGEPGEN_NW</t>
  </si>
  <si>
    <t>CLEPGEN_NW</t>
  </si>
  <si>
    <t>NUEPGEN_NW</t>
  </si>
  <si>
    <t>HVEPGEN_NW</t>
  </si>
  <si>
    <t>WNEPGEN_NW</t>
  </si>
  <si>
    <t>SOEPGEN_NW</t>
  </si>
  <si>
    <t>XXEPGEN_NW</t>
  </si>
  <si>
    <t>ELLOAD_NW</t>
  </si>
  <si>
    <t>Southwest</t>
  </si>
  <si>
    <t>TOEPGEN_SW</t>
  </si>
  <si>
    <t>NGEPGEN_SW</t>
  </si>
  <si>
    <t>CLEPGEN_SW</t>
  </si>
  <si>
    <t>NUEPGEN_SW</t>
  </si>
  <si>
    <t>HVEPGEN_SW</t>
  </si>
  <si>
    <t>WNEPGEN_SW</t>
  </si>
  <si>
    <t>SOEPGEN_SW</t>
  </si>
  <si>
    <t>XXEPGEN_SW</t>
  </si>
  <si>
    <t>ELLOAD_SW</t>
  </si>
  <si>
    <t>California</t>
  </si>
  <si>
    <t>TOEPGEN_CA</t>
  </si>
  <si>
    <t>NGEPGEN_CA</t>
  </si>
  <si>
    <t>CLEPGEN_CA</t>
  </si>
  <si>
    <t>NUEPGEN_CA</t>
  </si>
  <si>
    <t>HVEPGEN_CA</t>
  </si>
  <si>
    <t>WNEPGEN_CA</t>
  </si>
  <si>
    <t>SOEPGEN_CA</t>
  </si>
  <si>
    <t>XXEPGEN_CA</t>
  </si>
  <si>
    <t>ELLOAD_CA</t>
  </si>
  <si>
    <r>
      <t>Historical data: Latest data available from EIA databases supporting the following reports:</t>
    </r>
    <r>
      <rPr>
        <i/>
        <sz val="8"/>
        <rFont val="Arial"/>
        <family val="2"/>
      </rPr>
      <t xml:space="preserve"> Electric Power Monthly </t>
    </r>
    <r>
      <rPr>
        <sz val="8"/>
        <rFont val="Arial"/>
        <family val="2"/>
      </rPr>
      <t>and</t>
    </r>
    <r>
      <rPr>
        <i/>
        <sz val="8"/>
        <rFont val="Arial"/>
        <family val="2"/>
      </rPr>
      <t xml:space="preserve"> Electric Power Annual.</t>
    </r>
  </si>
  <si>
    <t xml:space="preserve">Forecast: EIA Short-Term Integrated Forecasting System. </t>
  </si>
  <si>
    <t>Table 7e.  U.S. Electricity Generating Capacity (gigawatts at end of period)</t>
  </si>
  <si>
    <t>Electric power sector (power plants larger than one megawatt)</t>
  </si>
  <si>
    <t>Fossil fuel energy sources</t>
  </si>
  <si>
    <t>NGEPCGW_US</t>
  </si>
  <si>
    <t>CLEPCGW_US</t>
  </si>
  <si>
    <t>PAEPCGW_US</t>
  </si>
  <si>
    <t>Petroleum</t>
  </si>
  <si>
    <t>OGEPCGW_US</t>
  </si>
  <si>
    <t>Renewable energy sources</t>
  </si>
  <si>
    <t>WNEPCGW_US</t>
  </si>
  <si>
    <t>SPEPCGWX_US</t>
  </si>
  <si>
    <t>Solar photovoltaic</t>
  </si>
  <si>
    <t>STEPCGW_US</t>
  </si>
  <si>
    <t>Solar thermal</t>
  </si>
  <si>
    <t>GEEPCGW_US</t>
  </si>
  <si>
    <t>OWEPCGW_US</t>
  </si>
  <si>
    <t>WWEPCGW_US</t>
  </si>
  <si>
    <t>HVEPCGW_US</t>
  </si>
  <si>
    <t>Conventional hydroelectric</t>
  </si>
  <si>
    <t>HPEPCGW_US</t>
  </si>
  <si>
    <t>Pumped storage hydroelectric</t>
  </si>
  <si>
    <t>NUEPCGW_US</t>
  </si>
  <si>
    <t>BAEPCGW_US</t>
  </si>
  <si>
    <t>Battery storage</t>
  </si>
  <si>
    <t>OTEPCGW_US</t>
  </si>
  <si>
    <t>Other nonrenewable sources (a)</t>
  </si>
  <si>
    <t>Industrial and commercial sectors (combined heat and power plants larger than one megawatt)</t>
  </si>
  <si>
    <t>NGCHCGW_US</t>
  </si>
  <si>
    <t>CLCHCGW_US</t>
  </si>
  <si>
    <t>PACHCGW_US</t>
  </si>
  <si>
    <t>OGCHCGW_US</t>
  </si>
  <si>
    <t>WWCHCGW_US</t>
  </si>
  <si>
    <t>OWCHCGW_US</t>
  </si>
  <si>
    <t>SOCHCGW_US</t>
  </si>
  <si>
    <t>Solar</t>
  </si>
  <si>
    <t>WNCHCGW_US</t>
  </si>
  <si>
    <t>GECHCGW_US</t>
  </si>
  <si>
    <t>HVCHCGW_US</t>
  </si>
  <si>
    <t>BACHCGW_US</t>
  </si>
  <si>
    <t>OTCHCGW_US</t>
  </si>
  <si>
    <t>Small-scale solar photovoltaic capacity (systems smaller than one megawatt)</t>
  </si>
  <si>
    <t>SODTG_US</t>
  </si>
  <si>
    <t>All sectors total</t>
  </si>
  <si>
    <t>SODRG_US</t>
  </si>
  <si>
    <t>SODCG_US</t>
  </si>
  <si>
    <t>SODIG_US</t>
  </si>
  <si>
    <r>
      <rPr>
        <b/>
        <sz val="8"/>
        <rFont val="Arial"/>
        <family val="2"/>
      </rPr>
      <t>(a)</t>
    </r>
    <r>
      <rPr>
        <sz val="8"/>
        <rFont val="Arial"/>
        <family val="2"/>
      </rPr>
      <t xml:space="preserve"> Other sources include hydrogen, pitch, chemicals, sulfur, purchased steam, nonrenewable waste, and miscellaneous technologies.</t>
    </r>
  </si>
  <si>
    <t>Capacity values represent the amount of generating capacity that is operating (or expected to be operating) at the end of each period.</t>
  </si>
  <si>
    <t>Changes in capacity reflect various factors including new generators coming online, retiring generators, capacity uprates and derates, delayed planned capacity projects, cancelled projects, and other factors.</t>
  </si>
  <si>
    <t>Small-scale solar capacity (systems smaller than one megawatt): Form EIA-861M Monthly Electric Power Industry Report.</t>
  </si>
  <si>
    <t>Historical capacity data may differ from other EIA publications due to frequent updates to the Preliminary Monthly Electric Generator Inventory.</t>
  </si>
  <si>
    <t>Forecasts: Estimates of future capacity may include adjustments to reflect recent changes in market information or regulatory policy.</t>
  </si>
  <si>
    <t>Table 8.  U.S. Renewable Energy Consumption (quadrillion Btu)</t>
  </si>
  <si>
    <t>All Sectors</t>
  </si>
  <si>
    <t>BTTCBUS</t>
  </si>
  <si>
    <t>Biodiesel, renewable diesel, and other (g)</t>
  </si>
  <si>
    <t>BFLCBUS</t>
  </si>
  <si>
    <t>Biofuel losses and co-products (d)</t>
  </si>
  <si>
    <t>EOTCBUS</t>
  </si>
  <si>
    <t>Ethanol (f)</t>
  </si>
  <si>
    <t>GETCBUS</t>
  </si>
  <si>
    <t xml:space="preserve">Geothermal  </t>
  </si>
  <si>
    <t>HVTCBUS</t>
  </si>
  <si>
    <t xml:space="preserve">Hydroelectric power (a) </t>
  </si>
  <si>
    <t>SOTCBUS</t>
  </si>
  <si>
    <t xml:space="preserve">Solar (b)(f) </t>
  </si>
  <si>
    <t>OWTCBUS</t>
  </si>
  <si>
    <t>Waste biomass (c)</t>
  </si>
  <si>
    <t>WWTCBUS</t>
  </si>
  <si>
    <t xml:space="preserve">Wood biomass </t>
  </si>
  <si>
    <t>WNTCBUS</t>
  </si>
  <si>
    <t xml:space="preserve">Wind </t>
  </si>
  <si>
    <t>REECBUS</t>
  </si>
  <si>
    <t>GEECBUS</t>
  </si>
  <si>
    <t>HVECBUS</t>
  </si>
  <si>
    <t>SOECBUS</t>
  </si>
  <si>
    <t xml:space="preserve">Solar (b) </t>
  </si>
  <si>
    <t>OWEPCONB</t>
  </si>
  <si>
    <t>WWEPCONB</t>
  </si>
  <si>
    <t>WNECBUS</t>
  </si>
  <si>
    <t>REICBUS</t>
  </si>
  <si>
    <t>Industrial sector (e)</t>
  </si>
  <si>
    <t>GEICBUS</t>
  </si>
  <si>
    <t>HVICBUS</t>
  </si>
  <si>
    <t>SOICBUS</t>
  </si>
  <si>
    <t>Solar (b)</t>
  </si>
  <si>
    <t>OWICBUS</t>
  </si>
  <si>
    <t>WWICBUS</t>
  </si>
  <si>
    <t>RECCBUS</t>
  </si>
  <si>
    <t>Commercial sector (e)</t>
  </si>
  <si>
    <t>GECCBUS</t>
  </si>
  <si>
    <t>SOCCBUS</t>
  </si>
  <si>
    <t xml:space="preserve">Solar (b)  </t>
  </si>
  <si>
    <t>OWCCBUS</t>
  </si>
  <si>
    <t>WWCCBUS</t>
  </si>
  <si>
    <t>RERCBUS</t>
  </si>
  <si>
    <t>GERCBUS</t>
  </si>
  <si>
    <t>SORCBUS</t>
  </si>
  <si>
    <t>Solar (f)</t>
  </si>
  <si>
    <t>WWRCBUS</t>
  </si>
  <si>
    <t>BFACBUS</t>
  </si>
  <si>
    <t>EOACBUS</t>
  </si>
  <si>
    <t>Ethanol (g)</t>
  </si>
  <si>
    <r>
      <rPr>
        <b/>
        <sz val="8"/>
        <rFont val="Arial"/>
        <family val="2"/>
      </rPr>
      <t>(a)</t>
    </r>
    <r>
      <rPr>
        <sz val="8"/>
        <rFont val="Arial"/>
        <family val="2"/>
      </rPr>
      <t xml:space="preserve"> Energy consumption for conventional hydroelectric power only.  Hydroelectricity generated by pumped storage is not included in renewable energy.</t>
    </r>
  </si>
  <si>
    <r>
      <rPr>
        <b/>
        <sz val="8"/>
        <rFont val="Arial"/>
        <family val="2"/>
      </rPr>
      <t>(b)</t>
    </r>
    <r>
      <rPr>
        <sz val="8"/>
        <rFont val="Arial"/>
        <family val="2"/>
      </rPr>
      <t xml:space="preserve"> Solar energy consumption by utility-scale power plants (capacity greater than or equal to 1 megawatt) in the electric power, commercial, and industrial sectors and energy consumption by small-scale solar photovoltaic systems (less than 1 megawatts in size).</t>
    </r>
  </si>
  <si>
    <r>
      <rPr>
        <b/>
        <sz val="8"/>
        <rFont val="Arial"/>
        <family val="2"/>
      </rPr>
      <t>(c)</t>
    </r>
    <r>
      <rPr>
        <sz val="8"/>
        <rFont val="Arial"/>
        <family val="2"/>
      </rPr>
      <t xml:space="preserve"> Municipal solid waste from biogenic sources, landfill gas, sludge waste, agricultural byproducts, and other biomass.</t>
    </r>
  </si>
  <si>
    <r>
      <rPr>
        <b/>
        <sz val="8"/>
        <rFont val="Arial"/>
        <family val="2"/>
      </rPr>
      <t>(d)</t>
    </r>
    <r>
      <rPr>
        <sz val="8"/>
        <rFont val="Arial"/>
        <family val="2"/>
      </rPr>
      <t xml:space="preserve"> Losses and co-products from the production of fuel ethanol and biomass-based diesel</t>
    </r>
  </si>
  <si>
    <r>
      <rPr>
        <b/>
        <sz val="8"/>
        <rFont val="Arial"/>
        <family val="2"/>
      </rPr>
      <t>(e)</t>
    </r>
    <r>
      <rPr>
        <sz val="8"/>
        <rFont val="Arial"/>
        <family val="2"/>
      </rPr>
      <t xml:space="preserve"> Subtotals for the industrial and commercial sectors might not equal the sum of the components. The subtotal for the industrial sector includes ethanol consumption that is not shown separately. The subtotal for the commercial sector includes ethanol and hydroelectric consumption that are not shown separately. </t>
    </r>
  </si>
  <si>
    <r>
      <rPr>
        <b/>
        <sz val="8"/>
        <rFont val="Arial"/>
        <family val="2"/>
      </rPr>
      <t>(f)</t>
    </r>
    <r>
      <rPr>
        <sz val="8"/>
        <rFont val="Arial"/>
        <family val="2"/>
      </rPr>
      <t xml:space="preserve"> Solar consumption in the residential sector includes energy from small-scale solar photovoltaic systems (&lt;1 megawatt), and it includes solar heating consumption in all sectors.</t>
    </r>
  </si>
  <si>
    <r>
      <rPr>
        <b/>
        <sz val="8"/>
        <rFont val="Arial"/>
        <family val="2"/>
      </rPr>
      <t xml:space="preserve">(g) </t>
    </r>
    <r>
      <rPr>
        <sz val="8"/>
        <rFont val="Arial"/>
        <family val="2"/>
      </rPr>
      <t>Fuel ethanol and biodiesel, renewable diesel, and other biofuels consumption in the transportation sector includes production, stock change, and imports less exports. 
Some biomass-based diesel may be consumed in the residential sector in heating oil.</t>
    </r>
  </si>
  <si>
    <r>
      <t xml:space="preserve">Historical data: Latest data available from EIA databases supporting the following reports: </t>
    </r>
    <r>
      <rPr>
        <i/>
        <sz val="8"/>
        <rFont val="Arial"/>
        <family val="2"/>
      </rPr>
      <t xml:space="preserve">Electric Power Monthly, Electric Power Annual, Monthly Energy Review, </t>
    </r>
    <r>
      <rPr>
        <sz val="8"/>
        <rFont val="Arial"/>
        <family val="2"/>
      </rPr>
      <t xml:space="preserve">and </t>
    </r>
    <r>
      <rPr>
        <i/>
        <sz val="8"/>
        <rFont val="Arial"/>
        <family val="2"/>
      </rPr>
      <t>Petroleum Supply Monthly.</t>
    </r>
  </si>
  <si>
    <r>
      <t>Table 9a.  U.S. Macroeconomic Indicators and CO</t>
    </r>
    <r>
      <rPr>
        <b/>
        <vertAlign val="subscript"/>
        <sz val="10"/>
        <color rgb="FF000000"/>
        <rFont val="Arial"/>
        <family val="2"/>
      </rPr>
      <t>2</t>
    </r>
    <r>
      <rPr>
        <b/>
        <sz val="10"/>
        <color indexed="8"/>
        <rFont val="Arial"/>
        <family val="2"/>
      </rPr>
      <t xml:space="preserve"> Emissions</t>
    </r>
  </si>
  <si>
    <t>Real Personal Consumption Expend.</t>
  </si>
  <si>
    <t>CONSRUS</t>
  </si>
  <si>
    <t>Real Private Fixed Investment</t>
  </si>
  <si>
    <t>I87RXUS</t>
  </si>
  <si>
    <t>Business Inventory Change</t>
  </si>
  <si>
    <t>KRDRXUS</t>
  </si>
  <si>
    <t>Real Government Expenditures</t>
  </si>
  <si>
    <t>GOVXRUS</t>
  </si>
  <si>
    <t>Real Exports of Goods &amp; Services</t>
  </si>
  <si>
    <t>TREXRUS</t>
  </si>
  <si>
    <t>Real Imports of Goods &amp; Services</t>
  </si>
  <si>
    <t>TRIMRUS</t>
  </si>
  <si>
    <t>Non-Farm Employment</t>
  </si>
  <si>
    <t>EMNFPUS</t>
  </si>
  <si>
    <t>(millions)</t>
  </si>
  <si>
    <t>Civilian Unemployment Rate (a)</t>
  </si>
  <si>
    <t>XRUNR</t>
  </si>
  <si>
    <t>(percent)</t>
  </si>
  <si>
    <t>Housing Starts</t>
  </si>
  <si>
    <t>HSTCXUS</t>
  </si>
  <si>
    <t>(millions - SAAR)</t>
  </si>
  <si>
    <t>Industrial Production Indices (Index, 2017=100)</t>
  </si>
  <si>
    <t>ZOTOIUS</t>
  </si>
  <si>
    <t>Total Industrial Production</t>
  </si>
  <si>
    <t>Manufacturing</t>
  </si>
  <si>
    <t>ZO311IUS</t>
  </si>
  <si>
    <t xml:space="preserve">Food </t>
  </si>
  <si>
    <t>ZO322IUS</t>
  </si>
  <si>
    <t xml:space="preserve">Paper </t>
  </si>
  <si>
    <t>ZO324IUS</t>
  </si>
  <si>
    <t>Petroleum and coal products</t>
  </si>
  <si>
    <t>ZO325IUS</t>
  </si>
  <si>
    <t>Chemicals</t>
  </si>
  <si>
    <t>ZO327IUS</t>
  </si>
  <si>
    <t xml:space="preserve">Nonmetallic mineral products </t>
  </si>
  <si>
    <t>ZO331IUS</t>
  </si>
  <si>
    <t>Primary metals</t>
  </si>
  <si>
    <t>QSIC_CL</t>
  </si>
  <si>
    <t>Coal-weighted manufacturing (b)</t>
  </si>
  <si>
    <t>QSIC_DF</t>
  </si>
  <si>
    <t>Distillate-weighted manufacturing (b)</t>
  </si>
  <si>
    <t>QSIC_EL</t>
  </si>
  <si>
    <t>Electricity-weighted manufacturing (b)</t>
  </si>
  <si>
    <t>QSIC_NG</t>
  </si>
  <si>
    <t>Natural Gas-weighted manufacturing (b)</t>
  </si>
  <si>
    <t>Price Indexes</t>
  </si>
  <si>
    <t>Consumer Price Index (all urban consumers) (a)</t>
  </si>
  <si>
    <t>CICPIUS</t>
  </si>
  <si>
    <t>(index, 1982-1984=1.00)</t>
  </si>
  <si>
    <t>Producer Price Index: All Commodities</t>
  </si>
  <si>
    <t>WPCPIUS</t>
  </si>
  <si>
    <t>(index, 1982=1.00)</t>
  </si>
  <si>
    <t>Producer Price Index: Petroleum</t>
  </si>
  <si>
    <t>WP57IUS</t>
  </si>
  <si>
    <t>(index, 2017=100)</t>
  </si>
  <si>
    <t>Miscellaneous</t>
  </si>
  <si>
    <t>Vehicle Miles Traveled (c)</t>
  </si>
  <si>
    <t>MVVMPUS</t>
  </si>
  <si>
    <t>(million miles/day)</t>
  </si>
  <si>
    <t>Raw Steel Production</t>
  </si>
  <si>
    <t>(million short tons per day)</t>
  </si>
  <si>
    <r>
      <t>Carbon Dioxide (CO</t>
    </r>
    <r>
      <rPr>
        <b/>
        <vertAlign val="subscript"/>
        <sz val="8"/>
        <rFont val="Arial"/>
        <family val="2"/>
      </rPr>
      <t>2</t>
    </r>
    <r>
      <rPr>
        <b/>
        <sz val="8"/>
        <rFont val="Arial"/>
        <family val="2"/>
      </rPr>
      <t>) Emissions (million metric tons)</t>
    </r>
  </si>
  <si>
    <t>TETCCO2</t>
  </si>
  <si>
    <t>Total Energy (d)</t>
  </si>
  <si>
    <t>PATCCO2</t>
  </si>
  <si>
    <t>NGTCCO2</t>
  </si>
  <si>
    <t>CXTCCO2</t>
  </si>
  <si>
    <r>
      <rPr>
        <b/>
        <sz val="8"/>
        <rFont val="Arial"/>
        <family val="2"/>
      </rPr>
      <t>(a)</t>
    </r>
    <r>
      <rPr>
        <sz val="8"/>
        <rFont val="Arial"/>
        <family val="2"/>
      </rPr>
      <t xml:space="preserve"> The U.S. Bureau of Labor Statistics did not publish October 2025 data for the Civilian Unemployment Rate and the Consumer Price Index.</t>
    </r>
  </si>
  <si>
    <r>
      <rPr>
        <b/>
        <sz val="8"/>
        <rFont val="Arial"/>
        <family val="2"/>
      </rPr>
      <t>(a)</t>
    </r>
    <r>
      <rPr>
        <sz val="8"/>
        <rFont val="Arial"/>
        <family val="2"/>
      </rPr>
      <t xml:space="preserve"> Fuel share weights of individual sector indices based on EIA </t>
    </r>
    <r>
      <rPr>
        <i/>
        <sz val="8"/>
        <rFont val="Arial"/>
        <family val="2"/>
      </rPr>
      <t>Manufacturing Energy Consumption Survey</t>
    </r>
    <r>
      <rPr>
        <sz val="8"/>
        <rFont val="Arial"/>
        <family val="2"/>
      </rPr>
      <t>.</t>
    </r>
  </si>
  <si>
    <r>
      <rPr>
        <b/>
        <sz val="8"/>
        <rFont val="Arial"/>
        <family val="2"/>
      </rPr>
      <t>(b)</t>
    </r>
    <r>
      <rPr>
        <sz val="8"/>
        <rFont val="Arial"/>
        <family val="2"/>
      </rPr>
      <t xml:space="preserve"> Total highway travel includes gasoline and diesel fuel vehicles.</t>
    </r>
  </si>
  <si>
    <r>
      <rPr>
        <b/>
        <sz val="8"/>
        <rFont val="Arial"/>
        <family val="2"/>
      </rPr>
      <t>(c)</t>
    </r>
    <r>
      <rPr>
        <sz val="8"/>
        <rFont val="Arial"/>
        <family val="2"/>
      </rPr>
      <t xml:space="preserve"> Includes electric power sector use of geothermal energy and non-biomass waste.</t>
    </r>
  </si>
  <si>
    <t>SAAR = Seasonally-adjusted annual rate</t>
  </si>
  <si>
    <t>Historical data: Latest data available from U.S. Department of Commerce, Bureau of Economic Analysis; Federal Reserve System, Statistical release G17; Federal Highway Administration; 
and Federal Aviation Administration.</t>
  </si>
  <si>
    <t>Real Gross State Product (billion $2017)</t>
  </si>
  <si>
    <t>CGSP_NEC</t>
  </si>
  <si>
    <t>CGSP_MAC</t>
  </si>
  <si>
    <t>CGSP_ENC</t>
  </si>
  <si>
    <t>CGSP_WNC</t>
  </si>
  <si>
    <t>CGSP_SAC</t>
  </si>
  <si>
    <t>CGSP_ESC</t>
  </si>
  <si>
    <t>CGSP_WSC</t>
  </si>
  <si>
    <t>CGSP_MTN</t>
  </si>
  <si>
    <t>CGSP_PAC</t>
  </si>
  <si>
    <t>Industrial Output, Manufacturing (Iindex, year 2017=100)</t>
  </si>
  <si>
    <t>IPMFG_NEC</t>
  </si>
  <si>
    <t>IPMFG_MAC</t>
  </si>
  <si>
    <t>IPMFG_ENC</t>
  </si>
  <si>
    <t>IPMFG_WNC</t>
  </si>
  <si>
    <t>IPMFG_SAC</t>
  </si>
  <si>
    <t>IPMFG_ESC</t>
  </si>
  <si>
    <t>IPMFG_WSC</t>
  </si>
  <si>
    <t>IPMFG_MTN</t>
  </si>
  <si>
    <t>IPMFG_PAC</t>
  </si>
  <si>
    <t>Real Personal Income (billion $2017)</t>
  </si>
  <si>
    <t>CYRPIC_NEC</t>
  </si>
  <si>
    <t>CYRPIC_MAC</t>
  </si>
  <si>
    <t>CYRPIC_ENC</t>
  </si>
  <si>
    <t>CYRPIC_WNC</t>
  </si>
  <si>
    <t>CYRPIC_SAC</t>
  </si>
  <si>
    <t>CYRPIC_ESC</t>
  </si>
  <si>
    <t>CYRPIC_WSC</t>
  </si>
  <si>
    <t>CYRPIC_MTN</t>
  </si>
  <si>
    <t>CYRPIC_PAC</t>
  </si>
  <si>
    <t>Households (thousands)</t>
  </si>
  <si>
    <t>QHALLC_NEC</t>
  </si>
  <si>
    <t>QHALLC_MAC</t>
  </si>
  <si>
    <t>QHALLC_ENC</t>
  </si>
  <si>
    <t>QHALLC_WNC</t>
  </si>
  <si>
    <t>QHALLC_SAC</t>
  </si>
  <si>
    <t>QHALLC_ESC</t>
  </si>
  <si>
    <t>QHALLC_WSC</t>
  </si>
  <si>
    <t>QHALLC_MTN</t>
  </si>
  <si>
    <t>QHALLC_PAC</t>
  </si>
  <si>
    <t>Total Non-farm Employment (millions)</t>
  </si>
  <si>
    <t>EE_NEC</t>
  </si>
  <si>
    <t>EE_MAC</t>
  </si>
  <si>
    <t>EE_ENC</t>
  </si>
  <si>
    <t>EE_WNC</t>
  </si>
  <si>
    <t>EE_SAC</t>
  </si>
  <si>
    <t>EE_ESC</t>
  </si>
  <si>
    <t>EE_WSC</t>
  </si>
  <si>
    <t>EE_MTN</t>
  </si>
  <si>
    <t>EE_PAC</t>
  </si>
  <si>
    <t>See "Census division" in EIA’s Energy Glossary (http://www.eia.gov/glossary/index.html) for a list of States in each region.</t>
  </si>
  <si>
    <t>Historical data: Latest data available from U.S. Department of Commerce, Bureau of Economic Analysis; Federal Reserve System, Statistical release G17.</t>
  </si>
  <si>
    <t xml:space="preserve">Forecasts: EIA Short-Term Integrated Forecasting System. Regional macroeconomic forecasts are based on the S&amp;P Global model of the U.S. Economy. </t>
  </si>
  <si>
    <t>Heating Degree Days</t>
  </si>
  <si>
    <t>ZWHD_NEC</t>
  </si>
  <si>
    <t>ZWHD_MAC</t>
  </si>
  <si>
    <t>ZWHD_ENC</t>
  </si>
  <si>
    <t>ZWHD_WNC</t>
  </si>
  <si>
    <t>ZWHD_SAC</t>
  </si>
  <si>
    <t>ZWHD_ESC</t>
  </si>
  <si>
    <t>ZWHD_WSC</t>
  </si>
  <si>
    <t>ZWHD_MTN</t>
  </si>
  <si>
    <t>ZWHD_PAC</t>
  </si>
  <si>
    <t>Heating Degree Days, Prior 10-year average</t>
  </si>
  <si>
    <t>ZWHD_US_10YR</t>
  </si>
  <si>
    <t>ZWHD_NEC_10YR</t>
  </si>
  <si>
    <t>ZWHD_MAC_10YR</t>
  </si>
  <si>
    <t>ZWHD_ENC_10YR</t>
  </si>
  <si>
    <t>ZWHD_WNC_10YR</t>
  </si>
  <si>
    <t>ZWHD_SAC_10YR</t>
  </si>
  <si>
    <t>ZWHD_ESC_10YR</t>
  </si>
  <si>
    <t>ZWHD_WSC_10YR</t>
  </si>
  <si>
    <t>ZWHD_MTN_10YR</t>
  </si>
  <si>
    <t>ZWHD_PAC_10YR</t>
  </si>
  <si>
    <t>Cooling Degree Days</t>
  </si>
  <si>
    <t>ZWCD_NEC</t>
  </si>
  <si>
    <t>ZWCD_MAC</t>
  </si>
  <si>
    <t>ZWCD_ENC</t>
  </si>
  <si>
    <t>ZWCD_WNC</t>
  </si>
  <si>
    <t>ZWCD_SAC</t>
  </si>
  <si>
    <t>ZWCD_ESC</t>
  </si>
  <si>
    <t>ZWCD_WSC</t>
  </si>
  <si>
    <t>ZWCD_MTN</t>
  </si>
  <si>
    <t>ZWCD_PAC</t>
  </si>
  <si>
    <t>Cooling Degree Days, Prior 10-year average</t>
  </si>
  <si>
    <t>ZWCD_US_10YR</t>
  </si>
  <si>
    <t>ZWCD_NEC_10YR</t>
  </si>
  <si>
    <t>ZWCD_MAC_10YR</t>
  </si>
  <si>
    <t>ZWCD_ENC_10YR</t>
  </si>
  <si>
    <t>ZWCD_WNC_10YR</t>
  </si>
  <si>
    <t>ZWCD_SAC_10YR</t>
  </si>
  <si>
    <t>ZWCD_ESC_10YR</t>
  </si>
  <si>
    <t>ZWCD_WSC_10YR</t>
  </si>
  <si>
    <t>ZWCD_MTN_10YR</t>
  </si>
  <si>
    <t>ZWCD_PAC_10YR</t>
  </si>
  <si>
    <t>Regional degree days for each period are calculated by EIA as contemporaneous period population-weighted averages of state degree day data published by the National Oceanic and Atmospheric Administration (NOAA).</t>
  </si>
  <si>
    <r>
      <t xml:space="preserve">See </t>
    </r>
    <r>
      <rPr>
        <i/>
        <sz val="8"/>
        <rFont val="Arial"/>
        <family val="2"/>
      </rPr>
      <t>Change in Regional and U.S. Degree-Day Calculations</t>
    </r>
    <r>
      <rPr>
        <sz val="8"/>
        <rFont val="Arial"/>
        <family val="2"/>
      </rPr>
      <t xml:space="preserve"> (http://www.eia.gov/forecasts/steo/special/pdf/2012_sp_04.pdf) for more information.</t>
    </r>
  </si>
  <si>
    <t>Regions refer to U.S. Census divisions.  See "Census division" in EIA’s Energy Glossary (http://www.eia.gov/tools/glossary/) for a list of states in each region.</t>
  </si>
  <si>
    <t>Historical data: Latest data available from U.S. Department of Commerce, NOAA).</t>
  </si>
  <si>
    <t>Forecasts: Current month based on forecasts by the NOAA Climate Prediction Center (http://www.cpc.ncep.noaa.gov/pacdir/DDdir/NHOME3.shtml). Remaining months based on the 30-year trend.</t>
  </si>
  <si>
    <t>Active rigs</t>
  </si>
  <si>
    <t>RIGSAP</t>
  </si>
  <si>
    <t>RIGSBK</t>
  </si>
  <si>
    <t>RIGSEF</t>
  </si>
  <si>
    <t>RIGSHA</t>
  </si>
  <si>
    <t>RIGSPM</t>
  </si>
  <si>
    <t>RIGSR48</t>
  </si>
  <si>
    <t>Rest of Lower 48 States, excluding GOA</t>
  </si>
  <si>
    <t>New wells drilled</t>
  </si>
  <si>
    <t>NWDAP</t>
  </si>
  <si>
    <t>NWDBK</t>
  </si>
  <si>
    <t>NWDEF</t>
  </si>
  <si>
    <t>NWDHA</t>
  </si>
  <si>
    <t>NWDPM</t>
  </si>
  <si>
    <t>NWDR48</t>
  </si>
  <si>
    <t>New wells drilled per rig</t>
  </si>
  <si>
    <t>NWRAP</t>
  </si>
  <si>
    <t>NWRBK</t>
  </si>
  <si>
    <t>NWREF</t>
  </si>
  <si>
    <t>NWRHA</t>
  </si>
  <si>
    <t>NWRPM</t>
  </si>
  <si>
    <t>NWRR48</t>
  </si>
  <si>
    <t>New wells completed</t>
  </si>
  <si>
    <t>NWCAP</t>
  </si>
  <si>
    <t>NWCBK</t>
  </si>
  <si>
    <t>NWCEF</t>
  </si>
  <si>
    <t>NWCHA</t>
  </si>
  <si>
    <t>NWCPM</t>
  </si>
  <si>
    <t>NWCR48</t>
  </si>
  <si>
    <t xml:space="preserve">Cumulative drilled but uncompleted wells </t>
  </si>
  <si>
    <t>DUCSAP</t>
  </si>
  <si>
    <t>DUCSBK</t>
  </si>
  <si>
    <t>DUCSEF</t>
  </si>
  <si>
    <t>DUCSHA</t>
  </si>
  <si>
    <t>DUCSPM</t>
  </si>
  <si>
    <t>DUCSR48</t>
  </si>
  <si>
    <t>Crude oil production from newly completed wells, one-year trend (thousand barrels per day) (a) (c)</t>
  </si>
  <si>
    <t>CONWAP</t>
  </si>
  <si>
    <t>CONWBK</t>
  </si>
  <si>
    <t>CONWEF</t>
  </si>
  <si>
    <t>CONWHA</t>
  </si>
  <si>
    <t>CONWPM</t>
  </si>
  <si>
    <t>CONWR48</t>
  </si>
  <si>
    <t>Crude oil production from newly completed wells per rig, one-year trend (thousand barrels per day) (a)</t>
  </si>
  <si>
    <t>CONWRAP</t>
  </si>
  <si>
    <t>CONWRBK</t>
  </si>
  <si>
    <t>CONWREF</t>
  </si>
  <si>
    <t>CONWRHA</t>
  </si>
  <si>
    <t>CONWRPM</t>
  </si>
  <si>
    <t>CONWRR48</t>
  </si>
  <si>
    <t>Existing crude oil production change, one-year trend (thousand barrels per day) (a) (c)</t>
  </si>
  <si>
    <t>COEOPAP</t>
  </si>
  <si>
    <t>COEOPBK</t>
  </si>
  <si>
    <t>COEOPEF</t>
  </si>
  <si>
    <t>COEOPHA</t>
  </si>
  <si>
    <t>COEOPPM</t>
  </si>
  <si>
    <t>COEOPR48</t>
  </si>
  <si>
    <t>Natural gas production from newly completed wells, one-year trend (million cubic feet per day) (a) (d)</t>
  </si>
  <si>
    <t>NGNWAP</t>
  </si>
  <si>
    <t>NGNWBK</t>
  </si>
  <si>
    <t>NGNWEF</t>
  </si>
  <si>
    <t>NGNWHA</t>
  </si>
  <si>
    <t>NGNWPM</t>
  </si>
  <si>
    <t>NGNWR48</t>
  </si>
  <si>
    <t>Natural gas production from newly completed wells per rig, one-year trend (million cubic feet per day) (a) (d)</t>
  </si>
  <si>
    <t>NGNWRAP</t>
  </si>
  <si>
    <t>NGNWRBK</t>
  </si>
  <si>
    <t>NGNWREF</t>
  </si>
  <si>
    <t>NGNWRHA</t>
  </si>
  <si>
    <t>NGNWRPM</t>
  </si>
  <si>
    <t>NGNWRR48</t>
  </si>
  <si>
    <t>Existing natural gas production change, one-year trend (million cubic feet per day) (a) (c) (d)</t>
  </si>
  <si>
    <t>NGEOPAP</t>
  </si>
  <si>
    <t>NGEOPBK</t>
  </si>
  <si>
    <t>NGEOPEF</t>
  </si>
  <si>
    <t>NGEOPHA</t>
  </si>
  <si>
    <t>NGEOPPM</t>
  </si>
  <si>
    <t>NGEOPR48</t>
  </si>
  <si>
    <r>
      <rPr>
        <b/>
        <sz val="8"/>
        <rFont val="Arial"/>
        <family val="2"/>
      </rPr>
      <t>(a)</t>
    </r>
    <r>
      <rPr>
        <sz val="8"/>
        <rFont val="Arial"/>
        <family val="2"/>
      </rPr>
      <t xml:space="preserve"> The Production From Newly Completed Wells and the Existing Production Change data series are reported as smoothed monthly data over a twelve-month period. The smoothing is done using the Locally Weighted Scatterplot Smoothing (LOWESS) function. LOWESS calculates a locally weighted average for each point, giving more weight to nearby monthly data and less weights to distant data. The smoothed data may change each month according to updated data.</t>
    </r>
  </si>
  <si>
    <r>
      <rPr>
        <b/>
        <sz val="8"/>
        <rFont val="Arial"/>
        <family val="2"/>
      </rPr>
      <t>(b)</t>
    </r>
    <r>
      <rPr>
        <sz val="8"/>
        <rFont val="Arial"/>
        <family val="2"/>
      </rPr>
      <t xml:space="preserve"> The most recent six months of well-level data is incomplete due to known lags in reporting. For these months, the values are imputed based on historical reporting patterns and other relevant factors.</t>
    </r>
  </si>
  <si>
    <r>
      <rPr>
        <b/>
        <sz val="8"/>
        <rFont val="Arial"/>
        <family val="2"/>
      </rPr>
      <t>(c)</t>
    </r>
    <r>
      <rPr>
        <sz val="8"/>
        <rFont val="Arial"/>
        <family val="2"/>
      </rPr>
      <t xml:space="preserve"> The sum of "Production from Newly Completed Wells" and "Existing Production Change" may not equal the month-over-month crude oil or natural gas production changes reported in tables 4a and 5a, respectively. This discrepancy arises from the statistical smoothing techniques applied to aggregated basin level data, variations in data imputation methodologies, and utilizing different data sources.</t>
    </r>
  </si>
  <si>
    <r>
      <rPr>
        <b/>
        <sz val="8"/>
        <rFont val="Arial"/>
        <family val="2"/>
      </rPr>
      <t>(d)</t>
    </r>
    <r>
      <rPr>
        <sz val="8"/>
        <rFont val="Arial"/>
        <family val="2"/>
      </rPr>
      <t xml:space="preserve"> Natural gas production in this table is marketed natural gas production.</t>
    </r>
  </si>
  <si>
    <t>Historical data: Latest data available from Baker Hughes, Enervus, FracFocus.org.</t>
  </si>
  <si>
    <t>TOPRL48</t>
  </si>
  <si>
    <t>Total U.S. tight oil production (million barrels per day) (a)</t>
  </si>
  <si>
    <t>TOPRAC</t>
  </si>
  <si>
    <t>Austin Chalk formation</t>
  </si>
  <si>
    <t>TOPRBK</t>
  </si>
  <si>
    <t>Bakken formation</t>
  </si>
  <si>
    <t>TOPREF</t>
  </si>
  <si>
    <t>Eagle Ford formation</t>
  </si>
  <si>
    <t>TOPRMP</t>
  </si>
  <si>
    <t>Mississippian formation</t>
  </si>
  <si>
    <t>TOPRNI</t>
  </si>
  <si>
    <t>Niobrara Codell formation</t>
  </si>
  <si>
    <t>TOPRPM</t>
  </si>
  <si>
    <t>Permian formations</t>
  </si>
  <si>
    <t>TOPRWF</t>
  </si>
  <si>
    <t>Woodford formation</t>
  </si>
  <si>
    <t>TOPRR48</t>
  </si>
  <si>
    <t>Other U.S. formations</t>
  </si>
  <si>
    <t>SNGPRL48</t>
  </si>
  <si>
    <t>Total U.S. shale dry natural gas production (billion cubic feet per day) (a)</t>
  </si>
  <si>
    <t>SNGPRBK</t>
  </si>
  <si>
    <t>SNGPRBN</t>
  </si>
  <si>
    <t>Barnett formation</t>
  </si>
  <si>
    <t>SNGPREF</t>
  </si>
  <si>
    <t>SNGPRFY</t>
  </si>
  <si>
    <t>Fayetteville formation</t>
  </si>
  <si>
    <t>SNGPRHA</t>
  </si>
  <si>
    <t>Haynesville formation</t>
  </si>
  <si>
    <t>SNGPRMC</t>
  </si>
  <si>
    <t>Marcellus formation</t>
  </si>
  <si>
    <t>SNGPRMP</t>
  </si>
  <si>
    <t>SNGPRNI</t>
  </si>
  <si>
    <t>SNGPRPM</t>
  </si>
  <si>
    <t>SNGPRUA</t>
  </si>
  <si>
    <t>Utica formation</t>
  </si>
  <si>
    <t>SNGPRWF</t>
  </si>
  <si>
    <t>SNGPRR48</t>
  </si>
  <si>
    <r>
      <rPr>
        <b/>
        <sz val="8"/>
        <rFont val="Arial"/>
        <family val="2"/>
      </rPr>
      <t xml:space="preserve">(a) </t>
    </r>
    <r>
      <rPr>
        <sz val="8"/>
        <rFont val="Arial"/>
        <family val="2"/>
      </rPr>
      <t>These production estimates are based on geologic formations, not geographic regions</t>
    </r>
  </si>
  <si>
    <t>Historical data: Latest data available from Enverus state administrative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</si>
</sst>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_(* \(#,##0.00\);_(* &quot;-&quot;??_);_(@_)"/>
    <numFmt numFmtId="164" formatCode="0.000"/>
    <numFmt numFmtId="165" formatCode="0.0"/>
    <numFmt numFmtId="166" formatCode="0.00_)"/>
    <numFmt numFmtId="167" formatCode="0_)"/>
    <numFmt numFmtId="168" formatCode="#.00"/>
    <numFmt numFmtId="169" formatCode="0.0_)"/>
    <numFmt numFmtId="170" formatCode="0.000_)"/>
    <numFmt numFmtId="171" formatCode="@&quot; .&quot;*."/>
    <numFmt numFmtId="172" formatCode="#,##0.0"/>
    <numFmt numFmtId="173" formatCode="mmm\ yyyy"/>
    <numFmt numFmtId="174" formatCode="0.0000000"/>
    <numFmt numFmtId="175" formatCode="0.0000"/>
    <numFmt numFmtId="176" formatCode="[$-409]mmmm\ d\,\ yyyy;@"/>
  </numFmts>
  <fonts count="52" x14ac:knownFonts="1">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sz val="1"/>
      <color indexed="8"/>
      <name val="Courier"/>
      <family val="3"/>
    </font>
    <font>
      <b/>
      <sz val="1"/>
      <color indexed="8"/>
      <name val="Courier"/>
      <family val="3"/>
    </font>
    <font>
      <sz val="8"/>
      <name val="Courier"/>
      <family val="3"/>
    </font>
    <font>
      <sz val="7"/>
      <name val="Helvetica"/>
      <family val="2"/>
    </font>
    <font>
      <sz val="8"/>
      <name val="Arial"/>
      <family val="2"/>
    </font>
    <font>
      <sz val="8"/>
      <name val="Helvetica"/>
      <family val="2"/>
    </font>
    <font>
      <u/>
      <sz val="8"/>
      <color indexed="12"/>
      <name val="Courier"/>
      <family val="3"/>
    </font>
    <font>
      <b/>
      <sz val="10"/>
      <color indexed="8"/>
      <name val="Helvetica"/>
      <family val="2"/>
    </font>
    <font>
      <b/>
      <sz val="8"/>
      <name val="Helvetica"/>
      <family val="2"/>
    </font>
    <font>
      <b/>
      <sz val="10"/>
      <name val="Helvetica"/>
      <family val="2"/>
    </font>
    <font>
      <b/>
      <sz val="10"/>
      <name val="Arial"/>
      <family val="2"/>
    </font>
    <font>
      <b/>
      <sz val="10"/>
      <color indexed="8"/>
      <name val="Arial"/>
      <family val="2"/>
    </font>
    <font>
      <b/>
      <sz val="8"/>
      <name val="Arial"/>
      <family val="2"/>
    </font>
    <font>
      <sz val="10"/>
      <name val="Arial"/>
      <family val="2"/>
    </font>
    <font>
      <i/>
      <sz val="8"/>
      <color indexed="8"/>
      <name val="Arial"/>
      <family val="2"/>
    </font>
    <font>
      <b/>
      <sz val="8"/>
      <color indexed="8"/>
      <name val="Arial"/>
      <family val="2"/>
    </font>
    <font>
      <sz val="8"/>
      <color indexed="8"/>
      <name val="Arial"/>
      <family val="2"/>
    </font>
    <font>
      <sz val="7"/>
      <color indexed="8"/>
      <name val="Arial"/>
      <family val="2"/>
    </font>
    <font>
      <b/>
      <i/>
      <sz val="8"/>
      <color indexed="8"/>
      <name val="Arial"/>
      <family val="2"/>
    </font>
    <font>
      <sz val="8"/>
      <color indexed="10"/>
      <name val="Arial"/>
      <family val="2"/>
    </font>
    <font>
      <b/>
      <sz val="12"/>
      <name val="Arial"/>
      <family val="2"/>
    </font>
    <font>
      <u/>
      <sz val="10"/>
      <color indexed="12"/>
      <name val="Arial"/>
      <family val="2"/>
    </font>
    <font>
      <b/>
      <u/>
      <sz val="9"/>
      <color indexed="12"/>
      <name val="Arial"/>
      <family val="2"/>
    </font>
    <font>
      <i/>
      <sz val="8"/>
      <name val="Arial"/>
      <family val="2"/>
    </font>
    <font>
      <i/>
      <sz val="8"/>
      <name val="Helvetica"/>
      <family val="2"/>
    </font>
    <font>
      <i/>
      <sz val="8"/>
      <name val="Courier"/>
      <family val="3"/>
    </font>
    <font>
      <i/>
      <sz val="7"/>
      <name val="Helvetica"/>
      <family val="2"/>
    </font>
    <font>
      <u/>
      <vertAlign val="subscript"/>
      <sz val="10"/>
      <color indexed="12"/>
      <name val="Arial"/>
      <family val="2"/>
    </font>
    <font>
      <b/>
      <sz val="8"/>
      <name val="Courier"/>
      <family val="3"/>
    </font>
    <font>
      <b/>
      <sz val="7"/>
      <name val="Helvetica"/>
      <family val="2"/>
    </font>
    <font>
      <b/>
      <i/>
      <sz val="8"/>
      <name val="Arial"/>
      <family val="2"/>
    </font>
    <font>
      <sz val="10"/>
      <color theme="1"/>
      <name val="Arial"/>
      <family val="2"/>
    </font>
    <font>
      <b/>
      <sz val="10"/>
      <color theme="1"/>
      <name val="Arial"/>
      <family val="2"/>
    </font>
    <font>
      <sz val="8"/>
      <color theme="1"/>
      <name val="Arial"/>
      <family val="2"/>
    </font>
    <font>
      <b/>
      <sz val="8"/>
      <color theme="1"/>
      <name val="Arial"/>
      <family val="2"/>
    </font>
    <font>
      <i/>
      <sz val="10"/>
      <color indexed="8"/>
      <name val="Arial"/>
      <family val="2"/>
    </font>
    <font>
      <sz val="10"/>
      <name val="Arial"/>
      <family val="2"/>
    </font>
    <font>
      <sz val="8"/>
      <name val="Calibri"/>
      <family val="2"/>
    </font>
    <font>
      <i/>
      <sz val="10"/>
      <name val="Arial"/>
      <family val="2"/>
    </font>
    <font>
      <sz val="11"/>
      <name val="Arial"/>
      <family val="2"/>
    </font>
    <font>
      <b/>
      <sz val="11"/>
      <color theme="1"/>
      <name val="Calibri"/>
      <family val="2"/>
      <scheme val="minor"/>
    </font>
    <font>
      <sz val="7"/>
      <color indexed="8"/>
      <name val="Helvetica"/>
      <family val="2"/>
    </font>
    <font>
      <sz val="7"/>
      <name val="Arial"/>
      <family val="2"/>
    </font>
    <font>
      <sz val="8"/>
      <name val="Arial"/>
      <family val="2"/>
    </font>
    <font>
      <b/>
      <vertAlign val="subscript"/>
      <sz val="8"/>
      <name val="Arial"/>
      <family val="2"/>
    </font>
    <font>
      <b/>
      <vertAlign val="subscript"/>
      <sz val="10"/>
      <color rgb="FF000000"/>
      <name val="Arial"/>
      <family val="2"/>
    </font>
    <font>
      <sz val="10"/>
      <name val="Arial"/>
      <family val="2"/>
    </font>
  </fonts>
  <fills count="9">
    <fill>
      <patternFill patternType="none"/>
    </fill>
    <fill>
      <patternFill patternType="gray125"/>
    </fill>
    <fill>
      <patternFill patternType="solid">
        <fgColor indexed="22"/>
        <bgColor indexed="64"/>
      </patternFill>
    </fill>
    <fill>
      <patternFill patternType="solid">
        <fgColor indexed="65"/>
        <bgColor indexed="64"/>
      </patternFill>
    </fill>
    <fill>
      <patternFill patternType="solid">
        <fgColor indexed="9"/>
        <bgColor indexed="64"/>
      </patternFill>
    </fill>
    <fill>
      <patternFill patternType="solid">
        <fgColor rgb="FFBFBFBF"/>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4.9989318521683403E-2"/>
        <bgColor indexed="64"/>
      </patternFill>
    </fill>
  </fills>
  <borders count="21">
    <border>
      <left/>
      <right/>
      <top/>
      <bottom/>
      <diagonal/>
    </border>
    <border>
      <left/>
      <right/>
      <top style="thin">
        <color indexed="64"/>
      </top>
      <bottom style="double">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9"/>
      </right>
      <top/>
      <bottom style="thin">
        <color indexed="64"/>
      </bottom>
      <diagonal/>
    </border>
    <border>
      <left style="thin">
        <color indexed="9"/>
      </left>
      <right style="thin">
        <color indexed="9"/>
      </right>
      <top/>
      <bottom style="thin">
        <color indexed="64"/>
      </bottom>
      <diagonal/>
    </border>
    <border>
      <left style="thin">
        <color indexed="9"/>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auto="1"/>
      </right>
      <top style="thin">
        <color auto="1"/>
      </top>
      <bottom/>
      <diagonal/>
    </border>
    <border>
      <left/>
      <right style="thin">
        <color auto="1"/>
      </right>
      <top/>
      <bottom style="thin">
        <color auto="1"/>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indexed="64"/>
      </left>
      <right/>
      <top/>
      <bottom style="thin">
        <color indexed="64"/>
      </bottom>
      <diagonal/>
    </border>
    <border>
      <left style="thin">
        <color theme="0"/>
      </left>
      <right/>
      <top/>
      <bottom/>
      <diagonal/>
    </border>
  </borders>
  <cellStyleXfs count="31">
    <xf numFmtId="0" fontId="0" fillId="0" borderId="0"/>
    <xf numFmtId="0" fontId="5" fillId="0" borderId="0">
      <protection locked="0"/>
    </xf>
    <xf numFmtId="168" fontId="5" fillId="0" borderId="0">
      <protection locked="0"/>
    </xf>
    <xf numFmtId="0" fontId="6" fillId="0" borderId="0">
      <protection locked="0"/>
    </xf>
    <xf numFmtId="0" fontId="6" fillId="0" borderId="0">
      <protection locked="0"/>
    </xf>
    <xf numFmtId="0" fontId="11" fillId="0" borderId="0" applyNumberFormat="0" applyFill="0" applyBorder="0" applyAlignment="0" applyProtection="0">
      <alignment vertical="top"/>
      <protection locked="0"/>
    </xf>
    <xf numFmtId="0" fontId="1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1">
      <protection locked="0"/>
    </xf>
    <xf numFmtId="0" fontId="2" fillId="0" borderId="0"/>
    <xf numFmtId="9" fontId="41" fillId="0" borderId="0" applyFont="0" applyFill="0" applyBorder="0" applyAlignment="0" applyProtection="0"/>
    <xf numFmtId="0" fontId="3" fillId="0" borderId="0"/>
    <xf numFmtId="0" fontId="3" fillId="0" borderId="0"/>
    <xf numFmtId="43" fontId="51" fillId="0" borderId="0" applyFont="0" applyFill="0" applyBorder="0" applyAlignment="0" applyProtection="0"/>
  </cellStyleXfs>
  <cellXfs count="1101">
    <xf numFmtId="0" fontId="0" fillId="0" borderId="0" xfId="0"/>
    <xf numFmtId="0" fontId="4" fillId="2" borderId="0" xfId="11" applyFont="1" applyFill="1"/>
    <xf numFmtId="0" fontId="7" fillId="0" borderId="0" xfId="11"/>
    <xf numFmtId="0" fontId="8" fillId="3" borderId="0" xfId="11" applyFont="1" applyFill="1" applyAlignment="1">
      <alignment horizontal="center"/>
    </xf>
    <xf numFmtId="0" fontId="7" fillId="0" borderId="0" xfId="23"/>
    <xf numFmtId="0" fontId="9" fillId="0" borderId="0" xfId="13" applyFont="1"/>
    <xf numFmtId="0" fontId="10" fillId="2" borderId="0" xfId="9" applyFont="1" applyFill="1"/>
    <xf numFmtId="0" fontId="9" fillId="0" borderId="0" xfId="17" applyFont="1"/>
    <xf numFmtId="0" fontId="9" fillId="0" borderId="0" xfId="22" applyFont="1"/>
    <xf numFmtId="0" fontId="20" fillId="0" borderId="2" xfId="17" applyFont="1" applyBorder="1"/>
    <xf numFmtId="0" fontId="20" fillId="0" borderId="3" xfId="17" applyFont="1" applyBorder="1"/>
    <xf numFmtId="0" fontId="20" fillId="0" borderId="4" xfId="19" applyFont="1" applyBorder="1" applyAlignment="1">
      <alignment horizontal="center"/>
    </xf>
    <xf numFmtId="0" fontId="20" fillId="0" borderId="0" xfId="17" applyFont="1"/>
    <xf numFmtId="0" fontId="21" fillId="0" borderId="0" xfId="17" applyFont="1"/>
    <xf numFmtId="0" fontId="21" fillId="0" borderId="0" xfId="17" quotePrefix="1" applyFont="1"/>
    <xf numFmtId="0" fontId="22" fillId="2" borderId="0" xfId="20" applyFont="1" applyFill="1"/>
    <xf numFmtId="0" fontId="21" fillId="0" borderId="0" xfId="20" applyFont="1"/>
    <xf numFmtId="171" fontId="21" fillId="0" borderId="0" xfId="20" applyNumberFormat="1" applyFont="1"/>
    <xf numFmtId="0" fontId="21" fillId="0" borderId="0" xfId="9" applyFont="1"/>
    <xf numFmtId="0" fontId="19" fillId="0" borderId="0" xfId="9" applyFont="1"/>
    <xf numFmtId="0" fontId="9" fillId="0" borderId="0" xfId="23" applyFont="1"/>
    <xf numFmtId="167" fontId="21" fillId="0" borderId="5" xfId="9" applyNumberFormat="1" applyFont="1" applyBorder="1"/>
    <xf numFmtId="0" fontId="20" fillId="0" borderId="0" xfId="22" applyFont="1"/>
    <xf numFmtId="166" fontId="19" fillId="0" borderId="0" xfId="22" applyNumberFormat="1" applyFont="1" applyAlignment="1">
      <alignment horizontal="center"/>
    </xf>
    <xf numFmtId="0" fontId="20" fillId="0" borderId="0" xfId="22" quotePrefix="1" applyFont="1" applyAlignment="1">
      <alignment horizontal="left"/>
    </xf>
    <xf numFmtId="0" fontId="20" fillId="0" borderId="0" xfId="23" applyFont="1"/>
    <xf numFmtId="0" fontId="24" fillId="0" borderId="0" xfId="23" applyFont="1"/>
    <xf numFmtId="165" fontId="20" fillId="0" borderId="0" xfId="23" applyNumberFormat="1" applyFont="1" applyAlignment="1">
      <alignment horizontal="right"/>
    </xf>
    <xf numFmtId="0" fontId="9" fillId="0" borderId="0" xfId="21" applyFont="1"/>
    <xf numFmtId="0" fontId="23" fillId="2" borderId="0" xfId="21" applyFont="1" applyFill="1"/>
    <xf numFmtId="0" fontId="20" fillId="0" borderId="0" xfId="21" applyFont="1"/>
    <xf numFmtId="0" fontId="17" fillId="0" borderId="0" xfId="21" applyFont="1" applyAlignment="1">
      <alignment horizontal="left"/>
    </xf>
    <xf numFmtId="166" fontId="21" fillId="0" borderId="0" xfId="21" applyNumberFormat="1" applyFont="1" applyAlignment="1">
      <alignment horizontal="right"/>
    </xf>
    <xf numFmtId="0" fontId="21" fillId="0" borderId="0" xfId="21" applyFont="1" applyAlignment="1">
      <alignment horizontal="right"/>
    </xf>
    <xf numFmtId="0" fontId="17" fillId="3" borderId="0" xfId="13" applyFont="1" applyFill="1"/>
    <xf numFmtId="0" fontId="17" fillId="0" borderId="0" xfId="13" applyFont="1"/>
    <xf numFmtId="0" fontId="9" fillId="0" borderId="0" xfId="16" applyFont="1"/>
    <xf numFmtId="0" fontId="9" fillId="0" borderId="0" xfId="18" applyFont="1"/>
    <xf numFmtId="0" fontId="17" fillId="0" borderId="0" xfId="18" applyFont="1" applyAlignment="1">
      <alignment horizontal="left"/>
    </xf>
    <xf numFmtId="0" fontId="9" fillId="0" borderId="0" xfId="7" applyFont="1"/>
    <xf numFmtId="0" fontId="17" fillId="3" borderId="0" xfId="7" applyFont="1" applyFill="1"/>
    <xf numFmtId="0" fontId="17" fillId="0" borderId="0" xfId="7" applyFont="1"/>
    <xf numFmtId="0" fontId="9" fillId="0" borderId="0" xfId="8" applyFont="1"/>
    <xf numFmtId="0" fontId="17" fillId="0" borderId="0" xfId="8" applyFont="1"/>
    <xf numFmtId="165" fontId="21" fillId="0" borderId="0" xfId="8" applyNumberFormat="1" applyFont="1" applyAlignment="1">
      <alignment horizontal="center"/>
    </xf>
    <xf numFmtId="0" fontId="20" fillId="0" borderId="0" xfId="14" applyFont="1" applyAlignment="1">
      <alignment horizontal="left"/>
    </xf>
    <xf numFmtId="0" fontId="17" fillId="0" borderId="0" xfId="14" applyFont="1" applyAlignment="1">
      <alignment horizontal="left"/>
    </xf>
    <xf numFmtId="0" fontId="17" fillId="2" borderId="0" xfId="15" applyFont="1" applyFill="1"/>
    <xf numFmtId="0" fontId="9" fillId="0" borderId="0" xfId="19" applyFont="1"/>
    <xf numFmtId="0" fontId="20" fillId="0" borderId="0" xfId="19" applyFont="1"/>
    <xf numFmtId="0" fontId="21" fillId="0" borderId="2" xfId="19" applyFont="1" applyBorder="1" applyAlignment="1">
      <alignment horizontal="center"/>
    </xf>
    <xf numFmtId="0" fontId="21" fillId="0" borderId="0" xfId="19" applyFont="1" applyAlignment="1">
      <alignment horizontal="center"/>
    </xf>
    <xf numFmtId="165" fontId="9" fillId="0" borderId="0" xfId="19" applyNumberFormat="1" applyFont="1"/>
    <xf numFmtId="0" fontId="4" fillId="4" borderId="0" xfId="0" applyFont="1" applyFill="1"/>
    <xf numFmtId="0" fontId="9" fillId="4" borderId="0" xfId="23" applyFont="1" applyFill="1"/>
    <xf numFmtId="0" fontId="20" fillId="4" borderId="0" xfId="23" applyFont="1" applyFill="1"/>
    <xf numFmtId="0" fontId="24" fillId="4" borderId="0" xfId="23" applyFont="1" applyFill="1"/>
    <xf numFmtId="0" fontId="4" fillId="2" borderId="0" xfId="0" applyFont="1" applyFill="1"/>
    <xf numFmtId="0" fontId="9" fillId="0" borderId="0" xfId="9" applyFont="1"/>
    <xf numFmtId="0" fontId="17" fillId="0" borderId="0" xfId="9" applyFont="1"/>
    <xf numFmtId="0" fontId="17" fillId="4" borderId="0" xfId="15" applyFont="1" applyFill="1"/>
    <xf numFmtId="0" fontId="20" fillId="4" borderId="0" xfId="24" applyFont="1" applyFill="1"/>
    <xf numFmtId="171" fontId="17" fillId="0" borderId="0" xfId="23" quotePrefix="1" applyNumberFormat="1" applyFont="1" applyAlignment="1">
      <alignment horizontal="left"/>
    </xf>
    <xf numFmtId="0" fontId="7" fillId="4" borderId="0" xfId="9" applyFill="1"/>
    <xf numFmtId="0" fontId="7" fillId="4" borderId="0" xfId="22" applyFill="1"/>
    <xf numFmtId="0" fontId="13" fillId="4" borderId="0" xfId="9" applyFont="1" applyFill="1"/>
    <xf numFmtId="2" fontId="20" fillId="4" borderId="0" xfId="23" applyNumberFormat="1" applyFont="1" applyFill="1" applyAlignment="1">
      <alignment horizontal="right"/>
    </xf>
    <xf numFmtId="2" fontId="20" fillId="4" borderId="3" xfId="23" applyNumberFormat="1" applyFont="1" applyFill="1" applyBorder="1" applyAlignment="1">
      <alignment horizontal="right"/>
    </xf>
    <xf numFmtId="2" fontId="20" fillId="0" borderId="0" xfId="23" applyNumberFormat="1" applyFont="1" applyAlignment="1">
      <alignment horizontal="right"/>
    </xf>
    <xf numFmtId="3" fontId="21" fillId="0" borderId="0" xfId="19" applyNumberFormat="1" applyFont="1" applyAlignment="1">
      <alignment horizontal="right"/>
    </xf>
    <xf numFmtId="164" fontId="20" fillId="0" borderId="0" xfId="14" applyNumberFormat="1" applyFont="1" applyAlignment="1">
      <alignment horizontal="right"/>
    </xf>
    <xf numFmtId="166" fontId="20" fillId="4" borderId="0" xfId="23" applyNumberFormat="1" applyFont="1" applyFill="1" applyAlignment="1">
      <alignment horizontal="right"/>
    </xf>
    <xf numFmtId="166" fontId="20" fillId="4" borderId="3" xfId="23" applyNumberFormat="1" applyFont="1" applyFill="1" applyBorder="1" applyAlignment="1">
      <alignment horizontal="right"/>
    </xf>
    <xf numFmtId="3" fontId="20" fillId="4" borderId="0" xfId="23" applyNumberFormat="1" applyFont="1" applyFill="1" applyAlignment="1">
      <alignment horizontal="right"/>
    </xf>
    <xf numFmtId="0" fontId="10" fillId="2" borderId="0" xfId="8" applyFont="1" applyFill="1"/>
    <xf numFmtId="164" fontId="20" fillId="4" borderId="0" xfId="23" applyNumberFormat="1" applyFont="1" applyFill="1" applyAlignment="1">
      <alignment horizontal="right"/>
    </xf>
    <xf numFmtId="0" fontId="9" fillId="4" borderId="0" xfId="18" applyFont="1" applyFill="1"/>
    <xf numFmtId="0" fontId="7" fillId="4" borderId="0" xfId="11" applyFill="1"/>
    <xf numFmtId="0" fontId="9" fillId="4" borderId="0" xfId="21" applyFont="1" applyFill="1"/>
    <xf numFmtId="0" fontId="9" fillId="4" borderId="0" xfId="13" applyFont="1" applyFill="1"/>
    <xf numFmtId="0" fontId="9" fillId="4" borderId="0" xfId="16" applyFont="1" applyFill="1"/>
    <xf numFmtId="0" fontId="18" fillId="0" borderId="0" xfId="0" applyFont="1"/>
    <xf numFmtId="0" fontId="0" fillId="4" borderId="0" xfId="0" applyFill="1"/>
    <xf numFmtId="173" fontId="25" fillId="4" borderId="0" xfId="0" applyNumberFormat="1" applyFont="1" applyFill="1"/>
    <xf numFmtId="0" fontId="26" fillId="4" borderId="0" xfId="5" applyFont="1" applyFill="1" applyBorder="1" applyAlignment="1" applyProtection="1"/>
    <xf numFmtId="0" fontId="26" fillId="4" borderId="0" xfId="5" applyFont="1" applyFill="1" applyBorder="1" applyAlignment="1" applyProtection="1">
      <alignment horizontal="left"/>
    </xf>
    <xf numFmtId="0" fontId="17" fillId="0" borderId="0" xfId="19" applyFont="1" applyAlignment="1">
      <alignment horizontal="left"/>
    </xf>
    <xf numFmtId="0" fontId="21" fillId="2" borderId="0" xfId="20" applyFont="1" applyFill="1"/>
    <xf numFmtId="0" fontId="28" fillId="0" borderId="0" xfId="17" applyFont="1"/>
    <xf numFmtId="0" fontId="30" fillId="4" borderId="0" xfId="9" applyFont="1" applyFill="1"/>
    <xf numFmtId="0" fontId="28" fillId="0" borderId="0" xfId="9" applyFont="1"/>
    <xf numFmtId="0" fontId="28" fillId="0" borderId="0" xfId="19" applyFont="1"/>
    <xf numFmtId="164" fontId="19" fillId="0" borderId="0" xfId="14" applyNumberFormat="1" applyFont="1" applyAlignment="1">
      <alignment horizontal="right"/>
    </xf>
    <xf numFmtId="165" fontId="19" fillId="0" borderId="0" xfId="8" applyNumberFormat="1" applyFont="1" applyAlignment="1">
      <alignment horizontal="center"/>
    </xf>
    <xf numFmtId="0" fontId="28" fillId="0" borderId="0" xfId="8" applyFont="1"/>
    <xf numFmtId="0" fontId="28" fillId="0" borderId="0" xfId="8" quotePrefix="1" applyFont="1"/>
    <xf numFmtId="165" fontId="28" fillId="0" borderId="0" xfId="8" quotePrefix="1" applyNumberFormat="1" applyFont="1"/>
    <xf numFmtId="165" fontId="28" fillId="0" borderId="0" xfId="8" applyNumberFormat="1" applyFont="1"/>
    <xf numFmtId="0" fontId="28" fillId="0" borderId="0" xfId="7" applyFont="1"/>
    <xf numFmtId="0" fontId="28" fillId="0" borderId="0" xfId="18" applyFont="1"/>
    <xf numFmtId="0" fontId="28" fillId="0" borderId="0" xfId="16" applyFont="1"/>
    <xf numFmtId="0" fontId="28" fillId="0" borderId="0" xfId="13" applyFont="1"/>
    <xf numFmtId="0" fontId="28" fillId="0" borderId="0" xfId="21" applyFont="1"/>
    <xf numFmtId="0" fontId="30" fillId="0" borderId="0" xfId="11" applyFont="1"/>
    <xf numFmtId="164" fontId="28" fillId="4" borderId="0" xfId="23" applyNumberFormat="1" applyFont="1" applyFill="1"/>
    <xf numFmtId="0" fontId="28" fillId="4" borderId="0" xfId="23" applyFont="1" applyFill="1"/>
    <xf numFmtId="0" fontId="28" fillId="0" borderId="0" xfId="23" applyFont="1"/>
    <xf numFmtId="166" fontId="19" fillId="4" borderId="0" xfId="23" applyNumberFormat="1" applyFont="1" applyFill="1" applyAlignment="1">
      <alignment horizontal="right"/>
    </xf>
    <xf numFmtId="0" fontId="28" fillId="0" borderId="0" xfId="22" applyFont="1"/>
    <xf numFmtId="0" fontId="9" fillId="4" borderId="0" xfId="17" applyFont="1" applyFill="1" applyAlignment="1">
      <alignment vertical="top"/>
    </xf>
    <xf numFmtId="0" fontId="9" fillId="0" borderId="0" xfId="17" applyFont="1" applyAlignment="1">
      <alignment vertical="top"/>
    </xf>
    <xf numFmtId="0" fontId="9" fillId="4" borderId="0" xfId="22" applyFont="1" applyFill="1" applyAlignment="1">
      <alignment vertical="top"/>
    </xf>
    <xf numFmtId="0" fontId="4" fillId="2" borderId="0" xfId="0" applyFont="1" applyFill="1" applyAlignment="1">
      <alignment vertical="top" wrapText="1"/>
    </xf>
    <xf numFmtId="0" fontId="4" fillId="4" borderId="0" xfId="0" applyFont="1" applyFill="1" applyAlignment="1">
      <alignment vertical="top" wrapText="1"/>
    </xf>
    <xf numFmtId="0" fontId="4" fillId="4" borderId="0" xfId="0" applyFont="1" applyFill="1" applyAlignment="1">
      <alignment vertical="top"/>
    </xf>
    <xf numFmtId="0" fontId="4" fillId="2" borderId="0" xfId="0" applyFont="1" applyFill="1" applyAlignment="1">
      <alignment vertical="top"/>
    </xf>
    <xf numFmtId="0" fontId="9" fillId="4" borderId="0" xfId="23" applyFont="1" applyFill="1" applyAlignment="1">
      <alignment vertical="top"/>
    </xf>
    <xf numFmtId="0" fontId="9" fillId="0" borderId="0" xfId="23" applyFont="1" applyAlignment="1">
      <alignment vertical="top"/>
    </xf>
    <xf numFmtId="0" fontId="7" fillId="2" borderId="0" xfId="11" applyFill="1" applyAlignment="1">
      <alignment vertical="top"/>
    </xf>
    <xf numFmtId="0" fontId="7" fillId="4" borderId="0" xfId="11" applyFill="1" applyAlignment="1">
      <alignment vertical="top"/>
    </xf>
    <xf numFmtId="0" fontId="7" fillId="0" borderId="0" xfId="11" applyAlignment="1">
      <alignment vertical="top"/>
    </xf>
    <xf numFmtId="0" fontId="23" fillId="2" borderId="0" xfId="21" applyFont="1" applyFill="1" applyAlignment="1">
      <alignment vertical="top"/>
    </xf>
    <xf numFmtId="0" fontId="9" fillId="4" borderId="0" xfId="21" applyFont="1" applyFill="1" applyAlignment="1">
      <alignment vertical="top"/>
    </xf>
    <xf numFmtId="0" fontId="9" fillId="0" borderId="0" xfId="21" applyFont="1" applyAlignment="1">
      <alignment vertical="top"/>
    </xf>
    <xf numFmtId="0" fontId="9" fillId="4" borderId="0" xfId="13" applyFont="1" applyFill="1" applyAlignment="1">
      <alignment vertical="top"/>
    </xf>
    <xf numFmtId="0" fontId="9" fillId="0" borderId="0" xfId="13" applyFont="1" applyAlignment="1">
      <alignment vertical="top"/>
    </xf>
    <xf numFmtId="0" fontId="9" fillId="4" borderId="0" xfId="16" applyFont="1" applyFill="1" applyAlignment="1">
      <alignment vertical="top"/>
    </xf>
    <xf numFmtId="0" fontId="9" fillId="0" borderId="0" xfId="16" applyFont="1" applyAlignment="1">
      <alignment vertical="top"/>
    </xf>
    <xf numFmtId="0" fontId="9" fillId="4" borderId="0" xfId="18" applyFont="1" applyFill="1" applyAlignment="1">
      <alignment vertical="top"/>
    </xf>
    <xf numFmtId="0" fontId="9" fillId="0" borderId="0" xfId="15" applyFont="1" applyAlignment="1">
      <alignment vertical="top"/>
    </xf>
    <xf numFmtId="0" fontId="9" fillId="4" borderId="0" xfId="7" applyFont="1" applyFill="1" applyAlignment="1">
      <alignment vertical="top"/>
    </xf>
    <xf numFmtId="0" fontId="9" fillId="4" borderId="0" xfId="8" applyFont="1" applyFill="1" applyAlignment="1">
      <alignment vertical="top"/>
    </xf>
    <xf numFmtId="0" fontId="9" fillId="0" borderId="0" xfId="19" applyFont="1" applyAlignment="1">
      <alignment vertical="top"/>
    </xf>
    <xf numFmtId="0" fontId="9" fillId="0" borderId="0" xfId="9" applyFont="1" applyAlignment="1">
      <alignment vertical="top"/>
    </xf>
    <xf numFmtId="0" fontId="7" fillId="4" borderId="0" xfId="9" applyFill="1" applyAlignment="1">
      <alignment vertical="top"/>
    </xf>
    <xf numFmtId="0" fontId="10" fillId="2" borderId="0" xfId="9" applyFont="1" applyFill="1" applyAlignment="1">
      <alignment vertical="top"/>
    </xf>
    <xf numFmtId="0" fontId="21" fillId="4" borderId="2" xfId="22" applyFont="1" applyFill="1" applyBorder="1"/>
    <xf numFmtId="0" fontId="28" fillId="4" borderId="0" xfId="0" applyFont="1" applyFill="1"/>
    <xf numFmtId="0" fontId="28" fillId="4" borderId="0" xfId="17" applyFont="1" applyFill="1" applyAlignment="1">
      <alignment vertical="top"/>
    </xf>
    <xf numFmtId="0" fontId="28" fillId="0" borderId="0" xfId="17" applyFont="1" applyAlignment="1">
      <alignment vertical="top"/>
    </xf>
    <xf numFmtId="0" fontId="28" fillId="4" borderId="0" xfId="22" applyFont="1" applyFill="1" applyAlignment="1">
      <alignment vertical="top"/>
    </xf>
    <xf numFmtId="0" fontId="30" fillId="4" borderId="0" xfId="22" applyFont="1" applyFill="1"/>
    <xf numFmtId="0" fontId="30" fillId="4" borderId="0" xfId="9" applyFont="1" applyFill="1" applyAlignment="1">
      <alignment vertical="top"/>
    </xf>
    <xf numFmtId="0" fontId="28" fillId="0" borderId="0" xfId="9" applyFont="1" applyAlignment="1">
      <alignment vertical="top"/>
    </xf>
    <xf numFmtId="0" fontId="28" fillId="0" borderId="0" xfId="19" applyFont="1" applyAlignment="1">
      <alignment vertical="top"/>
    </xf>
    <xf numFmtId="0" fontId="28" fillId="0" borderId="0" xfId="15" applyFont="1" applyAlignment="1">
      <alignment vertical="top"/>
    </xf>
    <xf numFmtId="0" fontId="28" fillId="4" borderId="0" xfId="8" applyFont="1" applyFill="1" applyAlignment="1">
      <alignment vertical="top"/>
    </xf>
    <xf numFmtId="0" fontId="28" fillId="4" borderId="0" xfId="7" applyFont="1" applyFill="1" applyAlignment="1">
      <alignment vertical="top"/>
    </xf>
    <xf numFmtId="0" fontId="28" fillId="4" borderId="0" xfId="18" applyFont="1" applyFill="1"/>
    <xf numFmtId="0" fontId="28" fillId="4" borderId="0" xfId="18" applyFont="1" applyFill="1" applyAlignment="1">
      <alignment vertical="top"/>
    </xf>
    <xf numFmtId="0" fontId="28" fillId="4" borderId="0" xfId="16" applyFont="1" applyFill="1"/>
    <xf numFmtId="0" fontId="28" fillId="4" borderId="0" xfId="16" applyFont="1" applyFill="1" applyAlignment="1">
      <alignment vertical="top"/>
    </xf>
    <xf numFmtId="0" fontId="28" fillId="0" borderId="0" xfId="16" applyFont="1" applyAlignment="1">
      <alignment vertical="top"/>
    </xf>
    <xf numFmtId="0" fontId="28" fillId="4" borderId="0" xfId="13" applyFont="1" applyFill="1"/>
    <xf numFmtId="0" fontId="28" fillId="4" borderId="0" xfId="13" applyFont="1" applyFill="1" applyAlignment="1">
      <alignment vertical="top"/>
    </xf>
    <xf numFmtId="0" fontId="28" fillId="0" borderId="0" xfId="13" applyFont="1" applyAlignment="1">
      <alignment vertical="top"/>
    </xf>
    <xf numFmtId="0" fontId="30" fillId="0" borderId="0" xfId="23" applyFont="1"/>
    <xf numFmtId="0" fontId="30" fillId="4" borderId="0" xfId="11" applyFont="1" applyFill="1"/>
    <xf numFmtId="0" fontId="30" fillId="4" borderId="0" xfId="11" applyFont="1" applyFill="1" applyAlignment="1">
      <alignment vertical="top"/>
    </xf>
    <xf numFmtId="0" fontId="30" fillId="0" borderId="0" xfId="11" applyFont="1" applyAlignment="1">
      <alignment vertical="top"/>
    </xf>
    <xf numFmtId="0" fontId="28" fillId="4" borderId="0" xfId="23" applyFont="1" applyFill="1" applyAlignment="1">
      <alignment vertical="top"/>
    </xf>
    <xf numFmtId="0" fontId="28" fillId="0" borderId="0" xfId="23" applyFont="1" applyAlignment="1">
      <alignment vertical="top"/>
    </xf>
    <xf numFmtId="0" fontId="28" fillId="4" borderId="0" xfId="0" applyFont="1" applyFill="1" applyAlignment="1">
      <alignment vertical="top"/>
    </xf>
    <xf numFmtId="0" fontId="28" fillId="4" borderId="0" xfId="0" applyFont="1" applyFill="1" applyAlignment="1">
      <alignment vertical="top" wrapText="1"/>
    </xf>
    <xf numFmtId="0" fontId="0" fillId="0" borderId="3" xfId="0" applyBorder="1"/>
    <xf numFmtId="0" fontId="0" fillId="0" borderId="3" xfId="0" applyBorder="1" applyAlignment="1">
      <alignment wrapText="1"/>
    </xf>
    <xf numFmtId="0" fontId="16" fillId="0" borderId="0" xfId="14" applyFont="1"/>
    <xf numFmtId="0" fontId="4" fillId="0" borderId="0" xfId="14" applyFont="1"/>
    <xf numFmtId="0" fontId="18" fillId="0" borderId="3" xfId="6" applyBorder="1"/>
    <xf numFmtId="0" fontId="4" fillId="2" borderId="0" xfId="14" applyFont="1" applyFill="1"/>
    <xf numFmtId="0" fontId="21" fillId="0" borderId="2" xfId="14" applyFont="1" applyBorder="1" applyAlignment="1">
      <alignment horizontal="center"/>
    </xf>
    <xf numFmtId="0" fontId="4" fillId="0" borderId="3" xfId="14" applyFont="1" applyBorder="1" applyAlignment="1">
      <alignment horizontal="center"/>
    </xf>
    <xf numFmtId="0" fontId="4" fillId="0" borderId="2" xfId="14" applyFont="1" applyBorder="1" applyAlignment="1">
      <alignment horizontal="right"/>
    </xf>
    <xf numFmtId="0" fontId="19" fillId="0" borderId="2" xfId="14" applyFont="1" applyBorder="1" applyAlignment="1">
      <alignment horizontal="right"/>
    </xf>
    <xf numFmtId="0" fontId="4" fillId="2" borderId="0" xfId="14" applyFont="1" applyFill="1" applyAlignment="1">
      <alignment horizontal="left"/>
    </xf>
    <xf numFmtId="0" fontId="4" fillId="2" borderId="0" xfId="18" applyFont="1" applyFill="1" applyAlignment="1">
      <alignment horizontal="left"/>
    </xf>
    <xf numFmtId="0" fontId="18" fillId="0" borderId="0" xfId="6" applyAlignment="1">
      <alignment horizontal="left"/>
    </xf>
    <xf numFmtId="0" fontId="19" fillId="2" borderId="0" xfId="14" applyFont="1" applyFill="1"/>
    <xf numFmtId="0" fontId="18" fillId="0" borderId="0" xfId="6"/>
    <xf numFmtId="0" fontId="4" fillId="0" borderId="0" xfId="23" applyFont="1"/>
    <xf numFmtId="0" fontId="4" fillId="0" borderId="0" xfId="18" applyFont="1"/>
    <xf numFmtId="0" fontId="4" fillId="0" borderId="0" xfId="23" applyFont="1" applyAlignment="1">
      <alignment horizontal="left"/>
    </xf>
    <xf numFmtId="1" fontId="4" fillId="0" borderId="0" xfId="23" applyNumberFormat="1" applyFont="1"/>
    <xf numFmtId="1" fontId="4" fillId="0" borderId="0" xfId="14" applyNumberFormat="1" applyFont="1"/>
    <xf numFmtId="164" fontId="4" fillId="0" borderId="0" xfId="14" applyNumberFormat="1" applyFont="1"/>
    <xf numFmtId="3" fontId="4" fillId="0" borderId="0" xfId="14" applyNumberFormat="1" applyFont="1"/>
    <xf numFmtId="0" fontId="16" fillId="4" borderId="0" xfId="24" applyFont="1" applyFill="1"/>
    <xf numFmtId="0" fontId="4" fillId="4" borderId="0" xfId="24" applyFont="1" applyFill="1"/>
    <xf numFmtId="0" fontId="4" fillId="4" borderId="0" xfId="15" applyFont="1" applyFill="1"/>
    <xf numFmtId="0" fontId="4" fillId="2" borderId="0" xfId="15" applyFont="1" applyFill="1"/>
    <xf numFmtId="0" fontId="21" fillId="4" borderId="2" xfId="15" applyFont="1" applyFill="1" applyBorder="1" applyAlignment="1">
      <alignment horizontal="center"/>
    </xf>
    <xf numFmtId="0" fontId="17" fillId="4" borderId="3" xfId="15" applyFont="1" applyFill="1" applyBorder="1" applyAlignment="1">
      <alignment horizontal="center"/>
    </xf>
    <xf numFmtId="0" fontId="4" fillId="2" borderId="0" xfId="24" applyFont="1" applyFill="1"/>
    <xf numFmtId="0" fontId="4" fillId="2" borderId="0" xfId="24" applyFont="1" applyFill="1" applyAlignment="1">
      <alignment horizontal="left"/>
    </xf>
    <xf numFmtId="0" fontId="4" fillId="2" borderId="0" xfId="15" applyFont="1" applyFill="1" applyAlignment="1">
      <alignment horizontal="left" vertical="top"/>
    </xf>
    <xf numFmtId="0" fontId="18" fillId="4" borderId="0" xfId="6" applyFill="1" applyAlignment="1">
      <alignment vertical="top"/>
    </xf>
    <xf numFmtId="0" fontId="4" fillId="4" borderId="0" xfId="15" applyFont="1" applyFill="1" applyAlignment="1">
      <alignment vertical="top"/>
    </xf>
    <xf numFmtId="0" fontId="4" fillId="4" borderId="0" xfId="15" quotePrefix="1" applyFont="1" applyFill="1" applyAlignment="1">
      <alignment horizontal="left" vertical="top"/>
    </xf>
    <xf numFmtId="0" fontId="18" fillId="0" borderId="0" xfId="6" applyAlignment="1">
      <alignment vertical="top"/>
    </xf>
    <xf numFmtId="0" fontId="0" fillId="0" borderId="7" xfId="0" applyBorder="1"/>
    <xf numFmtId="0" fontId="28" fillId="0" borderId="7" xfId="23" applyFont="1" applyBorder="1"/>
    <xf numFmtId="0" fontId="4" fillId="2" borderId="0" xfId="17" applyFont="1" applyFill="1"/>
    <xf numFmtId="0" fontId="4" fillId="2" borderId="0" xfId="17" applyFont="1" applyFill="1" applyAlignment="1">
      <alignment horizontal="left"/>
    </xf>
    <xf numFmtId="0" fontId="4" fillId="2" borderId="0" xfId="19" applyFont="1" applyFill="1" applyAlignment="1">
      <alignment horizontal="left"/>
    </xf>
    <xf numFmtId="0" fontId="4" fillId="2" borderId="0" xfId="10" applyFont="1" applyFill="1"/>
    <xf numFmtId="0" fontId="4" fillId="2" borderId="0" xfId="21" applyFont="1" applyFill="1" applyAlignment="1">
      <alignment horizontal="left"/>
    </xf>
    <xf numFmtId="171" fontId="4" fillId="0" borderId="0" xfId="21" applyNumberFormat="1" applyFont="1" applyAlignment="1">
      <alignment horizontal="left"/>
    </xf>
    <xf numFmtId="0" fontId="4" fillId="2" borderId="0" xfId="23" applyFont="1" applyFill="1"/>
    <xf numFmtId="0" fontId="4" fillId="2" borderId="0" xfId="23" applyFont="1" applyFill="1" applyAlignment="1">
      <alignment horizontal="left"/>
    </xf>
    <xf numFmtId="171" fontId="4" fillId="0" borderId="0" xfId="23" applyNumberFormat="1" applyFont="1" applyAlignment="1">
      <alignment horizontal="left"/>
    </xf>
    <xf numFmtId="0" fontId="17" fillId="4" borderId="0" xfId="0" applyFont="1" applyFill="1"/>
    <xf numFmtId="0" fontId="17" fillId="0" borderId="0" xfId="23" applyFont="1"/>
    <xf numFmtId="0" fontId="17" fillId="4" borderId="0" xfId="23" applyFont="1" applyFill="1"/>
    <xf numFmtId="0" fontId="33" fillId="0" borderId="0" xfId="11" applyFont="1"/>
    <xf numFmtId="0" fontId="17" fillId="0" borderId="0" xfId="21" applyFont="1"/>
    <xf numFmtId="0" fontId="17" fillId="0" borderId="0" xfId="16" applyFont="1"/>
    <xf numFmtId="0" fontId="17" fillId="0" borderId="0" xfId="18" applyFont="1"/>
    <xf numFmtId="0" fontId="15" fillId="0" borderId="3" xfId="6" applyFont="1" applyBorder="1"/>
    <xf numFmtId="0" fontId="15" fillId="0" borderId="0" xfId="6" applyFont="1"/>
    <xf numFmtId="1" fontId="17" fillId="0" borderId="0" xfId="23" applyNumberFormat="1" applyFont="1"/>
    <xf numFmtId="1" fontId="17" fillId="0" borderId="0" xfId="14" applyNumberFormat="1" applyFont="1"/>
    <xf numFmtId="164" fontId="17" fillId="0" borderId="0" xfId="14" applyNumberFormat="1" applyFont="1"/>
    <xf numFmtId="3" fontId="17" fillId="0" borderId="0" xfId="14" applyNumberFormat="1" applyFont="1"/>
    <xf numFmtId="0" fontId="17" fillId="0" borderId="0" xfId="14" applyFont="1"/>
    <xf numFmtId="0" fontId="17" fillId="4" borderId="0" xfId="24" applyFont="1" applyFill="1"/>
    <xf numFmtId="0" fontId="17" fillId="0" borderId="0" xfId="19" applyFont="1"/>
    <xf numFmtId="166" fontId="21" fillId="4" borderId="0" xfId="23" applyNumberFormat="1" applyFont="1" applyFill="1" applyAlignment="1">
      <alignment horizontal="right"/>
    </xf>
    <xf numFmtId="49" fontId="0" fillId="0" borderId="0" xfId="0" applyNumberFormat="1" applyAlignment="1">
      <alignment horizontal="left"/>
    </xf>
    <xf numFmtId="0" fontId="2" fillId="0" borderId="0" xfId="26"/>
    <xf numFmtId="0" fontId="39" fillId="0" borderId="0" xfId="26" applyFont="1"/>
    <xf numFmtId="0" fontId="38" fillId="5" borderId="0" xfId="26" applyFont="1" applyFill="1"/>
    <xf numFmtId="0" fontId="38" fillId="0" borderId="11" xfId="26" applyFont="1" applyBorder="1"/>
    <xf numFmtId="0" fontId="38" fillId="0" borderId="12" xfId="26" applyFont="1" applyBorder="1"/>
    <xf numFmtId="0" fontId="0" fillId="6" borderId="3" xfId="0" applyFill="1" applyBorder="1"/>
    <xf numFmtId="0" fontId="4" fillId="4" borderId="0" xfId="0" applyFont="1" applyFill="1" applyAlignment="1">
      <alignment horizontal="left" vertical="top" wrapText="1"/>
    </xf>
    <xf numFmtId="172" fontId="20" fillId="0" borderId="0" xfId="23" applyNumberFormat="1" applyFont="1" applyAlignment="1">
      <alignment horizontal="right"/>
    </xf>
    <xf numFmtId="172" fontId="20" fillId="0" borderId="3" xfId="23" applyNumberFormat="1" applyFont="1" applyBorder="1" applyAlignment="1">
      <alignment horizontal="right"/>
    </xf>
    <xf numFmtId="172" fontId="20" fillId="4" borderId="0" xfId="23" applyNumberFormat="1" applyFont="1" applyFill="1" applyAlignment="1">
      <alignment horizontal="right"/>
    </xf>
    <xf numFmtId="172" fontId="19" fillId="4" borderId="0" xfId="23" applyNumberFormat="1" applyFont="1" applyFill="1" applyAlignment="1">
      <alignment horizontal="right"/>
    </xf>
    <xf numFmtId="0" fontId="4" fillId="4" borderId="0" xfId="23" applyFont="1" applyFill="1"/>
    <xf numFmtId="9" fontId="4" fillId="4" borderId="0" xfId="27" applyFont="1" applyFill="1"/>
    <xf numFmtId="2" fontId="4" fillId="4" borderId="0" xfId="23" applyNumberFormat="1" applyFont="1" applyFill="1"/>
    <xf numFmtId="0" fontId="20" fillId="6" borderId="2" xfId="17" applyFont="1" applyFill="1" applyBorder="1"/>
    <xf numFmtId="0" fontId="0" fillId="6" borderId="3" xfId="0" applyFill="1" applyBorder="1" applyAlignment="1">
      <alignment wrapText="1"/>
    </xf>
    <xf numFmtId="0" fontId="42" fillId="0" borderId="0" xfId="0" applyFont="1" applyAlignment="1">
      <alignment horizontal="left" vertical="center" indent="15"/>
    </xf>
    <xf numFmtId="165" fontId="20" fillId="4" borderId="0" xfId="23" applyNumberFormat="1" applyFont="1" applyFill="1" applyAlignment="1">
      <alignment horizontal="right"/>
    </xf>
    <xf numFmtId="0" fontId="4" fillId="2" borderId="0" xfId="7" applyFont="1" applyFill="1"/>
    <xf numFmtId="175" fontId="20" fillId="4" borderId="0" xfId="23" applyNumberFormat="1" applyFont="1" applyFill="1" applyAlignment="1">
      <alignment horizontal="right"/>
    </xf>
    <xf numFmtId="0" fontId="17" fillId="2" borderId="0" xfId="17" applyFont="1" applyFill="1" applyAlignment="1">
      <alignment horizontal="left"/>
    </xf>
    <xf numFmtId="0" fontId="37" fillId="0" borderId="0" xfId="26" applyFont="1"/>
    <xf numFmtId="0" fontId="36" fillId="0" borderId="3" xfId="26" applyFont="1" applyBorder="1"/>
    <xf numFmtId="0" fontId="4" fillId="2" borderId="0" xfId="18" applyFont="1" applyFill="1"/>
    <xf numFmtId="0" fontId="4" fillId="2" borderId="0" xfId="22" applyFont="1" applyFill="1" applyAlignment="1">
      <alignment horizontal="left"/>
    </xf>
    <xf numFmtId="0" fontId="4" fillId="2" borderId="0" xfId="22" applyFont="1" applyFill="1"/>
    <xf numFmtId="0" fontId="17" fillId="2" borderId="0" xfId="17" applyFont="1" applyFill="1"/>
    <xf numFmtId="0" fontId="4" fillId="2" borderId="0" xfId="28" applyFont="1" applyFill="1"/>
    <xf numFmtId="49" fontId="17" fillId="4" borderId="0" xfId="28" applyNumberFormat="1" applyFont="1" applyFill="1"/>
    <xf numFmtId="171" fontId="4" fillId="4" borderId="0" xfId="28" applyNumberFormat="1" applyFont="1" applyFill="1"/>
    <xf numFmtId="0" fontId="17" fillId="4" borderId="0" xfId="28" applyFont="1" applyFill="1" applyAlignment="1">
      <alignment horizontal="left" vertical="top" wrapText="1"/>
    </xf>
    <xf numFmtId="0" fontId="17" fillId="6" borderId="0" xfId="22" applyFont="1" applyFill="1"/>
    <xf numFmtId="0" fontId="4" fillId="4" borderId="0" xfId="28" applyFont="1" applyFill="1"/>
    <xf numFmtId="166" fontId="21" fillId="4" borderId="3" xfId="23" applyNumberFormat="1" applyFont="1" applyFill="1" applyBorder="1" applyAlignment="1">
      <alignment horizontal="right"/>
    </xf>
    <xf numFmtId="171" fontId="4" fillId="4" borderId="0" xfId="29" applyNumberFormat="1" applyFont="1" applyFill="1" applyAlignment="1">
      <alignment horizontal="left" indent="1"/>
    </xf>
    <xf numFmtId="0" fontId="20" fillId="6" borderId="3" xfId="17" applyFont="1" applyFill="1" applyBorder="1"/>
    <xf numFmtId="0" fontId="20" fillId="6" borderId="0" xfId="17" applyFont="1" applyFill="1"/>
    <xf numFmtId="0" fontId="4" fillId="4" borderId="3" xfId="0" applyFont="1" applyFill="1" applyBorder="1"/>
    <xf numFmtId="0" fontId="0" fillId="6" borderId="6" xfId="0" applyFill="1" applyBorder="1"/>
    <xf numFmtId="0" fontId="4" fillId="2" borderId="0" xfId="29" applyFont="1" applyFill="1"/>
    <xf numFmtId="0" fontId="4" fillId="4" borderId="0" xfId="29" applyFont="1" applyFill="1"/>
    <xf numFmtId="0" fontId="4" fillId="4" borderId="3" xfId="22" applyFont="1" applyFill="1" applyBorder="1"/>
    <xf numFmtId="0" fontId="17" fillId="4" borderId="0" xfId="22" applyFont="1" applyFill="1"/>
    <xf numFmtId="0" fontId="4" fillId="6" borderId="0" xfId="29" applyFont="1" applyFill="1"/>
    <xf numFmtId="1" fontId="21" fillId="0" borderId="0" xfId="23" applyNumberFormat="1" applyFont="1" applyAlignment="1">
      <alignment horizontal="right" indent="1"/>
    </xf>
    <xf numFmtId="2" fontId="21" fillId="0" borderId="0" xfId="23" applyNumberFormat="1" applyFont="1" applyAlignment="1">
      <alignment horizontal="right"/>
    </xf>
    <xf numFmtId="1" fontId="21" fillId="0" borderId="0" xfId="23" applyNumberFormat="1" applyFont="1" applyAlignment="1">
      <alignment horizontal="right"/>
    </xf>
    <xf numFmtId="165" fontId="21" fillId="0" borderId="0" xfId="23" applyNumberFormat="1" applyFont="1" applyAlignment="1">
      <alignment horizontal="right"/>
    </xf>
    <xf numFmtId="166" fontId="21" fillId="0" borderId="0" xfId="23" applyNumberFormat="1" applyFont="1" applyAlignment="1">
      <alignment horizontal="right"/>
    </xf>
    <xf numFmtId="2" fontId="21" fillId="0" borderId="0" xfId="19" applyNumberFormat="1" applyFont="1" applyAlignment="1">
      <alignment horizontal="right"/>
    </xf>
    <xf numFmtId="0" fontId="21" fillId="0" borderId="0" xfId="19" applyFont="1" applyAlignment="1">
      <alignment horizontal="right"/>
    </xf>
    <xf numFmtId="3" fontId="21" fillId="0" borderId="0" xfId="23" applyNumberFormat="1" applyFont="1" applyAlignment="1">
      <alignment horizontal="right"/>
    </xf>
    <xf numFmtId="166" fontId="21" fillId="0" borderId="0" xfId="19" applyNumberFormat="1" applyFont="1" applyAlignment="1">
      <alignment horizontal="right"/>
    </xf>
    <xf numFmtId="3" fontId="21" fillId="0" borderId="3" xfId="23" applyNumberFormat="1" applyFont="1" applyBorder="1" applyAlignment="1">
      <alignment horizontal="right"/>
    </xf>
    <xf numFmtId="1" fontId="21" fillId="8" borderId="0" xfId="23" applyNumberFormat="1" applyFont="1" applyFill="1" applyAlignment="1">
      <alignment horizontal="right" indent="1"/>
    </xf>
    <xf numFmtId="2" fontId="21" fillId="8" borderId="0" xfId="23" applyNumberFormat="1" applyFont="1" applyFill="1" applyAlignment="1">
      <alignment horizontal="right" indent="1"/>
    </xf>
    <xf numFmtId="2" fontId="21" fillId="8" borderId="0" xfId="23" applyNumberFormat="1" applyFont="1" applyFill="1" applyAlignment="1">
      <alignment horizontal="right"/>
    </xf>
    <xf numFmtId="1" fontId="21" fillId="8" borderId="0" xfId="23" applyNumberFormat="1" applyFont="1" applyFill="1" applyAlignment="1">
      <alignment horizontal="right"/>
    </xf>
    <xf numFmtId="165" fontId="21" fillId="8" borderId="0" xfId="23" applyNumberFormat="1" applyFont="1" applyFill="1" applyAlignment="1">
      <alignment horizontal="right"/>
    </xf>
    <xf numFmtId="166" fontId="21" fillId="8" borderId="0" xfId="23" applyNumberFormat="1" applyFont="1" applyFill="1" applyAlignment="1">
      <alignment horizontal="right"/>
    </xf>
    <xf numFmtId="2" fontId="21" fillId="8" borderId="0" xfId="19" applyNumberFormat="1" applyFont="1" applyFill="1" applyAlignment="1">
      <alignment horizontal="right"/>
    </xf>
    <xf numFmtId="0" fontId="21" fillId="8" borderId="0" xfId="19" applyFont="1" applyFill="1" applyAlignment="1">
      <alignment horizontal="right"/>
    </xf>
    <xf numFmtId="3" fontId="21" fillId="8" borderId="0" xfId="23" applyNumberFormat="1" applyFont="1" applyFill="1" applyAlignment="1">
      <alignment horizontal="right"/>
    </xf>
    <xf numFmtId="166" fontId="21" fillId="8" borderId="0" xfId="19" applyNumberFormat="1" applyFont="1" applyFill="1" applyAlignment="1">
      <alignment horizontal="right"/>
    </xf>
    <xf numFmtId="3" fontId="21" fillId="8" borderId="3" xfId="23" applyNumberFormat="1" applyFont="1" applyFill="1" applyBorder="1" applyAlignment="1">
      <alignment horizontal="right"/>
    </xf>
    <xf numFmtId="0" fontId="21" fillId="0" borderId="0" xfId="17" applyFont="1" applyAlignment="1">
      <alignment horizontal="left" indent="1"/>
    </xf>
    <xf numFmtId="171" fontId="21" fillId="0" borderId="0" xfId="17" quotePrefix="1" applyNumberFormat="1" applyFont="1" applyAlignment="1">
      <alignment horizontal="left" wrapText="1" indent="1"/>
    </xf>
    <xf numFmtId="0" fontId="21" fillId="0" borderId="0" xfId="17" quotePrefix="1" applyFont="1" applyAlignment="1">
      <alignment horizontal="left" wrapText="1" indent="1"/>
    </xf>
    <xf numFmtId="0" fontId="21" fillId="0" borderId="0" xfId="17" applyFont="1" applyAlignment="1">
      <alignment horizontal="left" wrapText="1" indent="1"/>
    </xf>
    <xf numFmtId="171" fontId="21" fillId="0" borderId="0" xfId="17" quotePrefix="1" applyNumberFormat="1" applyFont="1" applyAlignment="1">
      <alignment horizontal="left" indent="1"/>
    </xf>
    <xf numFmtId="0" fontId="21" fillId="0" borderId="0" xfId="20" applyFont="1" applyAlignment="1">
      <alignment horizontal="left" indent="1"/>
    </xf>
    <xf numFmtId="171" fontId="21" fillId="0" borderId="0" xfId="20" quotePrefix="1" applyNumberFormat="1" applyFont="1" applyAlignment="1">
      <alignment horizontal="left" indent="1"/>
    </xf>
    <xf numFmtId="171" fontId="21" fillId="0" borderId="0" xfId="20" applyNumberFormat="1" applyFont="1" applyAlignment="1">
      <alignment horizontal="left" indent="1"/>
    </xf>
    <xf numFmtId="0" fontId="21" fillId="0" borderId="0" xfId="17" quotePrefix="1" applyFont="1" applyAlignment="1">
      <alignment horizontal="left" indent="1"/>
    </xf>
    <xf numFmtId="171" fontId="21" fillId="0" borderId="3" xfId="20" applyNumberFormat="1" applyFont="1" applyBorder="1" applyAlignment="1">
      <alignment horizontal="left" indent="1"/>
    </xf>
    <xf numFmtId="0" fontId="21" fillId="0" borderId="0" xfId="22" applyFont="1" applyAlignment="1">
      <alignment horizontal="right"/>
    </xf>
    <xf numFmtId="0" fontId="4" fillId="0" borderId="0" xfId="22" applyFont="1" applyAlignment="1">
      <alignment horizontal="right"/>
    </xf>
    <xf numFmtId="2" fontId="21" fillId="0" borderId="3" xfId="23" applyNumberFormat="1" applyFont="1" applyBorder="1" applyAlignment="1">
      <alignment horizontal="right"/>
    </xf>
    <xf numFmtId="166" fontId="21" fillId="8" borderId="0" xfId="22" applyNumberFormat="1" applyFont="1" applyFill="1" applyAlignment="1">
      <alignment horizontal="center"/>
    </xf>
    <xf numFmtId="0" fontId="21" fillId="8" borderId="0" xfId="22" applyFont="1" applyFill="1" applyAlignment="1">
      <alignment horizontal="right"/>
    </xf>
    <xf numFmtId="0" fontId="4" fillId="8" borderId="0" xfId="22" applyFont="1" applyFill="1" applyAlignment="1">
      <alignment horizontal="right"/>
    </xf>
    <xf numFmtId="174" fontId="4" fillId="8" borderId="0" xfId="22" applyNumberFormat="1" applyFont="1" applyFill="1" applyAlignment="1">
      <alignment horizontal="right"/>
    </xf>
    <xf numFmtId="2" fontId="21" fillId="8" borderId="3" xfId="23" applyNumberFormat="1" applyFont="1" applyFill="1" applyBorder="1" applyAlignment="1">
      <alignment horizontal="right"/>
    </xf>
    <xf numFmtId="171" fontId="4" fillId="0" borderId="0" xfId="22" applyNumberFormat="1" applyFont="1" applyAlignment="1">
      <alignment horizontal="left" indent="1"/>
    </xf>
    <xf numFmtId="0" fontId="20" fillId="0" borderId="0" xfId="22" applyFont="1" applyAlignment="1">
      <alignment horizontal="left" indent="1"/>
    </xf>
    <xf numFmtId="0" fontId="17" fillId="0" borderId="0" xfId="22" applyFont="1" applyAlignment="1">
      <alignment horizontal="left" indent="1"/>
    </xf>
    <xf numFmtId="171" fontId="4" fillId="0" borderId="0" xfId="22" applyNumberFormat="1" applyFont="1" applyAlignment="1">
      <alignment horizontal="left" indent="2"/>
    </xf>
    <xf numFmtId="3" fontId="21" fillId="4" borderId="0" xfId="23" applyNumberFormat="1" applyFont="1" applyFill="1" applyAlignment="1">
      <alignment horizontal="right"/>
    </xf>
    <xf numFmtId="3" fontId="21" fillId="4" borderId="3" xfId="23" applyNumberFormat="1" applyFont="1" applyFill="1" applyBorder="1" applyAlignment="1">
      <alignment horizontal="right"/>
    </xf>
    <xf numFmtId="166" fontId="20" fillId="8" borderId="0" xfId="23" applyNumberFormat="1" applyFont="1" applyFill="1" applyAlignment="1">
      <alignment horizontal="right"/>
    </xf>
    <xf numFmtId="171" fontId="17" fillId="4" borderId="0" xfId="28" applyNumberFormat="1" applyFont="1" applyFill="1" applyAlignment="1">
      <alignment horizontal="left" indent="1"/>
    </xf>
    <xf numFmtId="171" fontId="4" fillId="4" borderId="0" xfId="28" applyNumberFormat="1" applyFont="1" applyFill="1" applyAlignment="1">
      <alignment horizontal="left" indent="1"/>
    </xf>
    <xf numFmtId="171" fontId="4" fillId="4" borderId="0" xfId="28" applyNumberFormat="1" applyFont="1" applyFill="1" applyAlignment="1">
      <alignment horizontal="left" indent="2"/>
    </xf>
    <xf numFmtId="171" fontId="17" fillId="4" borderId="0" xfId="28" applyNumberFormat="1" applyFont="1" applyFill="1" applyAlignment="1">
      <alignment horizontal="left" indent="2"/>
    </xf>
    <xf numFmtId="171" fontId="4" fillId="4" borderId="0" xfId="28" applyNumberFormat="1" applyFont="1" applyFill="1" applyAlignment="1">
      <alignment horizontal="left" indent="3"/>
    </xf>
    <xf numFmtId="171" fontId="4" fillId="4" borderId="3" xfId="28" applyNumberFormat="1" applyFont="1" applyFill="1" applyBorder="1" applyAlignment="1">
      <alignment horizontal="left" indent="2"/>
    </xf>
    <xf numFmtId="0" fontId="17" fillId="2" borderId="0" xfId="28" applyFont="1" applyFill="1"/>
    <xf numFmtId="3" fontId="20" fillId="8" borderId="0" xfId="23" applyNumberFormat="1" applyFont="1" applyFill="1" applyAlignment="1">
      <alignment horizontal="right"/>
    </xf>
    <xf numFmtId="171" fontId="17" fillId="4" borderId="3" xfId="28" applyNumberFormat="1" applyFont="1" applyFill="1" applyBorder="1" applyAlignment="1">
      <alignment horizontal="left" indent="1"/>
    </xf>
    <xf numFmtId="0" fontId="35" fillId="4" borderId="0" xfId="0" applyFont="1" applyFill="1"/>
    <xf numFmtId="0" fontId="4" fillId="8" borderId="0" xfId="0" applyFont="1" applyFill="1"/>
    <xf numFmtId="166" fontId="21" fillId="8" borderId="3" xfId="23" applyNumberFormat="1" applyFont="1" applyFill="1" applyBorder="1" applyAlignment="1">
      <alignment horizontal="right"/>
    </xf>
    <xf numFmtId="171" fontId="17" fillId="6" borderId="0" xfId="28" applyNumberFormat="1" applyFont="1" applyFill="1" applyAlignment="1">
      <alignment horizontal="left" indent="2"/>
    </xf>
    <xf numFmtId="171" fontId="4" fillId="6" borderId="0" xfId="28" applyNumberFormat="1" applyFont="1" applyFill="1" applyAlignment="1">
      <alignment horizontal="left" indent="3"/>
    </xf>
    <xf numFmtId="166" fontId="20" fillId="8" borderId="3" xfId="23" applyNumberFormat="1" applyFont="1" applyFill="1" applyBorder="1" applyAlignment="1">
      <alignment horizontal="right"/>
    </xf>
    <xf numFmtId="171" fontId="4" fillId="4" borderId="0" xfId="29" applyNumberFormat="1" applyFont="1" applyFill="1" applyAlignment="1">
      <alignment horizontal="left" indent="2"/>
    </xf>
    <xf numFmtId="49" fontId="17" fillId="4" borderId="0" xfId="28" applyNumberFormat="1" applyFont="1" applyFill="1" applyAlignment="1">
      <alignment horizontal="left" indent="2"/>
    </xf>
    <xf numFmtId="171" fontId="4" fillId="4" borderId="0" xfId="29" applyNumberFormat="1" applyFont="1" applyFill="1" applyAlignment="1">
      <alignment horizontal="left" indent="3"/>
    </xf>
    <xf numFmtId="0" fontId="4" fillId="4" borderId="0" xfId="28" applyFont="1" applyFill="1" applyAlignment="1">
      <alignment horizontal="left" indent="2"/>
    </xf>
    <xf numFmtId="171" fontId="17" fillId="0" borderId="0" xfId="28" applyNumberFormat="1" applyFont="1" applyAlignment="1">
      <alignment horizontal="left" indent="3"/>
    </xf>
    <xf numFmtId="49" fontId="17" fillId="4" borderId="0" xfId="28" applyNumberFormat="1" applyFont="1" applyFill="1" applyAlignment="1">
      <alignment horizontal="left" indent="3"/>
    </xf>
    <xf numFmtId="171" fontId="4" fillId="4" borderId="0" xfId="29" applyNumberFormat="1" applyFont="1" applyFill="1" applyAlignment="1">
      <alignment horizontal="left" indent="4"/>
    </xf>
    <xf numFmtId="171" fontId="4" fillId="4" borderId="3" xfId="29" applyNumberFormat="1" applyFont="1" applyFill="1" applyBorder="1" applyAlignment="1">
      <alignment horizontal="left" indent="4"/>
    </xf>
    <xf numFmtId="171" fontId="17" fillId="4" borderId="0" xfId="29" applyNumberFormat="1" applyFont="1" applyFill="1" applyAlignment="1">
      <alignment horizontal="left" indent="1"/>
    </xf>
    <xf numFmtId="0" fontId="4" fillId="4" borderId="0" xfId="29" applyFont="1" applyFill="1" applyAlignment="1">
      <alignment horizontal="left" indent="1"/>
    </xf>
    <xf numFmtId="49" fontId="17" fillId="4" borderId="0" xfId="29" applyNumberFormat="1" applyFont="1" applyFill="1" applyAlignment="1">
      <alignment horizontal="left" indent="1"/>
    </xf>
    <xf numFmtId="171" fontId="17" fillId="4" borderId="3" xfId="29" applyNumberFormat="1" applyFont="1" applyFill="1" applyBorder="1" applyAlignment="1">
      <alignment horizontal="left" indent="1"/>
    </xf>
    <xf numFmtId="171" fontId="17" fillId="4" borderId="0" xfId="29" applyNumberFormat="1" applyFont="1" applyFill="1" applyAlignment="1">
      <alignment horizontal="left" indent="2"/>
    </xf>
    <xf numFmtId="0" fontId="17" fillId="2" borderId="3" xfId="29" applyFont="1" applyFill="1" applyBorder="1"/>
    <xf numFmtId="0" fontId="17" fillId="2" borderId="0" xfId="29" applyFont="1" applyFill="1"/>
    <xf numFmtId="171" fontId="17" fillId="0" borderId="0" xfId="29" applyNumberFormat="1" applyFont="1" applyAlignment="1">
      <alignment horizontal="left" indent="2"/>
    </xf>
    <xf numFmtId="49" fontId="17" fillId="4" borderId="0" xfId="29" applyNumberFormat="1" applyFont="1" applyFill="1" applyAlignment="1">
      <alignment horizontal="left" indent="2"/>
    </xf>
    <xf numFmtId="49" fontId="17" fillId="4" borderId="0" xfId="29" applyNumberFormat="1" applyFont="1" applyFill="1" applyAlignment="1">
      <alignment horizontal="left"/>
    </xf>
    <xf numFmtId="171" fontId="17" fillId="4" borderId="0" xfId="29" applyNumberFormat="1" applyFont="1" applyFill="1" applyAlignment="1">
      <alignment horizontal="left"/>
    </xf>
    <xf numFmtId="0" fontId="4" fillId="8" borderId="0" xfId="29" applyFont="1" applyFill="1"/>
    <xf numFmtId="0" fontId="21" fillId="6" borderId="0" xfId="19" applyFont="1" applyFill="1" applyAlignment="1">
      <alignment horizontal="center"/>
    </xf>
    <xf numFmtId="0" fontId="17" fillId="4" borderId="0" xfId="29" applyFont="1" applyFill="1"/>
    <xf numFmtId="0" fontId="21" fillId="0" borderId="2" xfId="16" applyFont="1" applyBorder="1" applyAlignment="1">
      <alignment horizontal="right"/>
    </xf>
    <xf numFmtId="172" fontId="21" fillId="0" borderId="0" xfId="16" applyNumberFormat="1" applyFont="1" applyAlignment="1">
      <alignment horizontal="right"/>
    </xf>
    <xf numFmtId="169" fontId="21" fillId="0" borderId="0" xfId="16" applyNumberFormat="1" applyFont="1" applyAlignment="1">
      <alignment horizontal="right"/>
    </xf>
    <xf numFmtId="2" fontId="21" fillId="4" borderId="0" xfId="23" applyNumberFormat="1" applyFont="1" applyFill="1" applyAlignment="1">
      <alignment horizontal="right"/>
    </xf>
    <xf numFmtId="164" fontId="21" fillId="4" borderId="0" xfId="23" applyNumberFormat="1" applyFont="1" applyFill="1" applyAlignment="1">
      <alignment horizontal="right"/>
    </xf>
    <xf numFmtId="2" fontId="21" fillId="4" borderId="3" xfId="23" applyNumberFormat="1" applyFont="1" applyFill="1" applyBorder="1" applyAlignment="1">
      <alignment horizontal="right"/>
    </xf>
    <xf numFmtId="0" fontId="21" fillId="8" borderId="2" xfId="16" applyFont="1" applyFill="1" applyBorder="1" applyAlignment="1">
      <alignment horizontal="right"/>
    </xf>
    <xf numFmtId="172" fontId="21" fillId="8" borderId="0" xfId="16" applyNumberFormat="1" applyFont="1" applyFill="1" applyAlignment="1">
      <alignment horizontal="right"/>
    </xf>
    <xf numFmtId="169" fontId="21" fillId="8" borderId="0" xfId="16" applyNumberFormat="1" applyFont="1" applyFill="1" applyAlignment="1">
      <alignment horizontal="right"/>
    </xf>
    <xf numFmtId="164" fontId="21" fillId="8" borderId="0" xfId="23" applyNumberFormat="1" applyFont="1" applyFill="1" applyAlignment="1">
      <alignment horizontal="right"/>
    </xf>
    <xf numFmtId="0" fontId="17" fillId="2" borderId="0" xfId="16" applyFont="1" applyFill="1" applyAlignment="1">
      <alignment horizontal="left"/>
    </xf>
    <xf numFmtId="165" fontId="20" fillId="8" borderId="0" xfId="23" applyNumberFormat="1" applyFont="1" applyFill="1" applyAlignment="1">
      <alignment horizontal="right"/>
    </xf>
    <xf numFmtId="169" fontId="17" fillId="2" borderId="0" xfId="16" applyNumberFormat="1" applyFont="1" applyFill="1" applyAlignment="1">
      <alignment horizontal="left"/>
    </xf>
    <xf numFmtId="165" fontId="21" fillId="0" borderId="2" xfId="18" applyNumberFormat="1" applyFont="1" applyBorder="1" applyAlignment="1">
      <alignment horizontal="right"/>
    </xf>
    <xf numFmtId="165" fontId="21" fillId="0" borderId="0" xfId="18" applyNumberFormat="1" applyFont="1" applyAlignment="1">
      <alignment horizontal="right"/>
    </xf>
    <xf numFmtId="2" fontId="21" fillId="0" borderId="0" xfId="18" applyNumberFormat="1" applyFont="1" applyAlignment="1">
      <alignment horizontal="right"/>
    </xf>
    <xf numFmtId="165" fontId="21" fillId="8" borderId="2" xfId="18" applyNumberFormat="1" applyFont="1" applyFill="1" applyBorder="1" applyAlignment="1">
      <alignment horizontal="right"/>
    </xf>
    <xf numFmtId="165" fontId="21" fillId="8" borderId="0" xfId="18" applyNumberFormat="1" applyFont="1" applyFill="1" applyAlignment="1">
      <alignment horizontal="right"/>
    </xf>
    <xf numFmtId="2" fontId="21" fillId="8" borderId="0" xfId="18" applyNumberFormat="1" applyFont="1" applyFill="1" applyAlignment="1">
      <alignment horizontal="right"/>
    </xf>
    <xf numFmtId="171" fontId="4" fillId="0" borderId="0" xfId="18" applyNumberFormat="1" applyFont="1" applyAlignment="1">
      <alignment horizontal="left" indent="1"/>
    </xf>
    <xf numFmtId="171" fontId="4" fillId="0" borderId="0" xfId="18" applyNumberFormat="1" applyFont="1" applyAlignment="1">
      <alignment horizontal="left" indent="2"/>
    </xf>
    <xf numFmtId="171" fontId="4" fillId="0" borderId="3" xfId="18" applyNumberFormat="1" applyFont="1" applyBorder="1" applyAlignment="1">
      <alignment horizontal="left" indent="2"/>
    </xf>
    <xf numFmtId="0" fontId="17" fillId="2" borderId="0" xfId="18" applyFont="1" applyFill="1" applyAlignment="1">
      <alignment horizontal="left"/>
    </xf>
    <xf numFmtId="171" fontId="17" fillId="0" borderId="0" xfId="18" applyNumberFormat="1" applyFont="1" applyAlignment="1">
      <alignment horizontal="left" indent="1"/>
    </xf>
    <xf numFmtId="0" fontId="17" fillId="2" borderId="0" xfId="18" applyFont="1" applyFill="1"/>
    <xf numFmtId="0" fontId="4" fillId="0" borderId="0" xfId="7" applyFont="1" applyAlignment="1">
      <alignment horizontal="center"/>
    </xf>
    <xf numFmtId="172" fontId="21" fillId="0" borderId="0" xfId="23" applyNumberFormat="1" applyFont="1" applyAlignment="1">
      <alignment horizontal="right"/>
    </xf>
    <xf numFmtId="172" fontId="4" fillId="3" borderId="0" xfId="7" applyNumberFormat="1" applyFont="1" applyFill="1" applyAlignment="1">
      <alignment horizontal="right"/>
    </xf>
    <xf numFmtId="172" fontId="21" fillId="0" borderId="0" xfId="7" applyNumberFormat="1" applyFont="1" applyAlignment="1">
      <alignment horizontal="right"/>
    </xf>
    <xf numFmtId="0" fontId="4" fillId="8" borderId="0" xfId="7" applyFont="1" applyFill="1" applyAlignment="1">
      <alignment horizontal="center"/>
    </xf>
    <xf numFmtId="172" fontId="21" fillId="8" borderId="0" xfId="23" applyNumberFormat="1" applyFont="1" applyFill="1" applyAlignment="1">
      <alignment horizontal="right"/>
    </xf>
    <xf numFmtId="172" fontId="4" fillId="8" borderId="0" xfId="7" applyNumberFormat="1" applyFont="1" applyFill="1" applyAlignment="1">
      <alignment horizontal="right"/>
    </xf>
    <xf numFmtId="172" fontId="21" fillId="8" borderId="0" xfId="7" applyNumberFormat="1" applyFont="1" applyFill="1" applyAlignment="1">
      <alignment horizontal="right"/>
    </xf>
    <xf numFmtId="172" fontId="21" fillId="8" borderId="3" xfId="23" applyNumberFormat="1" applyFont="1" applyFill="1" applyBorder="1" applyAlignment="1">
      <alignment horizontal="right"/>
    </xf>
    <xf numFmtId="0" fontId="17" fillId="2" borderId="0" xfId="7" applyFont="1" applyFill="1"/>
    <xf numFmtId="172" fontId="20" fillId="8" borderId="3" xfId="23" applyNumberFormat="1" applyFont="1" applyFill="1" applyBorder="1" applyAlignment="1">
      <alignment horizontal="right"/>
    </xf>
    <xf numFmtId="172" fontId="20" fillId="8" borderId="0" xfId="23" applyNumberFormat="1" applyFont="1" applyFill="1" applyAlignment="1">
      <alignment horizontal="right"/>
    </xf>
    <xf numFmtId="0" fontId="4" fillId="8" borderId="0" xfId="8" applyFont="1" applyFill="1" applyAlignment="1">
      <alignment horizontal="center"/>
    </xf>
    <xf numFmtId="2" fontId="4" fillId="8" borderId="0" xfId="8" applyNumberFormat="1" applyFont="1" applyFill="1" applyAlignment="1">
      <alignment horizontal="right"/>
    </xf>
    <xf numFmtId="0" fontId="4" fillId="0" borderId="0" xfId="8" applyFont="1" applyAlignment="1">
      <alignment horizontal="center"/>
    </xf>
    <xf numFmtId="2" fontId="4" fillId="0" borderId="0" xfId="8" applyNumberFormat="1" applyFont="1" applyAlignment="1">
      <alignment horizontal="right"/>
    </xf>
    <xf numFmtId="0" fontId="21" fillId="0" borderId="2" xfId="14" applyFont="1" applyBorder="1" applyAlignment="1">
      <alignment horizontal="right"/>
    </xf>
    <xf numFmtId="172" fontId="21" fillId="4" borderId="0" xfId="23" applyNumberFormat="1" applyFont="1" applyFill="1" applyAlignment="1">
      <alignment horizontal="right"/>
    </xf>
    <xf numFmtId="164" fontId="21" fillId="0" borderId="0" xfId="14" applyNumberFormat="1" applyFont="1" applyAlignment="1">
      <alignment horizontal="right"/>
    </xf>
    <xf numFmtId="172" fontId="21" fillId="4" borderId="3" xfId="23" applyNumberFormat="1" applyFont="1" applyFill="1" applyBorder="1" applyAlignment="1">
      <alignment horizontal="right"/>
    </xf>
    <xf numFmtId="0" fontId="20" fillId="8" borderId="2" xfId="14" applyFont="1" applyFill="1" applyBorder="1" applyAlignment="1">
      <alignment horizontal="right"/>
    </xf>
    <xf numFmtId="0" fontId="21" fillId="8" borderId="2" xfId="14" applyFont="1" applyFill="1" applyBorder="1" applyAlignment="1">
      <alignment horizontal="right"/>
    </xf>
    <xf numFmtId="0" fontId="4" fillId="8" borderId="2" xfId="14" applyFont="1" applyFill="1" applyBorder="1" applyAlignment="1">
      <alignment horizontal="right"/>
    </xf>
    <xf numFmtId="164" fontId="21" fillId="8" borderId="0" xfId="14" applyNumberFormat="1" applyFont="1" applyFill="1" applyAlignment="1">
      <alignment horizontal="right"/>
    </xf>
    <xf numFmtId="0" fontId="17" fillId="2" borderId="0" xfId="14" applyFont="1" applyFill="1" applyAlignment="1">
      <alignment horizontal="left"/>
    </xf>
    <xf numFmtId="171" fontId="4" fillId="0" borderId="0" xfId="14" applyNumberFormat="1" applyFont="1" applyAlignment="1">
      <alignment horizontal="left" indent="1"/>
    </xf>
    <xf numFmtId="171" fontId="17" fillId="0" borderId="0" xfId="14" applyNumberFormat="1" applyFont="1" applyAlignment="1">
      <alignment horizontal="left" indent="1"/>
    </xf>
    <xf numFmtId="171" fontId="4" fillId="0" borderId="0" xfId="14" applyNumberFormat="1" applyFont="1" applyAlignment="1">
      <alignment horizontal="left" indent="2"/>
    </xf>
    <xf numFmtId="171" fontId="4" fillId="0" borderId="3" xfId="15" applyNumberFormat="1" applyFont="1" applyBorder="1" applyAlignment="1">
      <alignment horizontal="left" indent="1"/>
    </xf>
    <xf numFmtId="172" fontId="23" fillId="4" borderId="0" xfId="23" applyNumberFormat="1" applyFont="1" applyFill="1" applyAlignment="1">
      <alignment horizontal="right"/>
    </xf>
    <xf numFmtId="0" fontId="39" fillId="5" borderId="0" xfId="26" applyFont="1" applyFill="1"/>
    <xf numFmtId="0" fontId="45" fillId="0" borderId="0" xfId="26" applyFont="1"/>
    <xf numFmtId="171" fontId="38" fillId="0" borderId="0" xfId="26" applyNumberFormat="1" applyFont="1" applyAlignment="1">
      <alignment horizontal="left" indent="2"/>
    </xf>
    <xf numFmtId="0" fontId="39" fillId="0" borderId="0" xfId="26" applyFont="1" applyAlignment="1">
      <alignment horizontal="left" indent="1"/>
    </xf>
    <xf numFmtId="164" fontId="20" fillId="8" borderId="0" xfId="14" applyNumberFormat="1" applyFont="1" applyFill="1" applyAlignment="1">
      <alignment horizontal="right"/>
    </xf>
    <xf numFmtId="0" fontId="20" fillId="8" borderId="0" xfId="15" applyFont="1" applyFill="1" applyAlignment="1">
      <alignment horizontal="right"/>
    </xf>
    <xf numFmtId="164" fontId="21" fillId="8" borderId="0" xfId="15" applyNumberFormat="1" applyFont="1" applyFill="1" applyAlignment="1">
      <alignment horizontal="right"/>
    </xf>
    <xf numFmtId="2" fontId="21" fillId="8" borderId="0" xfId="15" applyNumberFormat="1" applyFont="1" applyFill="1" applyAlignment="1">
      <alignment horizontal="right"/>
    </xf>
    <xf numFmtId="0" fontId="21" fillId="8" borderId="0" xfId="15" applyFont="1" applyFill="1" applyAlignment="1">
      <alignment horizontal="center"/>
    </xf>
    <xf numFmtId="0" fontId="21" fillId="4" borderId="0" xfId="15" applyFont="1" applyFill="1" applyAlignment="1">
      <alignment horizontal="right"/>
    </xf>
    <xf numFmtId="164" fontId="21" fillId="4" borderId="0" xfId="15" applyNumberFormat="1" applyFont="1" applyFill="1" applyAlignment="1">
      <alignment horizontal="right"/>
    </xf>
    <xf numFmtId="2" fontId="21" fillId="4" borderId="0" xfId="15" applyNumberFormat="1" applyFont="1" applyFill="1" applyAlignment="1">
      <alignment horizontal="right"/>
    </xf>
    <xf numFmtId="0" fontId="21" fillId="4" borderId="0" xfId="15" applyFont="1" applyFill="1" applyAlignment="1">
      <alignment horizontal="center"/>
    </xf>
    <xf numFmtId="171" fontId="4" fillId="4" borderId="0" xfId="24" applyNumberFormat="1" applyFont="1" applyFill="1" applyAlignment="1">
      <alignment horizontal="left" indent="1"/>
    </xf>
    <xf numFmtId="0" fontId="17" fillId="2" borderId="0" xfId="24" applyFont="1" applyFill="1" applyAlignment="1">
      <alignment horizontal="left"/>
    </xf>
    <xf numFmtId="171" fontId="17" fillId="4" borderId="0" xfId="24" applyNumberFormat="1" applyFont="1" applyFill="1" applyAlignment="1">
      <alignment horizontal="left" indent="1"/>
    </xf>
    <xf numFmtId="164" fontId="20" fillId="8" borderId="0" xfId="23" applyNumberFormat="1" applyFont="1" applyFill="1" applyAlignment="1">
      <alignment horizontal="right"/>
    </xf>
    <xf numFmtId="0" fontId="17" fillId="2" borderId="0" xfId="24" applyFont="1" applyFill="1"/>
    <xf numFmtId="1" fontId="21" fillId="4" borderId="0" xfId="23" applyNumberFormat="1" applyFont="1" applyFill="1" applyAlignment="1">
      <alignment horizontal="right"/>
    </xf>
    <xf numFmtId="165" fontId="21" fillId="0" borderId="0" xfId="19" applyNumberFormat="1" applyFont="1" applyAlignment="1">
      <alignment horizontal="right"/>
    </xf>
    <xf numFmtId="170" fontId="21" fillId="0" borderId="0" xfId="19" applyNumberFormat="1" applyFont="1" applyAlignment="1">
      <alignment horizontal="right"/>
    </xf>
    <xf numFmtId="0" fontId="21" fillId="8" borderId="2" xfId="19" applyFont="1" applyFill="1" applyBorder="1" applyAlignment="1">
      <alignment horizontal="center"/>
    </xf>
    <xf numFmtId="0" fontId="21" fillId="8" borderId="0" xfId="19" applyFont="1" applyFill="1" applyAlignment="1">
      <alignment horizontal="center"/>
    </xf>
    <xf numFmtId="3" fontId="21" fillId="8" borderId="0" xfId="19" applyNumberFormat="1" applyFont="1" applyFill="1" applyAlignment="1">
      <alignment horizontal="right"/>
    </xf>
    <xf numFmtId="165" fontId="21" fillId="8" borderId="0" xfId="19" applyNumberFormat="1" applyFont="1" applyFill="1" applyAlignment="1">
      <alignment horizontal="right"/>
    </xf>
    <xf numFmtId="170" fontId="21" fillId="8" borderId="0" xfId="19" applyNumberFormat="1" applyFont="1" applyFill="1" applyAlignment="1">
      <alignment horizontal="right"/>
    </xf>
    <xf numFmtId="165" fontId="21" fillId="8" borderId="3" xfId="23" applyNumberFormat="1" applyFont="1" applyFill="1" applyBorder="1" applyAlignment="1">
      <alignment horizontal="right"/>
    </xf>
    <xf numFmtId="0" fontId="17" fillId="2" borderId="0" xfId="19" applyFont="1" applyFill="1" applyAlignment="1">
      <alignment horizontal="left"/>
    </xf>
    <xf numFmtId="171" fontId="4" fillId="0" borderId="0" xfId="19" applyNumberFormat="1" applyFont="1" applyAlignment="1">
      <alignment horizontal="left" indent="1"/>
    </xf>
    <xf numFmtId="171" fontId="4" fillId="0" borderId="0" xfId="19" applyNumberFormat="1" applyFont="1" applyAlignment="1">
      <alignment horizontal="left" indent="2"/>
    </xf>
    <xf numFmtId="0" fontId="4" fillId="0" borderId="0" xfId="19" applyFont="1" applyAlignment="1">
      <alignment horizontal="left" indent="1"/>
    </xf>
    <xf numFmtId="0" fontId="21" fillId="0" borderId="0" xfId="19" applyFont="1" applyAlignment="1">
      <alignment horizontal="left" indent="1"/>
    </xf>
    <xf numFmtId="171" fontId="21" fillId="0" borderId="0" xfId="20" applyNumberFormat="1" applyFont="1" applyAlignment="1">
      <alignment horizontal="left" indent="2"/>
    </xf>
    <xf numFmtId="171" fontId="10" fillId="3" borderId="0" xfId="10" applyNumberFormat="1" applyFont="1" applyFill="1" applyAlignment="1">
      <alignment horizontal="left" vertical="center" indent="3"/>
    </xf>
    <xf numFmtId="0" fontId="4" fillId="0" borderId="0" xfId="9" applyFont="1" applyAlignment="1">
      <alignment horizontal="center"/>
    </xf>
    <xf numFmtId="165" fontId="4" fillId="0" borderId="0" xfId="9" applyNumberFormat="1" applyFont="1" applyAlignment="1">
      <alignment horizontal="right"/>
    </xf>
    <xf numFmtId="164" fontId="4" fillId="0" borderId="0" xfId="9" applyNumberFormat="1" applyFont="1" applyAlignment="1">
      <alignment horizontal="right"/>
    </xf>
    <xf numFmtId="3" fontId="21" fillId="0" borderId="0" xfId="9" applyNumberFormat="1" applyFont="1" applyAlignment="1">
      <alignment horizontal="right"/>
    </xf>
    <xf numFmtId="164" fontId="21" fillId="0" borderId="0" xfId="9" applyNumberFormat="1" applyFont="1" applyAlignment="1">
      <alignment horizontal="right"/>
    </xf>
    <xf numFmtId="165" fontId="21" fillId="0" borderId="3" xfId="23" applyNumberFormat="1" applyFont="1" applyBorder="1" applyAlignment="1">
      <alignment horizontal="right"/>
    </xf>
    <xf numFmtId="0" fontId="4" fillId="8" borderId="0" xfId="9" applyFont="1" applyFill="1" applyAlignment="1">
      <alignment horizontal="center"/>
    </xf>
    <xf numFmtId="165" fontId="4" fillId="8" borderId="0" xfId="9" applyNumberFormat="1" applyFont="1" applyFill="1" applyAlignment="1">
      <alignment horizontal="right"/>
    </xf>
    <xf numFmtId="164" fontId="4" fillId="8" borderId="0" xfId="9" applyNumberFormat="1" applyFont="1" applyFill="1" applyAlignment="1">
      <alignment horizontal="right"/>
    </xf>
    <xf numFmtId="3" fontId="21" fillId="8" borderId="0" xfId="9" applyNumberFormat="1" applyFont="1" applyFill="1" applyAlignment="1">
      <alignment horizontal="right"/>
    </xf>
    <xf numFmtId="164" fontId="21" fillId="8" borderId="0" xfId="9" applyNumberFormat="1" applyFont="1" applyFill="1" applyAlignment="1">
      <alignment horizontal="right"/>
    </xf>
    <xf numFmtId="0" fontId="10" fillId="4" borderId="0" xfId="9" applyFont="1" applyFill="1" applyAlignment="1">
      <alignment horizontal="center"/>
    </xf>
    <xf numFmtId="3" fontId="10" fillId="4" borderId="0" xfId="9" applyNumberFormat="1" applyFont="1" applyFill="1" applyAlignment="1">
      <alignment horizontal="right"/>
    </xf>
    <xf numFmtId="0" fontId="10" fillId="4" borderId="0" xfId="9" applyFont="1" applyFill="1" applyAlignment="1">
      <alignment horizontal="right"/>
    </xf>
    <xf numFmtId="0" fontId="10" fillId="8" borderId="0" xfId="9" applyFont="1" applyFill="1" applyAlignment="1">
      <alignment horizontal="center"/>
    </xf>
    <xf numFmtId="3" fontId="10" fillId="8" borderId="0" xfId="9" applyNumberFormat="1" applyFont="1" applyFill="1" applyAlignment="1">
      <alignment horizontal="right"/>
    </xf>
    <xf numFmtId="0" fontId="10" fillId="8" borderId="0" xfId="9" applyFont="1" applyFill="1" applyAlignment="1">
      <alignment horizontal="right"/>
    </xf>
    <xf numFmtId="171" fontId="10" fillId="4" borderId="0" xfId="9" applyNumberFormat="1" applyFont="1" applyFill="1" applyAlignment="1">
      <alignment horizontal="left" indent="1"/>
    </xf>
    <xf numFmtId="0" fontId="4" fillId="2" borderId="0" xfId="8" applyFont="1" applyFill="1"/>
    <xf numFmtId="171" fontId="4" fillId="3" borderId="0" xfId="8" applyNumberFormat="1" applyFont="1" applyFill="1" applyAlignment="1">
      <alignment horizontal="left" indent="1"/>
    </xf>
    <xf numFmtId="0" fontId="4" fillId="0" borderId="0" xfId="8" applyFont="1"/>
    <xf numFmtId="171" fontId="4" fillId="3" borderId="3" xfId="8" applyNumberFormat="1" applyFont="1" applyFill="1" applyBorder="1" applyAlignment="1">
      <alignment horizontal="left" indent="1"/>
    </xf>
    <xf numFmtId="0" fontId="17" fillId="2" borderId="0" xfId="23" applyFont="1" applyFill="1"/>
    <xf numFmtId="171" fontId="17" fillId="0" borderId="0" xfId="23" applyNumberFormat="1" applyFont="1" applyAlignment="1">
      <alignment horizontal="left" indent="1"/>
    </xf>
    <xf numFmtId="171" fontId="4" fillId="0" borderId="0" xfId="23" applyNumberFormat="1" applyFont="1" applyAlignment="1">
      <alignment horizontal="left" indent="2"/>
    </xf>
    <xf numFmtId="171" fontId="4" fillId="0" borderId="0" xfId="21" applyNumberFormat="1" applyFont="1" applyAlignment="1">
      <alignment horizontal="left" indent="3"/>
    </xf>
    <xf numFmtId="171" fontId="4" fillId="0" borderId="0" xfId="21" applyNumberFormat="1" applyFont="1" applyAlignment="1">
      <alignment horizontal="left" indent="1"/>
    </xf>
    <xf numFmtId="0" fontId="17" fillId="2" borderId="0" xfId="23" applyFont="1" applyFill="1" applyAlignment="1">
      <alignment horizontal="left"/>
    </xf>
    <xf numFmtId="171" fontId="17" fillId="0" borderId="0" xfId="23" applyNumberFormat="1" applyFont="1" applyAlignment="1">
      <alignment horizontal="left" indent="2"/>
    </xf>
    <xf numFmtId="171" fontId="4" fillId="0" borderId="0" xfId="23" applyNumberFormat="1" applyFont="1" applyAlignment="1">
      <alignment horizontal="left" indent="3"/>
    </xf>
    <xf numFmtId="0" fontId="4" fillId="0" borderId="0" xfId="23" applyFont="1" applyAlignment="1">
      <alignment horizontal="left" indent="1"/>
    </xf>
    <xf numFmtId="0" fontId="17" fillId="0" borderId="0" xfId="23" quotePrefix="1" applyFont="1" applyAlignment="1">
      <alignment horizontal="left" indent="1"/>
    </xf>
    <xf numFmtId="0" fontId="20" fillId="0" borderId="0" xfId="23" applyFont="1" applyAlignment="1">
      <alignment horizontal="left"/>
    </xf>
    <xf numFmtId="171" fontId="4" fillId="0" borderId="0" xfId="23" applyNumberFormat="1" applyFont="1" applyAlignment="1">
      <alignment horizontal="left" indent="1"/>
    </xf>
    <xf numFmtId="171" fontId="17" fillId="0" borderId="3" xfId="23" applyNumberFormat="1" applyFont="1" applyBorder="1" applyAlignment="1">
      <alignment horizontal="left"/>
    </xf>
    <xf numFmtId="0" fontId="21" fillId="0" borderId="2" xfId="23" applyFont="1" applyBorder="1" applyAlignment="1">
      <alignment horizontal="center"/>
    </xf>
    <xf numFmtId="172" fontId="21" fillId="0" borderId="3" xfId="23" applyNumberFormat="1" applyFont="1" applyBorder="1" applyAlignment="1">
      <alignment horizontal="right"/>
    </xf>
    <xf numFmtId="0" fontId="21" fillId="8" borderId="2" xfId="23" applyFont="1" applyFill="1" applyBorder="1" applyAlignment="1">
      <alignment horizontal="center"/>
    </xf>
    <xf numFmtId="2" fontId="20" fillId="8" borderId="0" xfId="23" applyNumberFormat="1" applyFont="1" applyFill="1" applyAlignment="1">
      <alignment horizontal="right"/>
    </xf>
    <xf numFmtId="0" fontId="20" fillId="4" borderId="0" xfId="23" applyFont="1" applyFill="1" applyAlignment="1">
      <alignment horizontal="left" indent="1"/>
    </xf>
    <xf numFmtId="0" fontId="20" fillId="4" borderId="0" xfId="23" applyFont="1" applyFill="1" applyAlignment="1">
      <alignment horizontal="left" indent="2"/>
    </xf>
    <xf numFmtId="171" fontId="4" fillId="4" borderId="0" xfId="23" applyNumberFormat="1" applyFont="1" applyFill="1" applyAlignment="1">
      <alignment horizontal="left" indent="3"/>
    </xf>
    <xf numFmtId="0" fontId="20" fillId="0" borderId="0" xfId="23" applyFont="1" applyAlignment="1">
      <alignment horizontal="left" indent="2"/>
    </xf>
    <xf numFmtId="171" fontId="4" fillId="4" borderId="0" xfId="23" applyNumberFormat="1" applyFont="1" applyFill="1" applyAlignment="1">
      <alignment horizontal="left" indent="1"/>
    </xf>
    <xf numFmtId="171" fontId="4" fillId="4" borderId="0" xfId="23" applyNumberFormat="1" applyFont="1" applyFill="1" applyAlignment="1">
      <alignment horizontal="left" indent="2"/>
    </xf>
    <xf numFmtId="171" fontId="17" fillId="4" borderId="0" xfId="23" applyNumberFormat="1" applyFont="1" applyFill="1" applyAlignment="1">
      <alignment horizontal="left" indent="1"/>
    </xf>
    <xf numFmtId="0" fontId="4" fillId="4" borderId="0" xfId="23" applyFont="1" applyFill="1" applyAlignment="1">
      <alignment horizontal="left" indent="1"/>
    </xf>
    <xf numFmtId="0" fontId="17" fillId="4" borderId="0" xfId="23" applyFont="1" applyFill="1" applyAlignment="1">
      <alignment horizontal="left" indent="1"/>
    </xf>
    <xf numFmtId="171" fontId="4" fillId="6" borderId="0" xfId="23" applyNumberFormat="1" applyFont="1" applyFill="1" applyAlignment="1">
      <alignment horizontal="left" indent="2"/>
    </xf>
    <xf numFmtId="171" fontId="17" fillId="6" borderId="0" xfId="23" applyNumberFormat="1" applyFont="1" applyFill="1" applyAlignment="1">
      <alignment horizontal="left" indent="1"/>
    </xf>
    <xf numFmtId="171" fontId="17" fillId="6" borderId="3" xfId="23" applyNumberFormat="1" applyFont="1" applyFill="1" applyBorder="1" applyAlignment="1">
      <alignment horizontal="left" indent="1"/>
    </xf>
    <xf numFmtId="0" fontId="17" fillId="6" borderId="0" xfId="28" applyFont="1" applyFill="1" applyAlignment="1">
      <alignment horizontal="left" vertical="top" wrapText="1"/>
    </xf>
    <xf numFmtId="164" fontId="4" fillId="4" borderId="0" xfId="23" applyNumberFormat="1" applyFont="1" applyFill="1"/>
    <xf numFmtId="165" fontId="21" fillId="4" borderId="0" xfId="23" applyNumberFormat="1" applyFont="1" applyFill="1" applyAlignment="1">
      <alignment horizontal="right"/>
    </xf>
    <xf numFmtId="164" fontId="4" fillId="8" borderId="0" xfId="23" applyNumberFormat="1" applyFont="1" applyFill="1"/>
    <xf numFmtId="2" fontId="17" fillId="4" borderId="0" xfId="23" applyNumberFormat="1" applyFont="1" applyFill="1"/>
    <xf numFmtId="2" fontId="20" fillId="8" borderId="3" xfId="23" applyNumberFormat="1" applyFont="1" applyFill="1" applyBorder="1" applyAlignment="1">
      <alignment horizontal="right"/>
    </xf>
    <xf numFmtId="171" fontId="4" fillId="3" borderId="0" xfId="13" applyNumberFormat="1" applyFont="1" applyFill="1" applyAlignment="1">
      <alignment horizontal="left" indent="1"/>
    </xf>
    <xf numFmtId="171" fontId="20" fillId="0" borderId="0" xfId="23" applyNumberFormat="1" applyFont="1" applyAlignment="1">
      <alignment horizontal="left"/>
    </xf>
    <xf numFmtId="0" fontId="17" fillId="2" borderId="0" xfId="11" applyFont="1" applyFill="1"/>
    <xf numFmtId="171" fontId="17" fillId="3" borderId="0" xfId="13" applyNumberFormat="1" applyFont="1" applyFill="1" applyAlignment="1">
      <alignment horizontal="left" indent="1"/>
    </xf>
    <xf numFmtId="0" fontId="20" fillId="0" borderId="0" xfId="23" applyFont="1" applyAlignment="1">
      <alignment horizontal="left" indent="1"/>
    </xf>
    <xf numFmtId="171" fontId="4" fillId="0" borderId="3" xfId="23" applyNumberFormat="1" applyFont="1" applyBorder="1" applyAlignment="1">
      <alignment horizontal="left" indent="2"/>
    </xf>
    <xf numFmtId="4" fontId="20" fillId="0" borderId="0" xfId="23" applyNumberFormat="1" applyFont="1" applyAlignment="1">
      <alignment horizontal="right"/>
    </xf>
    <xf numFmtId="4" fontId="21" fillId="0" borderId="0" xfId="23" applyNumberFormat="1" applyFont="1" applyAlignment="1">
      <alignment horizontal="right"/>
    </xf>
    <xf numFmtId="4" fontId="46" fillId="0" borderId="0" xfId="11" applyNumberFormat="1" applyFont="1" applyAlignment="1">
      <alignment horizontal="right"/>
    </xf>
    <xf numFmtId="165" fontId="46" fillId="0" borderId="0" xfId="11" applyNumberFormat="1" applyFont="1" applyAlignment="1">
      <alignment horizontal="right"/>
    </xf>
    <xf numFmtId="0" fontId="47" fillId="0" borderId="0" xfId="11" applyFont="1" applyAlignment="1">
      <alignment horizontal="right"/>
    </xf>
    <xf numFmtId="0" fontId="8" fillId="8" borderId="0" xfId="11" applyFont="1" applyFill="1" applyAlignment="1">
      <alignment horizontal="center"/>
    </xf>
    <xf numFmtId="4" fontId="21" fillId="8" borderId="0" xfId="23" applyNumberFormat="1" applyFont="1" applyFill="1" applyAlignment="1">
      <alignment horizontal="right"/>
    </xf>
    <xf numFmtId="4" fontId="46" fillId="8" borderId="0" xfId="11" applyNumberFormat="1" applyFont="1" applyFill="1" applyAlignment="1">
      <alignment horizontal="right"/>
    </xf>
    <xf numFmtId="165" fontId="46" fillId="8" borderId="0" xfId="11" applyNumberFormat="1" applyFont="1" applyFill="1" applyAlignment="1">
      <alignment horizontal="right"/>
    </xf>
    <xf numFmtId="0" fontId="47" fillId="8" borderId="0" xfId="11" applyFont="1" applyFill="1" applyAlignment="1">
      <alignment horizontal="right"/>
    </xf>
    <xf numFmtId="4" fontId="20" fillId="8" borderId="0" xfId="23" applyNumberFormat="1" applyFont="1" applyFill="1" applyAlignment="1">
      <alignment horizontal="right"/>
    </xf>
    <xf numFmtId="0" fontId="17" fillId="2" borderId="0" xfId="21" applyFont="1" applyFill="1" applyAlignment="1">
      <alignment horizontal="left"/>
    </xf>
    <xf numFmtId="171" fontId="17" fillId="0" borderId="0" xfId="21" applyNumberFormat="1" applyFont="1" applyAlignment="1">
      <alignment horizontal="left" indent="1"/>
    </xf>
    <xf numFmtId="171" fontId="4" fillId="0" borderId="0" xfId="21" applyNumberFormat="1" applyFont="1" applyAlignment="1">
      <alignment horizontal="left" indent="2"/>
    </xf>
    <xf numFmtId="0" fontId="17" fillId="2" borderId="0" xfId="21" applyFont="1" applyFill="1"/>
    <xf numFmtId="171" fontId="17" fillId="0" borderId="0" xfId="21" applyNumberFormat="1" applyFont="1" applyAlignment="1">
      <alignment horizontal="left" indent="2"/>
    </xf>
    <xf numFmtId="171" fontId="4" fillId="0" borderId="0" xfId="21" applyNumberFormat="1" applyFont="1" applyAlignment="1">
      <alignment horizontal="left" indent="4"/>
    </xf>
    <xf numFmtId="171" fontId="4" fillId="0" borderId="0" xfId="21" applyNumberFormat="1" applyFont="1" applyAlignment="1">
      <alignment horizontal="left" indent="5"/>
    </xf>
    <xf numFmtId="0" fontId="4" fillId="2" borderId="0" xfId="21" applyFont="1" applyFill="1"/>
    <xf numFmtId="171" fontId="4" fillId="0" borderId="3" xfId="21" applyNumberFormat="1" applyFont="1" applyBorder="1" applyAlignment="1">
      <alignment horizontal="left" indent="2"/>
    </xf>
    <xf numFmtId="0" fontId="21" fillId="0" borderId="2" xfId="21" applyFont="1" applyBorder="1" applyAlignment="1">
      <alignment horizontal="right"/>
    </xf>
    <xf numFmtId="0" fontId="4" fillId="0" borderId="0" xfId="21" applyFont="1"/>
    <xf numFmtId="0" fontId="4" fillId="2" borderId="0" xfId="13" applyFont="1" applyFill="1"/>
    <xf numFmtId="171" fontId="4" fillId="3" borderId="0" xfId="13" applyNumberFormat="1" applyFont="1" applyFill="1"/>
    <xf numFmtId="171" fontId="4" fillId="3" borderId="0" xfId="13" applyNumberFormat="1" applyFont="1" applyFill="1" applyAlignment="1">
      <alignment horizontal="left" indent="2"/>
    </xf>
    <xf numFmtId="171" fontId="4" fillId="3" borderId="0" xfId="12" applyNumberFormat="1" applyFont="1" applyFill="1" applyAlignment="1">
      <alignment horizontal="left" indent="2"/>
    </xf>
    <xf numFmtId="0" fontId="4" fillId="0" borderId="0" xfId="13" applyFont="1"/>
    <xf numFmtId="171" fontId="4" fillId="3" borderId="3" xfId="13" applyNumberFormat="1" applyFont="1" applyFill="1" applyBorder="1" applyAlignment="1">
      <alignment horizontal="left" indent="2"/>
    </xf>
    <xf numFmtId="0" fontId="21" fillId="0" borderId="0" xfId="13" applyFont="1" applyAlignment="1">
      <alignment horizontal="center"/>
    </xf>
    <xf numFmtId="0" fontId="4" fillId="0" borderId="0" xfId="13" applyFont="1" applyAlignment="1">
      <alignment horizontal="right"/>
    </xf>
    <xf numFmtId="2" fontId="4" fillId="0" borderId="0" xfId="13" applyNumberFormat="1" applyFont="1" applyAlignment="1">
      <alignment horizontal="right"/>
    </xf>
    <xf numFmtId="0" fontId="21" fillId="8" borderId="0" xfId="13" applyFont="1" applyFill="1" applyAlignment="1">
      <alignment horizontal="center"/>
    </xf>
    <xf numFmtId="0" fontId="4" fillId="8" borderId="0" xfId="13" applyFont="1" applyFill="1" applyAlignment="1">
      <alignment horizontal="right"/>
    </xf>
    <xf numFmtId="2" fontId="4" fillId="8" borderId="0" xfId="13" applyNumberFormat="1" applyFont="1" applyFill="1" applyAlignment="1">
      <alignment horizontal="right"/>
    </xf>
    <xf numFmtId="0" fontId="4" fillId="4" borderId="0" xfId="21" applyFont="1" applyFill="1" applyAlignment="1">
      <alignment vertical="top"/>
    </xf>
    <xf numFmtId="0" fontId="4" fillId="4" borderId="0" xfId="21" applyFont="1" applyFill="1"/>
    <xf numFmtId="171" fontId="17" fillId="0" borderId="0" xfId="23" applyNumberFormat="1" applyFont="1" applyAlignment="1">
      <alignment horizontal="left"/>
    </xf>
    <xf numFmtId="171" fontId="4" fillId="0" borderId="3" xfId="23" applyNumberFormat="1" applyFont="1" applyBorder="1" applyAlignment="1">
      <alignment horizontal="left" indent="1"/>
    </xf>
    <xf numFmtId="171" fontId="17" fillId="0" borderId="0" xfId="21" applyNumberFormat="1" applyFont="1" applyAlignment="1">
      <alignment horizontal="left"/>
    </xf>
    <xf numFmtId="0" fontId="4" fillId="8" borderId="0" xfId="21" applyFont="1" applyFill="1"/>
    <xf numFmtId="169" fontId="21" fillId="4" borderId="0" xfId="23" applyNumberFormat="1" applyFont="1" applyFill="1" applyAlignment="1">
      <alignment horizontal="right"/>
    </xf>
    <xf numFmtId="169" fontId="21" fillId="0" borderId="0" xfId="21" applyNumberFormat="1" applyFont="1" applyAlignment="1">
      <alignment horizontal="right"/>
    </xf>
    <xf numFmtId="3" fontId="4" fillId="4" borderId="0" xfId="21" applyNumberFormat="1" applyFont="1" applyFill="1" applyAlignment="1">
      <alignment vertical="top"/>
    </xf>
    <xf numFmtId="3" fontId="4" fillId="0" borderId="0" xfId="21" applyNumberFormat="1" applyFont="1"/>
    <xf numFmtId="172" fontId="4" fillId="0" borderId="0" xfId="21" applyNumberFormat="1" applyFont="1"/>
    <xf numFmtId="0" fontId="17" fillId="6" borderId="0" xfId="17" applyFont="1" applyFill="1"/>
    <xf numFmtId="0" fontId="20" fillId="6" borderId="4" xfId="19" applyFont="1" applyFill="1" applyBorder="1" applyAlignment="1">
      <alignment horizontal="center"/>
    </xf>
    <xf numFmtId="0" fontId="17" fillId="6" borderId="0" xfId="17" applyFont="1" applyFill="1" applyAlignment="1">
      <alignment vertical="top"/>
    </xf>
    <xf numFmtId="0" fontId="17" fillId="6" borderId="0" xfId="0" applyFont="1" applyFill="1" applyAlignment="1">
      <alignment vertical="top" wrapText="1"/>
    </xf>
    <xf numFmtId="0" fontId="17" fillId="6" borderId="0" xfId="22" applyFont="1" applyFill="1" applyAlignment="1">
      <alignment vertical="top"/>
    </xf>
    <xf numFmtId="0" fontId="17" fillId="6" borderId="0" xfId="0" applyFont="1" applyFill="1"/>
    <xf numFmtId="3" fontId="20" fillId="6" borderId="0" xfId="23" applyNumberFormat="1" applyFont="1" applyFill="1" applyAlignment="1">
      <alignment horizontal="right"/>
    </xf>
    <xf numFmtId="0" fontId="17" fillId="6" borderId="0" xfId="0" applyFont="1" applyFill="1" applyAlignment="1">
      <alignment vertical="top"/>
    </xf>
    <xf numFmtId="0" fontId="28" fillId="6" borderId="0" xfId="0" applyFont="1" applyFill="1"/>
    <xf numFmtId="0" fontId="28" fillId="6" borderId="0" xfId="0" applyFont="1" applyFill="1" applyAlignment="1">
      <alignment vertical="top"/>
    </xf>
    <xf numFmtId="166" fontId="19" fillId="6" borderId="0" xfId="23" applyNumberFormat="1" applyFont="1" applyFill="1" applyAlignment="1">
      <alignment horizontal="right"/>
    </xf>
    <xf numFmtId="0" fontId="17" fillId="6" borderId="7" xfId="23" applyFont="1" applyFill="1" applyBorder="1"/>
    <xf numFmtId="0" fontId="4" fillId="6" borderId="0" xfId="0" applyFont="1" applyFill="1"/>
    <xf numFmtId="0" fontId="17" fillId="6" borderId="0" xfId="23" applyFont="1" applyFill="1"/>
    <xf numFmtId="0" fontId="28" fillId="6" borderId="0" xfId="23" applyFont="1" applyFill="1" applyAlignment="1">
      <alignment vertical="top"/>
    </xf>
    <xf numFmtId="0" fontId="28" fillId="6" borderId="0" xfId="23" applyFont="1" applyFill="1"/>
    <xf numFmtId="164" fontId="28" fillId="6" borderId="0" xfId="23" applyNumberFormat="1" applyFont="1" applyFill="1"/>
    <xf numFmtId="0" fontId="33" fillId="6" borderId="0" xfId="11" applyFont="1" applyFill="1"/>
    <xf numFmtId="0" fontId="33" fillId="6" borderId="0" xfId="23" applyFont="1" applyFill="1"/>
    <xf numFmtId="0" fontId="30" fillId="6" borderId="0" xfId="11" applyFont="1" applyFill="1"/>
    <xf numFmtId="0" fontId="30" fillId="6" borderId="0" xfId="11" applyFont="1" applyFill="1" applyAlignment="1">
      <alignment vertical="top"/>
    </xf>
    <xf numFmtId="0" fontId="17" fillId="6" borderId="0" xfId="21" applyFont="1" applyFill="1"/>
    <xf numFmtId="0" fontId="17" fillId="6" borderId="0" xfId="21" applyFont="1" applyFill="1" applyAlignment="1">
      <alignment vertical="top"/>
    </xf>
    <xf numFmtId="166" fontId="20" fillId="6" borderId="0" xfId="21" applyNumberFormat="1" applyFont="1" applyFill="1" applyAlignment="1">
      <alignment horizontal="right"/>
    </xf>
    <xf numFmtId="0" fontId="20" fillId="6" borderId="0" xfId="21" applyFont="1" applyFill="1" applyAlignment="1">
      <alignment horizontal="right"/>
    </xf>
    <xf numFmtId="0" fontId="4" fillId="0" borderId="0" xfId="17" applyFont="1"/>
    <xf numFmtId="0" fontId="21" fillId="8" borderId="2" xfId="21" applyFont="1" applyFill="1" applyBorder="1" applyAlignment="1">
      <alignment horizontal="right"/>
    </xf>
    <xf numFmtId="166" fontId="21" fillId="6" borderId="0" xfId="21" applyNumberFormat="1" applyFont="1" applyFill="1" applyAlignment="1">
      <alignment horizontal="right"/>
    </xf>
    <xf numFmtId="166" fontId="21" fillId="8" borderId="0" xfId="21" applyNumberFormat="1" applyFont="1" applyFill="1" applyAlignment="1">
      <alignment horizontal="right"/>
    </xf>
    <xf numFmtId="0" fontId="4" fillId="6" borderId="0" xfId="21" applyFont="1" applyFill="1" applyAlignment="1">
      <alignment vertical="top"/>
    </xf>
    <xf numFmtId="0" fontId="4" fillId="6" borderId="0" xfId="21" applyFont="1" applyFill="1"/>
    <xf numFmtId="0" fontId="4" fillId="0" borderId="0" xfId="21" applyFont="1" applyAlignment="1">
      <alignment vertical="top"/>
    </xf>
    <xf numFmtId="0" fontId="17" fillId="6" borderId="0" xfId="13" applyFont="1" applyFill="1"/>
    <xf numFmtId="0" fontId="28" fillId="6" borderId="0" xfId="13" applyFont="1" applyFill="1"/>
    <xf numFmtId="0" fontId="28" fillId="6" borderId="0" xfId="13" applyFont="1" applyFill="1" applyAlignment="1">
      <alignment vertical="top"/>
    </xf>
    <xf numFmtId="0" fontId="17" fillId="6" borderId="0" xfId="13" applyFont="1" applyFill="1" applyAlignment="1">
      <alignment vertical="top"/>
    </xf>
    <xf numFmtId="0" fontId="17" fillId="6" borderId="0" xfId="16" applyFont="1" applyFill="1"/>
    <xf numFmtId="0" fontId="28" fillId="6" borderId="0" xfId="16" applyFont="1" applyFill="1" applyAlignment="1">
      <alignment vertical="top"/>
    </xf>
    <xf numFmtId="0" fontId="28" fillId="6" borderId="0" xfId="16" applyFont="1" applyFill="1"/>
    <xf numFmtId="0" fontId="17" fillId="6" borderId="0" xfId="18" applyFont="1" applyFill="1"/>
    <xf numFmtId="0" fontId="28" fillId="6" borderId="0" xfId="18" applyFont="1" applyFill="1" applyAlignment="1">
      <alignment vertical="top"/>
    </xf>
    <xf numFmtId="0" fontId="17" fillId="6" borderId="0" xfId="18" applyFont="1" applyFill="1" applyAlignment="1">
      <alignment vertical="top"/>
    </xf>
    <xf numFmtId="0" fontId="17" fillId="6" borderId="0" xfId="15" applyFont="1" applyFill="1" applyAlignment="1">
      <alignment vertical="top"/>
    </xf>
    <xf numFmtId="0" fontId="17" fillId="6" borderId="0" xfId="7" applyFont="1" applyFill="1"/>
    <xf numFmtId="0" fontId="28" fillId="6" borderId="0" xfId="7" applyFont="1" applyFill="1" applyAlignment="1">
      <alignment vertical="top"/>
    </xf>
    <xf numFmtId="0" fontId="17" fillId="6" borderId="0" xfId="7" applyFont="1" applyFill="1" applyAlignment="1">
      <alignment vertical="top"/>
    </xf>
    <xf numFmtId="0" fontId="17" fillId="6" borderId="0" xfId="8" applyFont="1" applyFill="1"/>
    <xf numFmtId="0" fontId="17" fillId="6" borderId="0" xfId="8" applyFont="1" applyFill="1" applyAlignment="1">
      <alignment vertical="top"/>
    </xf>
    <xf numFmtId="165" fontId="20" fillId="6" borderId="0" xfId="8" applyNumberFormat="1" applyFont="1" applyFill="1" applyAlignment="1">
      <alignment horizontal="center"/>
    </xf>
    <xf numFmtId="0" fontId="17" fillId="6" borderId="0" xfId="8" quotePrefix="1" applyFont="1" applyFill="1"/>
    <xf numFmtId="165" fontId="17" fillId="6" borderId="0" xfId="8" quotePrefix="1" applyNumberFormat="1" applyFont="1" applyFill="1"/>
    <xf numFmtId="165" fontId="17" fillId="6" borderId="0" xfId="8" applyNumberFormat="1" applyFont="1" applyFill="1"/>
    <xf numFmtId="0" fontId="16" fillId="6" borderId="0" xfId="14" applyFont="1" applyFill="1"/>
    <xf numFmtId="0" fontId="15" fillId="6" borderId="3" xfId="6" applyFont="1" applyFill="1" applyBorder="1"/>
    <xf numFmtId="0" fontId="43" fillId="6" borderId="0" xfId="6" applyFont="1" applyFill="1" applyAlignment="1">
      <alignment horizontal="left"/>
    </xf>
    <xf numFmtId="0" fontId="15" fillId="6" borderId="0" xfId="6" applyFont="1" applyFill="1" applyAlignment="1">
      <alignment horizontal="left"/>
    </xf>
    <xf numFmtId="0" fontId="15" fillId="6" borderId="0" xfId="6" applyFont="1" applyFill="1"/>
    <xf numFmtId="1" fontId="17" fillId="6" borderId="0" xfId="23" applyNumberFormat="1" applyFont="1" applyFill="1"/>
    <xf numFmtId="1" fontId="17" fillId="6" borderId="0" xfId="14" applyNumberFormat="1" applyFont="1" applyFill="1"/>
    <xf numFmtId="164" fontId="17" fillId="6" borderId="0" xfId="14" applyNumberFormat="1" applyFont="1" applyFill="1"/>
    <xf numFmtId="3" fontId="17" fillId="6" borderId="0" xfId="14" applyNumberFormat="1" applyFont="1" applyFill="1"/>
    <xf numFmtId="0" fontId="17" fillId="6" borderId="0" xfId="14" applyFont="1" applyFill="1"/>
    <xf numFmtId="0" fontId="18" fillId="6" borderId="0" xfId="6" applyFill="1" applyAlignment="1">
      <alignment horizontal="left"/>
    </xf>
    <xf numFmtId="0" fontId="18" fillId="6" borderId="3" xfId="6" applyFill="1" applyBorder="1"/>
    <xf numFmtId="172" fontId="19" fillId="6" borderId="0" xfId="23" applyNumberFormat="1" applyFont="1" applyFill="1" applyAlignment="1">
      <alignment horizontal="right"/>
    </xf>
    <xf numFmtId="164" fontId="19" fillId="6" borderId="0" xfId="14" applyNumberFormat="1" applyFont="1" applyFill="1" applyAlignment="1">
      <alignment horizontal="right"/>
    </xf>
    <xf numFmtId="0" fontId="18" fillId="6" borderId="0" xfId="6" applyFill="1"/>
    <xf numFmtId="0" fontId="4" fillId="6" borderId="0" xfId="18" applyFont="1" applyFill="1"/>
    <xf numFmtId="1" fontId="4" fillId="6" borderId="0" xfId="23" applyNumberFormat="1" applyFont="1" applyFill="1"/>
    <xf numFmtId="1" fontId="4" fillId="6" borderId="0" xfId="14" applyNumberFormat="1" applyFont="1" applyFill="1"/>
    <xf numFmtId="164" fontId="4" fillId="6" borderId="0" xfId="14" applyNumberFormat="1" applyFont="1" applyFill="1"/>
    <xf numFmtId="3" fontId="4" fillId="6" borderId="0" xfId="14" applyNumberFormat="1" applyFont="1" applyFill="1"/>
    <xf numFmtId="0" fontId="4" fillId="6" borderId="0" xfId="14" applyFont="1" applyFill="1"/>
    <xf numFmtId="0" fontId="17" fillId="6" borderId="0" xfId="24" applyFont="1" applyFill="1"/>
    <xf numFmtId="164" fontId="20" fillId="6" borderId="0" xfId="23" applyNumberFormat="1" applyFont="1" applyFill="1" applyAlignment="1">
      <alignment horizontal="right"/>
    </xf>
    <xf numFmtId="175" fontId="20" fillId="6" borderId="0" xfId="23" applyNumberFormat="1" applyFont="1" applyFill="1" applyAlignment="1">
      <alignment horizontal="right"/>
    </xf>
    <xf numFmtId="0" fontId="15" fillId="6" borderId="0" xfId="6" applyFont="1" applyFill="1" applyAlignment="1">
      <alignment vertical="top"/>
    </xf>
    <xf numFmtId="0" fontId="17" fillId="6" borderId="0" xfId="15" applyFont="1" applyFill="1"/>
    <xf numFmtId="0" fontId="17" fillId="6" borderId="0" xfId="19" applyFont="1" applyFill="1"/>
    <xf numFmtId="0" fontId="28" fillId="6" borderId="0" xfId="19" applyFont="1" applyFill="1" applyAlignment="1">
      <alignment vertical="top"/>
    </xf>
    <xf numFmtId="0" fontId="17" fillId="6" borderId="0" xfId="19" applyFont="1" applyFill="1" applyAlignment="1">
      <alignment vertical="top"/>
    </xf>
    <xf numFmtId="0" fontId="17" fillId="6" borderId="0" xfId="9" applyFont="1" applyFill="1"/>
    <xf numFmtId="0" fontId="17" fillId="6" borderId="0" xfId="9" applyFont="1" applyFill="1" applyAlignment="1">
      <alignment vertical="top"/>
    </xf>
    <xf numFmtId="0" fontId="33" fillId="6" borderId="0" xfId="9" applyFont="1" applyFill="1"/>
    <xf numFmtId="0" fontId="33" fillId="6" borderId="0" xfId="22" applyFont="1" applyFill="1"/>
    <xf numFmtId="0" fontId="33" fillId="6" borderId="0" xfId="9" applyFont="1" applyFill="1" applyAlignment="1">
      <alignment vertical="top"/>
    </xf>
    <xf numFmtId="3" fontId="17" fillId="6" borderId="0" xfId="17" applyNumberFormat="1" applyFont="1" applyFill="1" applyAlignment="1">
      <alignment vertical="top"/>
    </xf>
    <xf numFmtId="0" fontId="4" fillId="2" borderId="0" xfId="16" applyFont="1" applyFill="1" applyAlignment="1">
      <alignment horizontal="left"/>
    </xf>
    <xf numFmtId="0" fontId="4" fillId="0" borderId="0" xfId="16" applyFont="1"/>
    <xf numFmtId="171" fontId="17" fillId="0" borderId="0" xfId="16" applyNumberFormat="1" applyFont="1" applyAlignment="1">
      <alignment horizontal="left" indent="1"/>
    </xf>
    <xf numFmtId="171" fontId="4" fillId="0" borderId="0" xfId="16" applyNumberFormat="1" applyFont="1" applyAlignment="1">
      <alignment horizontal="left" indent="2"/>
    </xf>
    <xf numFmtId="171" fontId="17" fillId="0" borderId="0" xfId="16" applyNumberFormat="1" applyFont="1" applyAlignment="1">
      <alignment horizontal="left" indent="2"/>
    </xf>
    <xf numFmtId="171" fontId="17" fillId="0" borderId="0" xfId="16" applyNumberFormat="1" applyFont="1" applyAlignment="1">
      <alignment horizontal="left" indent="3"/>
    </xf>
    <xf numFmtId="171" fontId="4" fillId="0" borderId="0" xfId="16" applyNumberFormat="1" applyFont="1" applyAlignment="1">
      <alignment horizontal="left" indent="4"/>
    </xf>
    <xf numFmtId="171" fontId="4" fillId="0" borderId="0" xfId="16" applyNumberFormat="1" applyFont="1" applyAlignment="1">
      <alignment horizontal="left" indent="5"/>
    </xf>
    <xf numFmtId="171" fontId="4" fillId="0" borderId="0" xfId="16" applyNumberFormat="1" applyFont="1" applyAlignment="1">
      <alignment horizontal="left" indent="3"/>
    </xf>
    <xf numFmtId="0" fontId="17" fillId="0" borderId="0" xfId="16" applyFont="1" applyAlignment="1">
      <alignment horizontal="left"/>
    </xf>
    <xf numFmtId="171" fontId="4" fillId="0" borderId="0" xfId="16" applyNumberFormat="1" applyFont="1" applyAlignment="1">
      <alignment horizontal="left" indent="1"/>
    </xf>
    <xf numFmtId="171" fontId="4" fillId="0" borderId="3" xfId="16" applyNumberFormat="1" applyFont="1" applyBorder="1" applyAlignment="1">
      <alignment horizontal="left" indent="1"/>
    </xf>
    <xf numFmtId="171" fontId="4" fillId="0" borderId="0" xfId="18" applyNumberFormat="1" applyFont="1" applyAlignment="1">
      <alignment horizontal="left" indent="3"/>
    </xf>
    <xf numFmtId="171" fontId="17" fillId="0" borderId="0" xfId="18" applyNumberFormat="1" applyFont="1" applyAlignment="1">
      <alignment horizontal="left" indent="2"/>
    </xf>
    <xf numFmtId="0" fontId="4" fillId="0" borderId="0" xfId="18" applyFont="1" applyAlignment="1">
      <alignment horizontal="left"/>
    </xf>
    <xf numFmtId="0" fontId="4" fillId="0" borderId="0" xfId="18" applyFont="1" applyAlignment="1">
      <alignment horizontal="left" indent="1"/>
    </xf>
    <xf numFmtId="0" fontId="17" fillId="0" borderId="2" xfId="18" applyFont="1" applyBorder="1"/>
    <xf numFmtId="0" fontId="17" fillId="0" borderId="0" xfId="22" applyFont="1" applyAlignment="1">
      <alignment horizontal="left"/>
    </xf>
    <xf numFmtId="171" fontId="4" fillId="3" borderId="3" xfId="7" applyNumberFormat="1" applyFont="1" applyFill="1" applyBorder="1" applyAlignment="1">
      <alignment horizontal="left" indent="1"/>
    </xf>
    <xf numFmtId="0" fontId="4" fillId="0" borderId="0" xfId="7" applyFont="1"/>
    <xf numFmtId="171" fontId="4" fillId="3" borderId="0" xfId="7" applyNumberFormat="1" applyFont="1" applyFill="1" applyAlignment="1">
      <alignment horizontal="left" indent="1"/>
    </xf>
    <xf numFmtId="171" fontId="4" fillId="3" borderId="0" xfId="12" applyNumberFormat="1" applyFont="1" applyFill="1" applyAlignment="1">
      <alignment horizontal="left" indent="1"/>
    </xf>
    <xf numFmtId="171" fontId="17" fillId="3" borderId="0" xfId="7" applyNumberFormat="1" applyFont="1" applyFill="1" applyAlignment="1">
      <alignment horizontal="left"/>
    </xf>
    <xf numFmtId="171" fontId="4" fillId="3" borderId="0" xfId="7" applyNumberFormat="1" applyFont="1" applyFill="1" applyAlignment="1">
      <alignment horizontal="left" indent="2"/>
    </xf>
    <xf numFmtId="171" fontId="4" fillId="3" borderId="0" xfId="8" applyNumberFormat="1" applyFont="1" applyFill="1" applyAlignment="1">
      <alignment horizontal="left" indent="2"/>
    </xf>
    <xf numFmtId="171" fontId="4" fillId="3" borderId="3" xfId="8" applyNumberFormat="1" applyFont="1" applyFill="1" applyBorder="1" applyAlignment="1">
      <alignment horizontal="left" indent="2"/>
    </xf>
    <xf numFmtId="0" fontId="4" fillId="0" borderId="0" xfId="14" applyFont="1" applyAlignment="1">
      <alignment horizontal="left" indent="3"/>
    </xf>
    <xf numFmtId="171" fontId="4" fillId="0" borderId="0" xfId="14" applyNumberFormat="1" applyFont="1" applyAlignment="1">
      <alignment horizontal="left" indent="3"/>
    </xf>
    <xf numFmtId="0" fontId="1" fillId="0" borderId="0" xfId="26" applyFont="1"/>
    <xf numFmtId="171" fontId="39" fillId="0" borderId="0" xfId="26" applyNumberFormat="1" applyFont="1" applyAlignment="1">
      <alignment horizontal="left" indent="1"/>
    </xf>
    <xf numFmtId="171" fontId="38" fillId="0" borderId="3" xfId="26" applyNumberFormat="1" applyFont="1" applyBorder="1" applyAlignment="1">
      <alignment horizontal="left" indent="2"/>
    </xf>
    <xf numFmtId="0" fontId="4" fillId="2" borderId="0" xfId="15" applyFont="1" applyFill="1" applyAlignment="1">
      <alignment horizontal="left"/>
    </xf>
    <xf numFmtId="164" fontId="21" fillId="4" borderId="3" xfId="23" applyNumberFormat="1" applyFont="1" applyFill="1" applyBorder="1" applyAlignment="1">
      <alignment horizontal="right"/>
    </xf>
    <xf numFmtId="164" fontId="21" fillId="8" borderId="3" xfId="23" applyNumberFormat="1" applyFont="1" applyFill="1" applyBorder="1" applyAlignment="1">
      <alignment horizontal="right"/>
    </xf>
    <xf numFmtId="171" fontId="17" fillId="4" borderId="0" xfId="24" applyNumberFormat="1" applyFont="1" applyFill="1" applyAlignment="1">
      <alignment horizontal="left"/>
    </xf>
    <xf numFmtId="171" fontId="4" fillId="4" borderId="0" xfId="24" applyNumberFormat="1" applyFont="1" applyFill="1" applyAlignment="1">
      <alignment horizontal="left" indent="2"/>
    </xf>
    <xf numFmtId="171" fontId="4" fillId="4" borderId="3" xfId="24" applyNumberFormat="1" applyFont="1" applyFill="1" applyBorder="1" applyAlignment="1">
      <alignment horizontal="left" indent="2"/>
    </xf>
    <xf numFmtId="165" fontId="21" fillId="4" borderId="3" xfId="23" applyNumberFormat="1" applyFont="1" applyFill="1" applyBorder="1" applyAlignment="1">
      <alignment horizontal="right"/>
    </xf>
    <xf numFmtId="0" fontId="4" fillId="0" borderId="0" xfId="19" applyFont="1"/>
    <xf numFmtId="171" fontId="17" fillId="0" borderId="0" xfId="19" applyNumberFormat="1" applyFont="1" applyAlignment="1">
      <alignment horizontal="left" indent="1"/>
    </xf>
    <xf numFmtId="171" fontId="4" fillId="0" borderId="3" xfId="19" applyNumberFormat="1" applyFont="1" applyBorder="1" applyAlignment="1">
      <alignment horizontal="left" indent="2"/>
    </xf>
    <xf numFmtId="171" fontId="4" fillId="0" borderId="0" xfId="20" applyNumberFormat="1" applyFont="1" applyAlignment="1">
      <alignment horizontal="left" indent="1"/>
    </xf>
    <xf numFmtId="171" fontId="10" fillId="4" borderId="0" xfId="9" applyNumberFormat="1" applyFont="1" applyFill="1" applyAlignment="1">
      <alignment horizontal="left" indent="2"/>
    </xf>
    <xf numFmtId="171" fontId="10" fillId="4" borderId="3" xfId="9" applyNumberFormat="1" applyFont="1" applyFill="1" applyBorder="1" applyAlignment="1">
      <alignment horizontal="left" indent="2"/>
    </xf>
    <xf numFmtId="0" fontId="4" fillId="6" borderId="0" xfId="0" applyFont="1" applyFill="1" applyAlignment="1">
      <alignment vertical="top"/>
    </xf>
    <xf numFmtId="0" fontId="4" fillId="6" borderId="0" xfId="0" applyFont="1" applyFill="1" applyAlignment="1">
      <alignment vertical="top" wrapText="1"/>
    </xf>
    <xf numFmtId="0" fontId="4" fillId="6" borderId="0" xfId="0" applyFont="1" applyFill="1" applyAlignment="1">
      <alignment horizontal="left" vertical="top" wrapText="1"/>
    </xf>
    <xf numFmtId="49" fontId="4" fillId="6" borderId="0" xfId="28" quotePrefix="1" applyNumberFormat="1" applyFont="1" applyFill="1"/>
    <xf numFmtId="0" fontId="3" fillId="6" borderId="0" xfId="28" applyFill="1"/>
    <xf numFmtId="0" fontId="4" fillId="4" borderId="0" xfId="16" applyFont="1" applyFill="1" applyAlignment="1">
      <alignment vertical="top"/>
    </xf>
    <xf numFmtId="0" fontId="4" fillId="4" borderId="0" xfId="13" applyFont="1" applyFill="1" applyAlignment="1">
      <alignment vertical="top"/>
    </xf>
    <xf numFmtId="0" fontId="3" fillId="0" borderId="0" xfId="29" applyAlignment="1">
      <alignment horizontal="left"/>
    </xf>
    <xf numFmtId="0" fontId="17" fillId="4" borderId="0" xfId="28" applyFont="1" applyFill="1" applyAlignment="1">
      <alignment horizontal="left" wrapText="1"/>
    </xf>
    <xf numFmtId="0" fontId="17" fillId="6" borderId="0" xfId="28" applyFont="1" applyFill="1" applyAlignment="1">
      <alignment horizontal="left" wrapText="1"/>
    </xf>
    <xf numFmtId="0" fontId="4" fillId="4" borderId="0" xfId="13" applyFont="1" applyFill="1"/>
    <xf numFmtId="0" fontId="4" fillId="4" borderId="0" xfId="16" applyFont="1" applyFill="1"/>
    <xf numFmtId="0" fontId="4" fillId="4" borderId="0" xfId="8" applyFont="1" applyFill="1"/>
    <xf numFmtId="0" fontId="4" fillId="4" borderId="0" xfId="7" applyFont="1" applyFill="1"/>
    <xf numFmtId="0" fontId="4" fillId="4" borderId="0" xfId="18" applyFont="1" applyFill="1"/>
    <xf numFmtId="0" fontId="17" fillId="4" borderId="0" xfId="17" applyFont="1" applyFill="1" applyAlignment="1">
      <alignment wrapText="1"/>
    </xf>
    <xf numFmtId="0" fontId="4" fillId="4" borderId="0" xfId="29" quotePrefix="1" applyFont="1" applyFill="1"/>
    <xf numFmtId="0" fontId="4" fillId="6" borderId="0" xfId="29" quotePrefix="1" applyFont="1" applyFill="1"/>
    <xf numFmtId="0" fontId="3" fillId="6" borderId="0" xfId="29" applyFill="1"/>
    <xf numFmtId="0" fontId="17" fillId="6" borderId="0" xfId="28" applyFont="1" applyFill="1" applyAlignment="1">
      <alignment horizontal="left"/>
    </xf>
    <xf numFmtId="0" fontId="4" fillId="6" borderId="0" xfId="28" applyFont="1" applyFill="1" applyAlignment="1">
      <alignment horizontal="left"/>
    </xf>
    <xf numFmtId="0" fontId="4" fillId="6" borderId="0" xfId="17" quotePrefix="1" applyFont="1" applyFill="1"/>
    <xf numFmtId="0" fontId="4" fillId="6" borderId="0" xfId="17" applyFont="1" applyFill="1"/>
    <xf numFmtId="0" fontId="4" fillId="6" borderId="0" xfId="28" applyFont="1" applyFill="1"/>
    <xf numFmtId="0" fontId="4" fillId="6" borderId="0" xfId="28" applyFont="1" applyFill="1" applyAlignment="1">
      <alignment horizontal="left" wrapText="1"/>
    </xf>
    <xf numFmtId="0" fontId="3" fillId="6" borderId="0" xfId="28" applyFill="1" applyAlignment="1">
      <alignment wrapText="1"/>
    </xf>
    <xf numFmtId="0" fontId="4" fillId="4" borderId="0" xfId="0" applyFont="1" applyFill="1" applyAlignment="1">
      <alignment horizontal="left" wrapText="1"/>
    </xf>
    <xf numFmtId="0" fontId="4" fillId="4" borderId="0" xfId="22" applyFont="1" applyFill="1"/>
    <xf numFmtId="0" fontId="17" fillId="0" borderId="13" xfId="14" quotePrefix="1" applyFont="1" applyBorder="1" applyAlignment="1">
      <alignment wrapText="1"/>
    </xf>
    <xf numFmtId="0" fontId="3" fillId="6" borderId="14" xfId="29" applyFill="1" applyBorder="1"/>
    <xf numFmtId="0" fontId="3" fillId="6" borderId="0" xfId="0" applyFont="1" applyFill="1"/>
    <xf numFmtId="0" fontId="4" fillId="0" borderId="0" xfId="9" applyFont="1"/>
    <xf numFmtId="0" fontId="4" fillId="0" borderId="0" xfId="9" applyFont="1" applyAlignment="1">
      <alignment vertical="top"/>
    </xf>
    <xf numFmtId="0" fontId="3" fillId="4" borderId="0" xfId="0" applyFont="1" applyFill="1"/>
    <xf numFmtId="0" fontId="4" fillId="2" borderId="0" xfId="16" applyFont="1" applyFill="1"/>
    <xf numFmtId="0" fontId="4" fillId="6" borderId="0" xfId="22" applyFont="1" applyFill="1"/>
    <xf numFmtId="0" fontId="9" fillId="6" borderId="0" xfId="22" applyFont="1" applyFill="1" applyAlignment="1">
      <alignment vertical="top"/>
    </xf>
    <xf numFmtId="0" fontId="28" fillId="6" borderId="0" xfId="22" applyFont="1" applyFill="1" applyAlignment="1">
      <alignment vertical="top"/>
    </xf>
    <xf numFmtId="0" fontId="4" fillId="4" borderId="0" xfId="23" quotePrefix="1" applyFont="1" applyFill="1" applyAlignment="1">
      <alignment horizontal="left"/>
    </xf>
    <xf numFmtId="171" fontId="4" fillId="0" borderId="0" xfId="23" quotePrefix="1" applyNumberFormat="1" applyFont="1" applyAlignment="1">
      <alignment horizontal="left" indent="2"/>
    </xf>
    <xf numFmtId="171" fontId="4" fillId="0" borderId="0" xfId="23" quotePrefix="1" applyNumberFormat="1" applyFont="1" applyAlignment="1">
      <alignment horizontal="left" indent="3"/>
    </xf>
    <xf numFmtId="4" fontId="21" fillId="0" borderId="3" xfId="23" applyNumberFormat="1" applyFont="1" applyBorder="1" applyAlignment="1">
      <alignment horizontal="right"/>
    </xf>
    <xf numFmtId="4" fontId="21" fillId="8" borderId="3" xfId="23" applyNumberFormat="1" applyFont="1" applyFill="1" applyBorder="1" applyAlignment="1">
      <alignment horizontal="right"/>
    </xf>
    <xf numFmtId="0" fontId="28" fillId="6" borderId="0" xfId="17" applyFont="1" applyFill="1"/>
    <xf numFmtId="0" fontId="28" fillId="6" borderId="0" xfId="22" applyFont="1" applyFill="1"/>
    <xf numFmtId="0" fontId="28" fillId="6" borderId="0" xfId="17" applyFont="1" applyFill="1" applyAlignment="1">
      <alignment vertical="top"/>
    </xf>
    <xf numFmtId="0" fontId="28" fillId="6" borderId="0" xfId="0" applyFont="1" applyFill="1" applyAlignment="1">
      <alignment vertical="top" wrapText="1"/>
    </xf>
    <xf numFmtId="0" fontId="28" fillId="6" borderId="7" xfId="23" applyFont="1" applyFill="1" applyBorder="1"/>
    <xf numFmtId="0" fontId="30" fillId="6" borderId="0" xfId="23" applyFont="1" applyFill="1"/>
    <xf numFmtId="0" fontId="21" fillId="6" borderId="0" xfId="21" applyFont="1" applyFill="1" applyAlignment="1">
      <alignment horizontal="right"/>
    </xf>
    <xf numFmtId="0" fontId="28" fillId="6" borderId="0" xfId="21" applyFont="1" applyFill="1"/>
    <xf numFmtId="0" fontId="28" fillId="6" borderId="0" xfId="18" applyFont="1" applyFill="1"/>
    <xf numFmtId="0" fontId="28" fillId="6" borderId="0" xfId="15" applyFont="1" applyFill="1" applyAlignment="1">
      <alignment vertical="top"/>
    </xf>
    <xf numFmtId="0" fontId="28" fillId="6" borderId="0" xfId="7" applyFont="1" applyFill="1"/>
    <xf numFmtId="0" fontId="28" fillId="6" borderId="0" xfId="8" applyFont="1" applyFill="1"/>
    <xf numFmtId="0" fontId="28" fillId="6" borderId="0" xfId="8" applyFont="1" applyFill="1" applyAlignment="1">
      <alignment vertical="top"/>
    </xf>
    <xf numFmtId="165" fontId="19" fillId="6" borderId="0" xfId="8" applyNumberFormat="1" applyFont="1" applyFill="1" applyAlignment="1">
      <alignment horizontal="center"/>
    </xf>
    <xf numFmtId="0" fontId="28" fillId="6" borderId="0" xfId="8" quotePrefix="1" applyFont="1" applyFill="1"/>
    <xf numFmtId="165" fontId="28" fillId="6" borderId="0" xfId="8" quotePrefix="1" applyNumberFormat="1" applyFont="1" applyFill="1"/>
    <xf numFmtId="165" fontId="28" fillId="6" borderId="0" xfId="8" applyNumberFormat="1" applyFont="1" applyFill="1"/>
    <xf numFmtId="0" fontId="4" fillId="6" borderId="0" xfId="24" applyFont="1" applyFill="1"/>
    <xf numFmtId="0" fontId="18" fillId="6" borderId="0" xfId="6" applyFill="1" applyAlignment="1">
      <alignment vertical="top"/>
    </xf>
    <xf numFmtId="0" fontId="4" fillId="6" borderId="0" xfId="15" applyFont="1" applyFill="1"/>
    <xf numFmtId="0" fontId="28" fillId="6" borderId="0" xfId="19" applyFont="1" applyFill="1"/>
    <xf numFmtId="0" fontId="28" fillId="6" borderId="0" xfId="9" applyFont="1" applyFill="1"/>
    <xf numFmtId="0" fontId="28" fillId="6" borderId="0" xfId="9" applyFont="1" applyFill="1" applyAlignment="1">
      <alignment vertical="top"/>
    </xf>
    <xf numFmtId="0" fontId="30" fillId="6" borderId="0" xfId="9" applyFont="1" applyFill="1"/>
    <xf numFmtId="0" fontId="30" fillId="6" borderId="0" xfId="22" applyFont="1" applyFill="1"/>
    <xf numFmtId="0" fontId="30" fillId="6" borderId="0" xfId="9" applyFont="1" applyFill="1" applyAlignment="1">
      <alignment vertical="top"/>
    </xf>
    <xf numFmtId="2" fontId="28" fillId="6" borderId="0" xfId="23" applyNumberFormat="1" applyFont="1" applyFill="1"/>
    <xf numFmtId="3" fontId="19" fillId="6" borderId="0" xfId="23" applyNumberFormat="1" applyFont="1" applyFill="1" applyAlignment="1">
      <alignment horizontal="right"/>
    </xf>
    <xf numFmtId="0" fontId="28" fillId="6" borderId="0" xfId="21" applyFont="1" applyFill="1" applyAlignment="1">
      <alignment vertical="top"/>
    </xf>
    <xf numFmtId="166" fontId="19" fillId="6" borderId="0" xfId="21" applyNumberFormat="1" applyFont="1" applyFill="1" applyAlignment="1">
      <alignment horizontal="right"/>
    </xf>
    <xf numFmtId="0" fontId="19" fillId="6" borderId="0" xfId="21" applyFont="1" applyFill="1" applyAlignment="1">
      <alignment horizontal="right"/>
    </xf>
    <xf numFmtId="0" fontId="4" fillId="6" borderId="0" xfId="23" applyFont="1" applyFill="1"/>
    <xf numFmtId="3" fontId="28" fillId="6" borderId="0" xfId="21" applyNumberFormat="1" applyFont="1" applyFill="1" applyAlignment="1">
      <alignment vertical="top"/>
    </xf>
    <xf numFmtId="1" fontId="20" fillId="8" borderId="0" xfId="23" applyNumberFormat="1" applyFont="1" applyFill="1" applyAlignment="1">
      <alignment horizontal="right" indent="1"/>
    </xf>
    <xf numFmtId="166" fontId="20" fillId="8" borderId="0" xfId="22" applyNumberFormat="1" applyFont="1" applyFill="1" applyAlignment="1">
      <alignment horizontal="center"/>
    </xf>
    <xf numFmtId="0" fontId="17" fillId="8" borderId="0" xfId="0" applyFont="1" applyFill="1"/>
    <xf numFmtId="0" fontId="20" fillId="8" borderId="2" xfId="23" applyFont="1" applyFill="1" applyBorder="1" applyAlignment="1">
      <alignment horizontal="center"/>
    </xf>
    <xf numFmtId="164" fontId="17" fillId="8" borderId="0" xfId="23" applyNumberFormat="1" applyFont="1" applyFill="1"/>
    <xf numFmtId="0" fontId="34" fillId="8" borderId="0" xfId="11" applyFont="1" applyFill="1" applyAlignment="1">
      <alignment horizontal="center"/>
    </xf>
    <xf numFmtId="0" fontId="20" fillId="8" borderId="2" xfId="21" applyFont="1" applyFill="1" applyBorder="1" applyAlignment="1">
      <alignment horizontal="right"/>
    </xf>
    <xf numFmtId="0" fontId="20" fillId="8" borderId="0" xfId="13" applyFont="1" applyFill="1" applyAlignment="1">
      <alignment horizontal="center"/>
    </xf>
    <xf numFmtId="165" fontId="20" fillId="8" borderId="2" xfId="16" applyNumberFormat="1" applyFont="1" applyFill="1" applyBorder="1" applyAlignment="1">
      <alignment horizontal="right"/>
    </xf>
    <xf numFmtId="0" fontId="20" fillId="8" borderId="2" xfId="16" applyFont="1" applyFill="1" applyBorder="1" applyAlignment="1">
      <alignment horizontal="right"/>
    </xf>
    <xf numFmtId="165" fontId="20" fillId="8" borderId="2" xfId="18" applyNumberFormat="1" applyFont="1" applyFill="1" applyBorder="1" applyAlignment="1">
      <alignment horizontal="right"/>
    </xf>
    <xf numFmtId="0" fontId="17" fillId="8" borderId="0" xfId="7" applyFont="1" applyFill="1" applyAlignment="1">
      <alignment horizontal="center"/>
    </xf>
    <xf numFmtId="0" fontId="17" fillId="8" borderId="0" xfId="8" applyFont="1" applyFill="1" applyAlignment="1">
      <alignment horizontal="center"/>
    </xf>
    <xf numFmtId="0" fontId="17" fillId="8" borderId="2" xfId="14" applyFont="1" applyFill="1" applyBorder="1" applyAlignment="1">
      <alignment horizontal="right"/>
    </xf>
    <xf numFmtId="0" fontId="20" fillId="8" borderId="2" xfId="19" applyFont="1" applyFill="1" applyBorder="1" applyAlignment="1">
      <alignment horizontal="center"/>
    </xf>
    <xf numFmtId="0" fontId="17" fillId="8" borderId="0" xfId="9" applyFont="1" applyFill="1" applyAlignment="1">
      <alignment horizontal="center"/>
    </xf>
    <xf numFmtId="0" fontId="13" fillId="8" borderId="0" xfId="9" applyFont="1" applyFill="1" applyAlignment="1">
      <alignment horizontal="center"/>
    </xf>
    <xf numFmtId="1" fontId="19" fillId="6" borderId="0" xfId="23" applyNumberFormat="1" applyFont="1" applyFill="1" applyAlignment="1">
      <alignment horizontal="right" indent="1"/>
    </xf>
    <xf numFmtId="2" fontId="21" fillId="6" borderId="0" xfId="23" applyNumberFormat="1" applyFont="1" applyFill="1" applyAlignment="1">
      <alignment horizontal="right"/>
    </xf>
    <xf numFmtId="1" fontId="21" fillId="6" borderId="0" xfId="23" applyNumberFormat="1" applyFont="1" applyFill="1" applyAlignment="1">
      <alignment horizontal="right"/>
    </xf>
    <xf numFmtId="165" fontId="21" fillId="6" borderId="0" xfId="23" applyNumberFormat="1" applyFont="1" applyFill="1" applyAlignment="1">
      <alignment horizontal="right"/>
    </xf>
    <xf numFmtId="166" fontId="21" fillId="6" borderId="0" xfId="23" applyNumberFormat="1" applyFont="1" applyFill="1" applyAlignment="1">
      <alignment horizontal="right"/>
    </xf>
    <xf numFmtId="2" fontId="21" fillId="6" borderId="0" xfId="19" applyNumberFormat="1" applyFont="1" applyFill="1" applyAlignment="1">
      <alignment horizontal="right"/>
    </xf>
    <xf numFmtId="0" fontId="21" fillId="6" borderId="0" xfId="19" applyFont="1" applyFill="1" applyAlignment="1">
      <alignment horizontal="right"/>
    </xf>
    <xf numFmtId="3" fontId="21" fillId="6" borderId="0" xfId="23" applyNumberFormat="1" applyFont="1" applyFill="1" applyAlignment="1">
      <alignment horizontal="right"/>
    </xf>
    <xf numFmtId="166" fontId="21" fillId="6" borderId="0" xfId="19" applyNumberFormat="1" applyFont="1" applyFill="1" applyAlignment="1">
      <alignment horizontal="right"/>
    </xf>
    <xf numFmtId="3" fontId="21" fillId="6" borderId="3" xfId="23" applyNumberFormat="1" applyFont="1" applyFill="1" applyBorder="1" applyAlignment="1">
      <alignment horizontal="right"/>
    </xf>
    <xf numFmtId="2" fontId="19" fillId="6" borderId="0" xfId="23" applyNumberFormat="1" applyFont="1" applyFill="1" applyAlignment="1">
      <alignment horizontal="right" indent="1"/>
    </xf>
    <xf numFmtId="166" fontId="19" fillId="6" borderId="0" xfId="22" applyNumberFormat="1" applyFont="1" applyFill="1" applyAlignment="1">
      <alignment horizontal="center"/>
    </xf>
    <xf numFmtId="0" fontId="21" fillId="6" borderId="0" xfId="22" applyFont="1" applyFill="1" applyAlignment="1">
      <alignment horizontal="right"/>
    </xf>
    <xf numFmtId="4" fontId="21" fillId="6" borderId="0" xfId="23" applyNumberFormat="1" applyFont="1" applyFill="1" applyAlignment="1">
      <alignment horizontal="right"/>
    </xf>
    <xf numFmtId="0" fontId="4" fillId="6" borderId="0" xfId="22" applyFont="1" applyFill="1" applyAlignment="1">
      <alignment horizontal="right"/>
    </xf>
    <xf numFmtId="2" fontId="21" fillId="6" borderId="3" xfId="23" applyNumberFormat="1" applyFont="1" applyFill="1" applyBorder="1" applyAlignment="1">
      <alignment horizontal="right"/>
    </xf>
    <xf numFmtId="166" fontId="20" fillId="6" borderId="0" xfId="23" applyNumberFormat="1" applyFont="1" applyFill="1" applyAlignment="1">
      <alignment horizontal="right"/>
    </xf>
    <xf numFmtId="166" fontId="20" fillId="6" borderId="3" xfId="23" applyNumberFormat="1" applyFont="1" applyFill="1" applyBorder="1" applyAlignment="1">
      <alignment horizontal="right"/>
    </xf>
    <xf numFmtId="166" fontId="21" fillId="6" borderId="3" xfId="23" applyNumberFormat="1" applyFont="1" applyFill="1" applyBorder="1" applyAlignment="1">
      <alignment horizontal="right"/>
    </xf>
    <xf numFmtId="0" fontId="19" fillId="6" borderId="2" xfId="23" applyFont="1" applyFill="1" applyBorder="1" applyAlignment="1">
      <alignment horizontal="center"/>
    </xf>
    <xf numFmtId="2" fontId="20" fillId="6" borderId="0" xfId="23" applyNumberFormat="1" applyFont="1" applyFill="1" applyAlignment="1">
      <alignment horizontal="right"/>
    </xf>
    <xf numFmtId="172" fontId="20" fillId="6" borderId="0" xfId="23" applyNumberFormat="1" applyFont="1" applyFill="1" applyAlignment="1">
      <alignment horizontal="right"/>
    </xf>
    <xf numFmtId="172" fontId="21" fillId="6" borderId="0" xfId="23" applyNumberFormat="1" applyFont="1" applyFill="1" applyAlignment="1">
      <alignment horizontal="right"/>
    </xf>
    <xf numFmtId="172" fontId="20" fillId="6" borderId="3" xfId="23" applyNumberFormat="1" applyFont="1" applyFill="1" applyBorder="1" applyAlignment="1">
      <alignment horizontal="right"/>
    </xf>
    <xf numFmtId="164" fontId="4" fillId="6" borderId="0" xfId="23" applyNumberFormat="1" applyFont="1" applyFill="1"/>
    <xf numFmtId="165" fontId="20" fillId="6" borderId="0" xfId="23" applyNumberFormat="1" applyFont="1" applyFill="1" applyAlignment="1">
      <alignment horizontal="right"/>
    </xf>
    <xf numFmtId="2" fontId="20" fillId="6" borderId="3" xfId="23" applyNumberFormat="1" applyFont="1" applyFill="1" applyBorder="1" applyAlignment="1">
      <alignment horizontal="right"/>
    </xf>
    <xf numFmtId="0" fontId="31" fillId="6" borderId="0" xfId="11" applyFont="1" applyFill="1" applyAlignment="1">
      <alignment horizontal="center"/>
    </xf>
    <xf numFmtId="4" fontId="46" fillId="6" borderId="0" xfId="11" applyNumberFormat="1" applyFont="1" applyFill="1" applyAlignment="1">
      <alignment horizontal="right"/>
    </xf>
    <xf numFmtId="4" fontId="20" fillId="6" borderId="0" xfId="23" applyNumberFormat="1" applyFont="1" applyFill="1" applyAlignment="1">
      <alignment horizontal="right"/>
    </xf>
    <xf numFmtId="165" fontId="46" fillId="6" borderId="0" xfId="11" applyNumberFormat="1" applyFont="1" applyFill="1" applyAlignment="1">
      <alignment horizontal="right"/>
    </xf>
    <xf numFmtId="0" fontId="47" fillId="6" borderId="0" xfId="11" applyFont="1" applyFill="1" applyAlignment="1">
      <alignment horizontal="right"/>
    </xf>
    <xf numFmtId="165" fontId="21" fillId="6" borderId="3" xfId="23" applyNumberFormat="1" applyFont="1" applyFill="1" applyBorder="1" applyAlignment="1">
      <alignment horizontal="right"/>
    </xf>
    <xf numFmtId="4" fontId="21" fillId="6" borderId="3" xfId="23" applyNumberFormat="1" applyFont="1" applyFill="1" applyBorder="1" applyAlignment="1">
      <alignment horizontal="right"/>
    </xf>
    <xf numFmtId="2" fontId="19" fillId="6" borderId="2" xfId="21" applyNumberFormat="1" applyFont="1" applyFill="1" applyBorder="1" applyAlignment="1">
      <alignment horizontal="right"/>
    </xf>
    <xf numFmtId="0" fontId="19" fillId="6" borderId="0" xfId="13" applyFont="1" applyFill="1" applyAlignment="1">
      <alignment horizontal="center"/>
    </xf>
    <xf numFmtId="0" fontId="4" fillId="6" borderId="0" xfId="13" applyFont="1" applyFill="1" applyAlignment="1">
      <alignment horizontal="right"/>
    </xf>
    <xf numFmtId="2" fontId="4" fillId="6" borderId="0" xfId="13" applyNumberFormat="1" applyFont="1" applyFill="1" applyAlignment="1">
      <alignment horizontal="right"/>
    </xf>
    <xf numFmtId="165" fontId="21" fillId="6" borderId="2" xfId="16" applyNumberFormat="1" applyFont="1" applyFill="1" applyBorder="1" applyAlignment="1">
      <alignment horizontal="right"/>
    </xf>
    <xf numFmtId="172" fontId="21" fillId="6" borderId="0" xfId="16" applyNumberFormat="1" applyFont="1" applyFill="1" applyAlignment="1">
      <alignment horizontal="right"/>
    </xf>
    <xf numFmtId="169" fontId="21" fillId="6" borderId="0" xfId="16" applyNumberFormat="1" applyFont="1" applyFill="1" applyAlignment="1">
      <alignment horizontal="right"/>
    </xf>
    <xf numFmtId="165" fontId="19" fillId="6" borderId="2" xfId="18" applyNumberFormat="1" applyFont="1" applyFill="1" applyBorder="1" applyAlignment="1">
      <alignment horizontal="right"/>
    </xf>
    <xf numFmtId="165" fontId="21" fillId="6" borderId="0" xfId="18" applyNumberFormat="1" applyFont="1" applyFill="1" applyAlignment="1">
      <alignment horizontal="right"/>
    </xf>
    <xf numFmtId="2" fontId="21" fillId="6" borderId="0" xfId="18" applyNumberFormat="1" applyFont="1" applyFill="1" applyAlignment="1">
      <alignment horizontal="right"/>
    </xf>
    <xf numFmtId="172" fontId="21" fillId="6" borderId="0" xfId="7" applyNumberFormat="1" applyFont="1" applyFill="1" applyAlignment="1">
      <alignment horizontal="right"/>
    </xf>
    <xf numFmtId="0" fontId="28" fillId="6" borderId="0" xfId="7" applyFont="1" applyFill="1" applyAlignment="1">
      <alignment horizontal="center"/>
    </xf>
    <xf numFmtId="172" fontId="4" fillId="6" borderId="0" xfId="7" applyNumberFormat="1" applyFont="1" applyFill="1" applyAlignment="1">
      <alignment horizontal="right"/>
    </xf>
    <xf numFmtId="172" fontId="21" fillId="6" borderId="3" xfId="23" applyNumberFormat="1" applyFont="1" applyFill="1" applyBorder="1" applyAlignment="1">
      <alignment horizontal="right"/>
    </xf>
    <xf numFmtId="2" fontId="4" fillId="6" borderId="0" xfId="8" applyNumberFormat="1" applyFont="1" applyFill="1" applyAlignment="1">
      <alignment horizontal="right"/>
    </xf>
    <xf numFmtId="0" fontId="28" fillId="6" borderId="0" xfId="8" applyFont="1" applyFill="1" applyAlignment="1">
      <alignment horizontal="center"/>
    </xf>
    <xf numFmtId="0" fontId="21" fillId="6" borderId="2" xfId="14" applyFont="1" applyFill="1" applyBorder="1" applyAlignment="1">
      <alignment horizontal="right"/>
    </xf>
    <xf numFmtId="164" fontId="21" fillId="6" borderId="0" xfId="14" applyNumberFormat="1" applyFont="1" applyFill="1" applyAlignment="1">
      <alignment horizontal="right"/>
    </xf>
    <xf numFmtId="0" fontId="4" fillId="6" borderId="2" xfId="14" applyFont="1" applyFill="1" applyBorder="1" applyAlignment="1">
      <alignment horizontal="right"/>
    </xf>
    <xf numFmtId="172" fontId="23" fillId="6" borderId="0" xfId="23" applyNumberFormat="1" applyFont="1" applyFill="1" applyAlignment="1">
      <alignment horizontal="right"/>
    </xf>
    <xf numFmtId="164" fontId="20" fillId="6" borderId="0" xfId="14" applyNumberFormat="1" applyFont="1" applyFill="1" applyAlignment="1">
      <alignment horizontal="right"/>
    </xf>
    <xf numFmtId="0" fontId="21" fillId="6" borderId="0" xfId="15" applyFont="1" applyFill="1" applyAlignment="1">
      <alignment horizontal="center"/>
    </xf>
    <xf numFmtId="164" fontId="21" fillId="6" borderId="0" xfId="23" applyNumberFormat="1" applyFont="1" applyFill="1" applyAlignment="1">
      <alignment horizontal="right"/>
    </xf>
    <xf numFmtId="0" fontId="21" fillId="6" borderId="0" xfId="15" applyFont="1" applyFill="1" applyAlignment="1">
      <alignment horizontal="right"/>
    </xf>
    <xf numFmtId="164" fontId="21" fillId="6" borderId="0" xfId="15" applyNumberFormat="1" applyFont="1" applyFill="1" applyAlignment="1">
      <alignment horizontal="right"/>
    </xf>
    <xf numFmtId="2" fontId="21" fillId="6" borderId="0" xfId="15" applyNumberFormat="1" applyFont="1" applyFill="1" applyAlignment="1">
      <alignment horizontal="right"/>
    </xf>
    <xf numFmtId="164" fontId="21" fillId="6" borderId="3" xfId="23" applyNumberFormat="1" applyFont="1" applyFill="1" applyBorder="1" applyAlignment="1">
      <alignment horizontal="right"/>
    </xf>
    <xf numFmtId="0" fontId="19" fillId="6" borderId="2" xfId="19" applyFont="1" applyFill="1" applyBorder="1" applyAlignment="1">
      <alignment horizontal="center"/>
    </xf>
    <xf numFmtId="0" fontId="19" fillId="6" borderId="0" xfId="19" applyFont="1" applyFill="1" applyAlignment="1">
      <alignment horizontal="center"/>
    </xf>
    <xf numFmtId="3" fontId="21" fillId="6" borderId="0" xfId="19" applyNumberFormat="1" applyFont="1" applyFill="1" applyAlignment="1">
      <alignment horizontal="right"/>
    </xf>
    <xf numFmtId="165" fontId="21" fillId="6" borderId="0" xfId="19" applyNumberFormat="1" applyFont="1" applyFill="1" applyAlignment="1">
      <alignment horizontal="right"/>
    </xf>
    <xf numFmtId="170" fontId="21" fillId="6" borderId="0" xfId="19" applyNumberFormat="1" applyFont="1" applyFill="1" applyAlignment="1">
      <alignment horizontal="right"/>
    </xf>
    <xf numFmtId="0" fontId="28" fillId="6" borderId="0" xfId="9" applyFont="1" applyFill="1" applyAlignment="1">
      <alignment horizontal="center"/>
    </xf>
    <xf numFmtId="165" fontId="4" fillId="6" borderId="0" xfId="9" applyNumberFormat="1" applyFont="1" applyFill="1" applyAlignment="1">
      <alignment horizontal="right"/>
    </xf>
    <xf numFmtId="164" fontId="4" fillId="6" borderId="0" xfId="9" applyNumberFormat="1" applyFont="1" applyFill="1" applyAlignment="1">
      <alignment horizontal="right"/>
    </xf>
    <xf numFmtId="3" fontId="21" fillId="6" borderId="0" xfId="9" applyNumberFormat="1" applyFont="1" applyFill="1" applyAlignment="1">
      <alignment horizontal="right"/>
    </xf>
    <xf numFmtId="164" fontId="21" fillId="6" borderId="0" xfId="9" applyNumberFormat="1" applyFont="1" applyFill="1" applyAlignment="1">
      <alignment horizontal="right"/>
    </xf>
    <xf numFmtId="0" fontId="29" fillId="6" borderId="0" xfId="9" applyFont="1" applyFill="1" applyAlignment="1">
      <alignment horizontal="center"/>
    </xf>
    <xf numFmtId="3" fontId="10" fillId="6" borderId="0" xfId="9" applyNumberFormat="1" applyFont="1" applyFill="1" applyAlignment="1">
      <alignment horizontal="right"/>
    </xf>
    <xf numFmtId="0" fontId="10" fillId="6" borderId="0" xfId="9" applyFont="1" applyFill="1" applyAlignment="1">
      <alignment horizontal="right"/>
    </xf>
    <xf numFmtId="0" fontId="4" fillId="6" borderId="0" xfId="8" applyFont="1" applyFill="1" applyAlignment="1">
      <alignment horizontal="center"/>
    </xf>
    <xf numFmtId="0" fontId="4" fillId="0" borderId="13" xfId="14" quotePrefix="1" applyFont="1" applyBorder="1"/>
    <xf numFmtId="43" fontId="4" fillId="6" borderId="0" xfId="30" applyFont="1" applyFill="1"/>
    <xf numFmtId="43" fontId="21" fillId="8" borderId="0" xfId="30" applyFont="1" applyFill="1" applyAlignment="1">
      <alignment horizontal="right"/>
    </xf>
    <xf numFmtId="43" fontId="21" fillId="8" borderId="0" xfId="30" applyFont="1" applyFill="1" applyBorder="1" applyAlignment="1">
      <alignment horizontal="right"/>
    </xf>
    <xf numFmtId="43" fontId="21" fillId="8" borderId="3" xfId="30" applyFont="1" applyFill="1" applyBorder="1" applyAlignment="1">
      <alignment horizontal="right"/>
    </xf>
    <xf numFmtId="0" fontId="10" fillId="6" borderId="0" xfId="9" applyFont="1" applyFill="1" applyAlignment="1">
      <alignment horizontal="center"/>
    </xf>
    <xf numFmtId="2" fontId="21" fillId="6" borderId="2" xfId="21" applyNumberFormat="1" applyFont="1" applyFill="1" applyBorder="1" applyAlignment="1">
      <alignment horizontal="right"/>
    </xf>
    <xf numFmtId="1" fontId="20" fillId="6" borderId="0" xfId="23" applyNumberFormat="1" applyFont="1" applyFill="1" applyAlignment="1">
      <alignment horizontal="right" indent="1"/>
    </xf>
    <xf numFmtId="166" fontId="20" fillId="6" borderId="0" xfId="22" applyNumberFormat="1" applyFont="1" applyFill="1" applyAlignment="1">
      <alignment horizontal="center"/>
    </xf>
    <xf numFmtId="0" fontId="20" fillId="6" borderId="2" xfId="23" applyFont="1" applyFill="1" applyBorder="1" applyAlignment="1">
      <alignment horizontal="center"/>
    </xf>
    <xf numFmtId="164" fontId="17" fillId="6" borderId="0" xfId="23" applyNumberFormat="1" applyFont="1" applyFill="1"/>
    <xf numFmtId="0" fontId="34" fillId="6" borderId="0" xfId="11" applyFont="1" applyFill="1" applyAlignment="1">
      <alignment horizontal="center"/>
    </xf>
    <xf numFmtId="2" fontId="20" fillId="6" borderId="2" xfId="21" applyNumberFormat="1" applyFont="1" applyFill="1" applyBorder="1" applyAlignment="1">
      <alignment horizontal="right"/>
    </xf>
    <xf numFmtId="0" fontId="20" fillId="6" borderId="0" xfId="13" applyFont="1" applyFill="1" applyAlignment="1">
      <alignment horizontal="center"/>
    </xf>
    <xf numFmtId="165" fontId="20" fillId="6" borderId="2" xfId="16" applyNumberFormat="1" applyFont="1" applyFill="1" applyBorder="1" applyAlignment="1">
      <alignment horizontal="right"/>
    </xf>
    <xf numFmtId="165" fontId="20" fillId="6" borderId="2" xfId="18" applyNumberFormat="1" applyFont="1" applyFill="1" applyBorder="1" applyAlignment="1">
      <alignment horizontal="right"/>
    </xf>
    <xf numFmtId="0" fontId="17" fillId="6" borderId="0" xfId="7" applyFont="1" applyFill="1" applyAlignment="1">
      <alignment horizontal="center"/>
    </xf>
    <xf numFmtId="0" fontId="17" fillId="6" borderId="0" xfId="8" applyFont="1" applyFill="1" applyAlignment="1">
      <alignment horizontal="center"/>
    </xf>
    <xf numFmtId="0" fontId="20" fillId="6" borderId="2" xfId="14" applyFont="1" applyFill="1" applyBorder="1" applyAlignment="1">
      <alignment horizontal="right"/>
    </xf>
    <xf numFmtId="0" fontId="17" fillId="6" borderId="2" xfId="14" applyFont="1" applyFill="1" applyBorder="1" applyAlignment="1">
      <alignment horizontal="right"/>
    </xf>
    <xf numFmtId="0" fontId="20" fillId="6" borderId="0" xfId="15" applyFont="1" applyFill="1" applyAlignment="1">
      <alignment horizontal="right"/>
    </xf>
    <xf numFmtId="0" fontId="20" fillId="6" borderId="2" xfId="19" applyFont="1" applyFill="1" applyBorder="1" applyAlignment="1">
      <alignment horizontal="center"/>
    </xf>
    <xf numFmtId="0" fontId="17" fillId="6" borderId="0" xfId="9" applyFont="1" applyFill="1" applyAlignment="1">
      <alignment horizontal="center"/>
    </xf>
    <xf numFmtId="0" fontId="13" fillId="6" borderId="0" xfId="9" applyFont="1" applyFill="1" applyAlignment="1">
      <alignment horizontal="center"/>
    </xf>
    <xf numFmtId="0" fontId="20" fillId="6" borderId="2" xfId="21" applyFont="1" applyFill="1" applyBorder="1" applyAlignment="1">
      <alignment horizontal="right"/>
    </xf>
    <xf numFmtId="0" fontId="0" fillId="0" borderId="0" xfId="0" applyAlignment="1">
      <alignment vertical="top" wrapText="1"/>
    </xf>
    <xf numFmtId="0" fontId="4" fillId="4" borderId="0" xfId="17" applyFont="1" applyFill="1"/>
    <xf numFmtId="0" fontId="3" fillId="0" borderId="0" xfId="0" applyFont="1"/>
    <xf numFmtId="49" fontId="4" fillId="4" borderId="0" xfId="0" applyNumberFormat="1" applyFont="1" applyFill="1"/>
    <xf numFmtId="0" fontId="3" fillId="4" borderId="0" xfId="28" applyFill="1" applyAlignment="1">
      <alignment wrapText="1"/>
    </xf>
    <xf numFmtId="0" fontId="3" fillId="0" borderId="0" xfId="28" applyAlignment="1">
      <alignment wrapText="1"/>
    </xf>
    <xf numFmtId="0" fontId="4" fillId="4" borderId="0" xfId="28" applyFont="1" applyFill="1" applyAlignment="1">
      <alignment horizontal="left" wrapText="1"/>
    </xf>
    <xf numFmtId="0" fontId="3" fillId="0" borderId="0" xfId="29"/>
    <xf numFmtId="0" fontId="3" fillId="0" borderId="3" xfId="22" applyFont="1" applyBorder="1"/>
    <xf numFmtId="0" fontId="4" fillId="4" borderId="0" xfId="23" quotePrefix="1" applyFont="1" applyFill="1" applyAlignment="1">
      <alignment horizontal="left" wrapText="1"/>
    </xf>
    <xf numFmtId="0" fontId="4" fillId="0" borderId="0" xfId="23" quotePrefix="1" applyFont="1" applyAlignment="1">
      <alignment horizontal="left" wrapText="1"/>
    </xf>
    <xf numFmtId="0" fontId="0" fillId="0" borderId="0" xfId="0" applyAlignment="1">
      <alignment wrapText="1"/>
    </xf>
    <xf numFmtId="0" fontId="17" fillId="0" borderId="0" xfId="18" applyFont="1" applyAlignment="1">
      <alignment wrapText="1"/>
    </xf>
    <xf numFmtId="0" fontId="0" fillId="4" borderId="0" xfId="0" applyFill="1" applyAlignment="1">
      <alignment wrapText="1"/>
    </xf>
    <xf numFmtId="0" fontId="0" fillId="6" borderId="0" xfId="0" applyFill="1" applyAlignment="1">
      <alignment wrapText="1"/>
    </xf>
    <xf numFmtId="0" fontId="0" fillId="6" borderId="0" xfId="0" applyFill="1"/>
    <xf numFmtId="0" fontId="4" fillId="4" borderId="0" xfId="0" applyFont="1" applyFill="1" applyAlignment="1">
      <alignment wrapText="1"/>
    </xf>
    <xf numFmtId="0" fontId="0" fillId="0" borderId="0" xfId="0" applyAlignment="1">
      <alignment horizontal="left"/>
    </xf>
    <xf numFmtId="0" fontId="3" fillId="0" borderId="14" xfId="29" applyBorder="1"/>
    <xf numFmtId="0" fontId="3" fillId="0" borderId="15" xfId="29" applyBorder="1"/>
    <xf numFmtId="0" fontId="4" fillId="4" borderId="0" xfId="17" applyFont="1" applyFill="1" applyAlignment="1">
      <alignment vertical="top"/>
    </xf>
    <xf numFmtId="0" fontId="4" fillId="6" borderId="0" xfId="15" quotePrefix="1" applyFont="1" applyFill="1" applyAlignment="1">
      <alignment horizontal="left"/>
    </xf>
    <xf numFmtId="0" fontId="4" fillId="4" borderId="0" xfId="23" quotePrefix="1" applyFont="1" applyFill="1" applyAlignment="1">
      <alignment horizontal="left" vertical="top" wrapText="1"/>
    </xf>
    <xf numFmtId="3" fontId="20" fillId="0" borderId="0" xfId="23" applyNumberFormat="1" applyFont="1" applyAlignment="1">
      <alignment horizontal="right"/>
    </xf>
    <xf numFmtId="0" fontId="3" fillId="0" borderId="0" xfId="22" applyFont="1"/>
    <xf numFmtId="0" fontId="4" fillId="0" borderId="0" xfId="17" applyFont="1" applyAlignment="1">
      <alignment horizontal="left"/>
    </xf>
    <xf numFmtId="0" fontId="4" fillId="0" borderId="0" xfId="20" applyFont="1"/>
    <xf numFmtId="0" fontId="3" fillId="4" borderId="0" xfId="23" applyFont="1" applyFill="1"/>
    <xf numFmtId="0" fontId="3" fillId="4" borderId="0" xfId="16" applyFont="1" applyFill="1"/>
    <xf numFmtId="0" fontId="3" fillId="4" borderId="0" xfId="0" applyFont="1" applyFill="1" applyAlignment="1">
      <alignment horizontal="left"/>
    </xf>
    <xf numFmtId="0" fontId="4" fillId="0" borderId="0" xfId="22" applyFont="1"/>
    <xf numFmtId="0" fontId="4" fillId="2" borderId="0" xfId="17" applyFont="1" applyFill="1" applyAlignment="1">
      <alignment vertical="top"/>
    </xf>
    <xf numFmtId="0" fontId="4" fillId="0" borderId="0" xfId="17" applyFont="1" applyAlignment="1">
      <alignment vertical="top"/>
    </xf>
    <xf numFmtId="0" fontId="3" fillId="0" borderId="3" xfId="22" applyFont="1" applyBorder="1" applyAlignment="1">
      <alignment wrapText="1"/>
    </xf>
    <xf numFmtId="171" fontId="4" fillId="0" borderId="3" xfId="22" applyNumberFormat="1" applyFont="1" applyBorder="1" applyAlignment="1">
      <alignment horizontal="left" indent="2"/>
    </xf>
    <xf numFmtId="0" fontId="4" fillId="2" borderId="0" xfId="22" applyFont="1" applyFill="1" applyAlignment="1">
      <alignment horizontal="left" vertical="top"/>
    </xf>
    <xf numFmtId="0" fontId="4" fillId="4" borderId="0" xfId="22" applyFont="1" applyFill="1" applyAlignment="1">
      <alignment vertical="top"/>
    </xf>
    <xf numFmtId="0" fontId="4" fillId="6" borderId="0" xfId="22" applyFont="1" applyFill="1" applyAlignment="1">
      <alignment vertical="top"/>
    </xf>
    <xf numFmtId="0" fontId="4" fillId="0" borderId="7" xfId="23" applyFont="1" applyBorder="1"/>
    <xf numFmtId="0" fontId="4" fillId="0" borderId="8" xfId="23" applyFont="1" applyBorder="1"/>
    <xf numFmtId="0" fontId="4" fillId="2" borderId="0" xfId="23" applyFont="1" applyFill="1" applyAlignment="1">
      <alignment horizontal="left" vertical="top"/>
    </xf>
    <xf numFmtId="0" fontId="4" fillId="4" borderId="0" xfId="23" applyFont="1" applyFill="1" applyAlignment="1">
      <alignment vertical="top"/>
    </xf>
    <xf numFmtId="0" fontId="4" fillId="0" borderId="0" xfId="23" applyFont="1" applyAlignment="1">
      <alignment vertical="top"/>
    </xf>
    <xf numFmtId="0" fontId="4" fillId="4" borderId="0" xfId="23" applyFont="1" applyFill="1" applyAlignment="1">
      <alignment horizontal="left"/>
    </xf>
    <xf numFmtId="166" fontId="4" fillId="0" borderId="0" xfId="21" applyNumberFormat="1" applyFont="1"/>
    <xf numFmtId="0" fontId="4" fillId="2" borderId="0" xfId="13" applyFont="1" applyFill="1" applyAlignment="1">
      <alignment wrapText="1"/>
    </xf>
    <xf numFmtId="0" fontId="4" fillId="2" borderId="0" xfId="13" applyFont="1" applyFill="1" applyAlignment="1">
      <alignment vertical="top" wrapText="1"/>
    </xf>
    <xf numFmtId="0" fontId="4" fillId="2" borderId="0" xfId="13" applyFont="1" applyFill="1" applyAlignment="1">
      <alignment vertical="top"/>
    </xf>
    <xf numFmtId="0" fontId="4" fillId="0" borderId="0" xfId="13" applyFont="1" applyAlignment="1">
      <alignment vertical="top"/>
    </xf>
    <xf numFmtId="169" fontId="4" fillId="2" borderId="0" xfId="16" applyNumberFormat="1" applyFont="1" applyFill="1" applyAlignment="1">
      <alignment horizontal="left"/>
    </xf>
    <xf numFmtId="0" fontId="4" fillId="2" borderId="0" xfId="16" applyFont="1" applyFill="1" applyAlignment="1">
      <alignment horizontal="left" vertical="top"/>
    </xf>
    <xf numFmtId="0" fontId="4" fillId="0" borderId="0" xfId="16" applyFont="1" applyAlignment="1">
      <alignment vertical="top"/>
    </xf>
    <xf numFmtId="0" fontId="4" fillId="2" borderId="3" xfId="22" applyFont="1" applyFill="1" applyBorder="1" applyAlignment="1">
      <alignment horizontal="left"/>
    </xf>
    <xf numFmtId="0" fontId="4" fillId="2" borderId="0" xfId="18" applyFont="1" applyFill="1" applyAlignment="1">
      <alignment vertical="top"/>
    </xf>
    <xf numFmtId="0" fontId="4" fillId="4" borderId="0" xfId="18" applyFont="1" applyFill="1" applyAlignment="1">
      <alignment vertical="top"/>
    </xf>
    <xf numFmtId="0" fontId="4" fillId="2" borderId="0" xfId="18" applyFont="1" applyFill="1" applyAlignment="1">
      <alignment horizontal="left" vertical="top"/>
    </xf>
    <xf numFmtId="0" fontId="4" fillId="0" borderId="0" xfId="15" applyFont="1" applyAlignment="1">
      <alignment vertical="top"/>
    </xf>
    <xf numFmtId="0" fontId="4" fillId="2" borderId="0" xfId="7" applyFont="1" applyFill="1" applyAlignment="1">
      <alignment vertical="top"/>
    </xf>
    <xf numFmtId="0" fontId="4" fillId="4" borderId="0" xfId="7" applyFont="1" applyFill="1" applyAlignment="1">
      <alignment vertical="top"/>
    </xf>
    <xf numFmtId="0" fontId="4" fillId="2" borderId="0" xfId="8" applyFont="1" applyFill="1" applyAlignment="1">
      <alignment vertical="top"/>
    </xf>
    <xf numFmtId="0" fontId="4" fillId="4" borderId="0" xfId="8" applyFont="1" applyFill="1" applyAlignment="1">
      <alignment vertical="top"/>
    </xf>
    <xf numFmtId="0" fontId="4" fillId="3" borderId="0" xfId="8" applyFont="1" applyFill="1"/>
    <xf numFmtId="0" fontId="4" fillId="0" borderId="0" xfId="8" quotePrefix="1" applyFont="1"/>
    <xf numFmtId="165" fontId="4" fillId="0" borderId="0" xfId="8" quotePrefix="1" applyNumberFormat="1" applyFont="1"/>
    <xf numFmtId="165" fontId="4" fillId="0" borderId="0" xfId="8" applyNumberFormat="1" applyFont="1"/>
    <xf numFmtId="165" fontId="4" fillId="2" borderId="0" xfId="19" applyNumberFormat="1" applyFont="1" applyFill="1" applyAlignment="1">
      <alignment horizontal="left"/>
    </xf>
    <xf numFmtId="171" fontId="4" fillId="0" borderId="0" xfId="19" applyNumberFormat="1" applyFont="1" applyAlignment="1">
      <alignment horizontal="left"/>
    </xf>
    <xf numFmtId="0" fontId="4" fillId="2" borderId="0" xfId="19" applyFont="1" applyFill="1"/>
    <xf numFmtId="169" fontId="4" fillId="2" borderId="0" xfId="19" applyNumberFormat="1" applyFont="1" applyFill="1"/>
    <xf numFmtId="0" fontId="4" fillId="0" borderId="0" xfId="19" applyFont="1" applyAlignment="1">
      <alignment horizontal="left"/>
    </xf>
    <xf numFmtId="167" fontId="4" fillId="2" borderId="0" xfId="19" applyNumberFormat="1" applyFont="1" applyFill="1" applyAlignment="1">
      <alignment horizontal="left"/>
    </xf>
    <xf numFmtId="0" fontId="4" fillId="2" borderId="0" xfId="19" applyFont="1" applyFill="1" applyAlignment="1">
      <alignment vertical="top"/>
    </xf>
    <xf numFmtId="0" fontId="4" fillId="0" borderId="0" xfId="19" applyFont="1" applyAlignment="1">
      <alignment vertical="top"/>
    </xf>
    <xf numFmtId="0" fontId="4" fillId="2" borderId="0" xfId="9" applyFont="1" applyFill="1"/>
    <xf numFmtId="171" fontId="4" fillId="0" borderId="0" xfId="9" applyNumberFormat="1" applyFont="1" applyAlignment="1">
      <alignment horizontal="left" indent="1"/>
    </xf>
    <xf numFmtId="0" fontId="4" fillId="2" borderId="3" xfId="9" applyFont="1" applyFill="1" applyBorder="1"/>
    <xf numFmtId="171" fontId="4" fillId="0" borderId="3" xfId="9" applyNumberFormat="1" applyFont="1" applyBorder="1" applyAlignment="1">
      <alignment horizontal="left" indent="1"/>
    </xf>
    <xf numFmtId="0" fontId="4" fillId="2" borderId="0" xfId="9" applyFont="1" applyFill="1" applyAlignment="1">
      <alignment vertical="top"/>
    </xf>
    <xf numFmtId="0" fontId="3" fillId="6" borderId="3" xfId="22" applyFont="1" applyFill="1" applyBorder="1"/>
    <xf numFmtId="0" fontId="17" fillId="3" borderId="4" xfId="8" applyFont="1" applyFill="1" applyBorder="1" applyAlignment="1">
      <alignment horizontal="center"/>
    </xf>
    <xf numFmtId="0" fontId="15" fillId="0" borderId="9" xfId="0" applyFont="1" applyBorder="1" applyAlignment="1">
      <alignment horizontal="center"/>
    </xf>
    <xf numFmtId="0" fontId="15" fillId="0" borderId="10" xfId="0" applyFont="1" applyBorder="1" applyAlignment="1">
      <alignment horizontal="center"/>
    </xf>
    <xf numFmtId="0" fontId="3" fillId="0" borderId="9" xfId="0" applyFont="1" applyBorder="1" applyAlignment="1">
      <alignment horizontal="center"/>
    </xf>
    <xf numFmtId="0" fontId="3" fillId="0" borderId="10" xfId="0" applyFont="1" applyBorder="1" applyAlignment="1">
      <alignment horizontal="center"/>
    </xf>
    <xf numFmtId="0" fontId="16" fillId="0" borderId="0" xfId="21" applyFont="1"/>
    <xf numFmtId="0" fontId="4" fillId="0" borderId="0" xfId="21" applyFont="1"/>
    <xf numFmtId="0" fontId="20" fillId="0" borderId="4" xfId="8" applyFont="1"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20" fillId="0" borderId="9" xfId="8" applyFont="1" applyBorder="1" applyAlignment="1">
      <alignment horizontal="center"/>
    </xf>
    <xf numFmtId="0" fontId="4" fillId="4" borderId="0" xfId="17" applyFont="1" applyFill="1" applyAlignment="1">
      <alignment wrapText="1"/>
    </xf>
    <xf numFmtId="0" fontId="0" fillId="4" borderId="0" xfId="0" applyFill="1" applyAlignment="1">
      <alignment wrapText="1"/>
    </xf>
    <xf numFmtId="0" fontId="0" fillId="0" borderId="0" xfId="0" applyAlignment="1">
      <alignment wrapText="1"/>
    </xf>
    <xf numFmtId="0" fontId="17" fillId="0" borderId="0" xfId="18" applyFont="1" applyAlignment="1">
      <alignment wrapText="1"/>
    </xf>
    <xf numFmtId="0" fontId="27" fillId="4" borderId="0" xfId="5" applyFont="1" applyFill="1" applyBorder="1" applyAlignment="1" applyProtection="1">
      <alignment horizontal="center" vertical="center" wrapText="1"/>
    </xf>
    <xf numFmtId="0" fontId="27" fillId="4" borderId="0" xfId="5" applyFont="1" applyFill="1" applyAlignment="1" applyProtection="1">
      <alignment horizontal="center" vertical="center" wrapText="1"/>
    </xf>
    <xf numFmtId="0" fontId="3" fillId="0" borderId="0" xfId="0" applyFont="1" applyAlignment="1">
      <alignment wrapText="1"/>
    </xf>
    <xf numFmtId="0" fontId="4" fillId="4" borderId="0" xfId="21" quotePrefix="1" applyFont="1" applyFill="1" applyAlignment="1">
      <alignment wrapText="1"/>
    </xf>
    <xf numFmtId="0" fontId="4" fillId="0" borderId="0" xfId="17" quotePrefix="1" applyFont="1"/>
    <xf numFmtId="0" fontId="0" fillId="0" borderId="0" xfId="0"/>
    <xf numFmtId="0" fontId="4" fillId="4" borderId="0" xfId="17" applyFont="1" applyFill="1"/>
    <xf numFmtId="0" fontId="3" fillId="0" borderId="0" xfId="0" applyFont="1"/>
    <xf numFmtId="0" fontId="4" fillId="4" borderId="0" xfId="23" quotePrefix="1" applyFont="1" applyFill="1" applyAlignment="1">
      <alignment horizontal="left" wrapText="1"/>
    </xf>
    <xf numFmtId="49" fontId="4" fillId="4" borderId="0" xfId="0" quotePrefix="1" applyNumberFormat="1" applyFont="1" applyFill="1"/>
    <xf numFmtId="0" fontId="17" fillId="4" borderId="0" xfId="0" applyFont="1" applyFill="1" applyAlignment="1">
      <alignment horizontal="left" wrapText="1"/>
    </xf>
    <xf numFmtId="22" fontId="0" fillId="0" borderId="0" xfId="0" applyNumberFormat="1" applyAlignment="1">
      <alignment horizontal="left"/>
    </xf>
    <xf numFmtId="176" fontId="3" fillId="7" borderId="0" xfId="0" applyNumberFormat="1" applyFont="1" applyFill="1" applyAlignment="1">
      <alignment horizontal="left"/>
    </xf>
    <xf numFmtId="49" fontId="3" fillId="7" borderId="0" xfId="0" applyNumberFormat="1" applyFont="1" applyFill="1" applyAlignment="1">
      <alignment horizontal="left"/>
    </xf>
    <xf numFmtId="0" fontId="4" fillId="0" borderId="0" xfId="17" applyFont="1" applyAlignment="1">
      <alignment vertical="top" wrapText="1"/>
    </xf>
    <xf numFmtId="0" fontId="0" fillId="0" borderId="0" xfId="0" applyAlignment="1">
      <alignment vertical="top" wrapText="1"/>
    </xf>
    <xf numFmtId="0" fontId="4" fillId="4" borderId="0" xfId="17" quotePrefix="1" applyFont="1" applyFill="1" applyAlignment="1">
      <alignment horizontal="left" wrapText="1"/>
    </xf>
    <xf numFmtId="0" fontId="3" fillId="4" borderId="0" xfId="0" applyFont="1" applyFill="1" applyAlignment="1">
      <alignment horizontal="left" wrapText="1"/>
    </xf>
    <xf numFmtId="0" fontId="3" fillId="0" borderId="0" xfId="0" applyFont="1" applyAlignment="1">
      <alignment horizontal="left" wrapText="1"/>
    </xf>
    <xf numFmtId="0" fontId="3" fillId="4" borderId="0" xfId="0" applyFont="1" applyFill="1" applyAlignment="1">
      <alignment wrapText="1"/>
    </xf>
    <xf numFmtId="0" fontId="28" fillId="4" borderId="0" xfId="17" applyFont="1" applyFill="1" applyAlignment="1">
      <alignment wrapText="1"/>
    </xf>
    <xf numFmtId="0" fontId="4" fillId="0" borderId="0" xfId="17" applyFont="1" applyAlignment="1">
      <alignment wrapText="1"/>
    </xf>
    <xf numFmtId="49" fontId="4" fillId="4" borderId="0" xfId="0" applyNumberFormat="1" applyFont="1" applyFill="1"/>
    <xf numFmtId="0" fontId="16" fillId="0" borderId="0" xfId="17" applyFont="1"/>
    <xf numFmtId="0" fontId="4" fillId="0" borderId="0" xfId="18" applyFont="1" applyAlignment="1">
      <alignment wrapText="1"/>
    </xf>
    <xf numFmtId="0" fontId="16" fillId="0" borderId="0" xfId="22" applyFont="1"/>
    <xf numFmtId="0" fontId="28" fillId="6" borderId="0" xfId="22" applyFont="1" applyFill="1" applyAlignment="1">
      <alignment wrapText="1"/>
    </xf>
    <xf numFmtId="0" fontId="3" fillId="6" borderId="0" xfId="0" applyFont="1" applyFill="1" applyAlignment="1">
      <alignment wrapText="1"/>
    </xf>
    <xf numFmtId="0" fontId="4" fillId="4" borderId="0" xfId="22" quotePrefix="1" applyFont="1" applyFill="1" applyAlignment="1">
      <alignment horizontal="justify" wrapText="1"/>
    </xf>
    <xf numFmtId="0" fontId="4" fillId="6" borderId="0" xfId="22" applyFont="1" applyFill="1" applyAlignment="1">
      <alignment wrapText="1"/>
    </xf>
    <xf numFmtId="0" fontId="4" fillId="6" borderId="0" xfId="22" applyFont="1" applyFill="1" applyAlignment="1">
      <alignment horizontal="left" wrapText="1"/>
    </xf>
    <xf numFmtId="0" fontId="4" fillId="6" borderId="0" xfId="17" applyFont="1" applyFill="1" applyAlignment="1">
      <alignment wrapText="1"/>
    </xf>
    <xf numFmtId="49" fontId="4" fillId="4" borderId="0" xfId="28" quotePrefix="1" applyNumberFormat="1" applyFont="1" applyFill="1"/>
    <xf numFmtId="0" fontId="3" fillId="0" borderId="0" xfId="28"/>
    <xf numFmtId="0" fontId="3" fillId="4" borderId="0" xfId="28" applyFill="1" applyAlignment="1">
      <alignment wrapText="1"/>
    </xf>
    <xf numFmtId="0" fontId="3" fillId="0" borderId="0" xfId="28" applyAlignment="1">
      <alignment wrapText="1"/>
    </xf>
    <xf numFmtId="0" fontId="4" fillId="4" borderId="0" xfId="28" quotePrefix="1" applyFont="1" applyFill="1" applyAlignment="1">
      <alignment wrapText="1"/>
    </xf>
    <xf numFmtId="0" fontId="14" fillId="4" borderId="0" xfId="0" applyFont="1" applyFill="1"/>
    <xf numFmtId="0" fontId="20" fillId="0" borderId="19" xfId="8" applyFont="1" applyBorder="1" applyAlignment="1">
      <alignment horizontal="center"/>
    </xf>
    <xf numFmtId="0" fontId="0" fillId="0" borderId="3" xfId="0" applyBorder="1" applyAlignment="1">
      <alignment horizontal="center"/>
    </xf>
    <xf numFmtId="0" fontId="0" fillId="0" borderId="12" xfId="0" applyBorder="1" applyAlignment="1">
      <alignment horizontal="center"/>
    </xf>
    <xf numFmtId="0" fontId="20" fillId="0" borderId="3" xfId="8" applyFont="1" applyBorder="1" applyAlignment="1">
      <alignment horizontal="center"/>
    </xf>
    <xf numFmtId="0" fontId="17" fillId="3" borderId="19" xfId="8" applyFont="1" applyFill="1" applyBorder="1" applyAlignment="1">
      <alignment horizontal="center"/>
    </xf>
    <xf numFmtId="0" fontId="17" fillId="0" borderId="0" xfId="18" applyFont="1" applyAlignment="1">
      <alignment vertical="top" wrapText="1"/>
    </xf>
    <xf numFmtId="0" fontId="17" fillId="4" borderId="0" xfId="0" applyFont="1" applyFill="1" applyAlignment="1">
      <alignment vertical="top" wrapText="1"/>
    </xf>
    <xf numFmtId="0" fontId="4" fillId="4" borderId="0" xfId="17" applyFont="1" applyFill="1" applyAlignment="1">
      <alignment vertical="top" wrapText="1"/>
    </xf>
    <xf numFmtId="0" fontId="3" fillId="0" borderId="0" xfId="0" applyFont="1" applyAlignment="1">
      <alignment vertical="top" wrapText="1"/>
    </xf>
    <xf numFmtId="0" fontId="4" fillId="4" borderId="0" xfId="28" applyFont="1" applyFill="1" applyAlignment="1">
      <alignment horizontal="left" wrapText="1"/>
    </xf>
    <xf numFmtId="0" fontId="0" fillId="4" borderId="0" xfId="0" applyFill="1" applyAlignment="1">
      <alignment vertical="top" wrapText="1"/>
    </xf>
    <xf numFmtId="0" fontId="4" fillId="4" borderId="0" xfId="28" applyFont="1" applyFill="1" applyAlignment="1">
      <alignment wrapText="1"/>
    </xf>
    <xf numFmtId="0" fontId="4" fillId="0" borderId="0" xfId="17" quotePrefix="1" applyFont="1" applyAlignment="1">
      <alignment vertical="top"/>
    </xf>
    <xf numFmtId="0" fontId="3" fillId="0" borderId="0" xfId="28" applyAlignment="1">
      <alignment vertical="top"/>
    </xf>
    <xf numFmtId="0" fontId="14" fillId="4" borderId="0" xfId="0" applyFont="1" applyFill="1" applyAlignment="1">
      <alignment horizontal="left"/>
    </xf>
    <xf numFmtId="0" fontId="14" fillId="4" borderId="0" xfId="29" applyFont="1" applyFill="1"/>
    <xf numFmtId="0" fontId="3" fillId="0" borderId="0" xfId="29"/>
    <xf numFmtId="0" fontId="3" fillId="0" borderId="3" xfId="22" applyFont="1" applyBorder="1"/>
    <xf numFmtId="0" fontId="3" fillId="0" borderId="3" xfId="28" applyBorder="1"/>
    <xf numFmtId="0" fontId="4" fillId="4" borderId="0" xfId="29" applyFont="1" applyFill="1" applyAlignment="1">
      <alignment wrapText="1"/>
    </xf>
    <xf numFmtId="0" fontId="3" fillId="0" borderId="0" xfId="29" applyAlignment="1">
      <alignment wrapText="1"/>
    </xf>
    <xf numFmtId="0" fontId="4" fillId="4" borderId="2" xfId="29" applyFont="1" applyFill="1" applyBorder="1" applyAlignment="1">
      <alignment horizontal="left" wrapText="1"/>
    </xf>
    <xf numFmtId="0" fontId="4" fillId="4" borderId="0" xfId="29" applyFont="1" applyFill="1" applyAlignment="1">
      <alignment horizontal="left" wrapText="1"/>
    </xf>
    <xf numFmtId="0" fontId="4" fillId="0" borderId="0" xfId="23" quotePrefix="1" applyFont="1" applyAlignment="1">
      <alignment horizontal="left" wrapText="1"/>
    </xf>
    <xf numFmtId="0" fontId="16" fillId="0" borderId="0" xfId="23" applyFont="1"/>
    <xf numFmtId="0" fontId="4" fillId="0" borderId="0" xfId="23" applyFont="1"/>
    <xf numFmtId="0" fontId="4" fillId="4" borderId="0" xfId="17" applyFont="1" applyFill="1" applyAlignment="1">
      <alignment horizontal="left" wrapText="1"/>
    </xf>
    <xf numFmtId="0" fontId="16" fillId="4" borderId="0" xfId="23" applyFont="1" applyFill="1"/>
    <xf numFmtId="0" fontId="3" fillId="4" borderId="0" xfId="23" applyFont="1" applyFill="1"/>
    <xf numFmtId="0" fontId="4" fillId="6" borderId="0" xfId="23" quotePrefix="1" applyFont="1" applyFill="1" applyAlignment="1">
      <alignment horizontal="left" wrapText="1"/>
    </xf>
    <xf numFmtId="0" fontId="0" fillId="6" borderId="0" xfId="0" applyFill="1" applyAlignment="1">
      <alignment wrapText="1"/>
    </xf>
    <xf numFmtId="49" fontId="4" fillId="6" borderId="0" xfId="0" quotePrefix="1" applyNumberFormat="1" applyFont="1" applyFill="1"/>
    <xf numFmtId="0" fontId="0" fillId="6" borderId="0" xfId="0" applyFill="1"/>
    <xf numFmtId="0" fontId="15" fillId="0" borderId="0" xfId="11" applyFont="1"/>
    <xf numFmtId="0" fontId="4" fillId="0" borderId="0" xfId="0" applyFont="1" applyAlignment="1">
      <alignment wrapText="1"/>
    </xf>
    <xf numFmtId="0" fontId="16" fillId="0" borderId="0" xfId="13" applyFont="1" applyAlignment="1">
      <alignment horizontal="left" readingOrder="1"/>
    </xf>
    <xf numFmtId="0" fontId="4" fillId="0" borderId="0" xfId="0" quotePrefix="1" applyFont="1" applyAlignment="1">
      <alignment wrapText="1"/>
    </xf>
    <xf numFmtId="0" fontId="16" fillId="0" borderId="0" xfId="16" applyFont="1"/>
    <xf numFmtId="0" fontId="3" fillId="0" borderId="0" xfId="16" applyFont="1"/>
    <xf numFmtId="0" fontId="4" fillId="4" borderId="0" xfId="16" quotePrefix="1" applyFont="1" applyFill="1" applyAlignment="1">
      <alignment wrapText="1"/>
    </xf>
    <xf numFmtId="0" fontId="4" fillId="4" borderId="0" xfId="0" applyFont="1" applyFill="1" applyAlignment="1">
      <alignment wrapText="1"/>
    </xf>
    <xf numFmtId="0" fontId="3" fillId="4" borderId="0" xfId="0" applyFont="1" applyFill="1" applyAlignment="1">
      <alignment vertical="top" wrapText="1"/>
    </xf>
    <xf numFmtId="0" fontId="4" fillId="4" borderId="0" xfId="17" quotePrefix="1" applyFont="1" applyFill="1" applyAlignment="1">
      <alignment wrapText="1"/>
    </xf>
    <xf numFmtId="0" fontId="44" fillId="0" borderId="0" xfId="0" applyFont="1" applyAlignment="1">
      <alignment wrapText="1"/>
    </xf>
    <xf numFmtId="0" fontId="4" fillId="0" borderId="0" xfId="18" quotePrefix="1" applyFont="1" applyAlignment="1">
      <alignment wrapText="1"/>
    </xf>
    <xf numFmtId="0" fontId="16" fillId="0" borderId="0" xfId="18" applyFont="1"/>
    <xf numFmtId="0" fontId="4" fillId="4" borderId="0" xfId="21" quotePrefix="1" applyFont="1" applyFill="1" applyAlignment="1">
      <alignment horizontal="left" wrapText="1"/>
    </xf>
    <xf numFmtId="0" fontId="4" fillId="4" borderId="0" xfId="16" quotePrefix="1" applyFont="1" applyFill="1"/>
    <xf numFmtId="0" fontId="44" fillId="0" borderId="0" xfId="0" applyFont="1"/>
    <xf numFmtId="0" fontId="16" fillId="0" borderId="0" xfId="7" applyFont="1" applyAlignment="1">
      <alignment horizontal="left"/>
    </xf>
    <xf numFmtId="0" fontId="0" fillId="0" borderId="0" xfId="0" applyAlignment="1">
      <alignment horizontal="left"/>
    </xf>
    <xf numFmtId="0" fontId="44" fillId="4" borderId="0" xfId="0" applyFont="1" applyFill="1" applyAlignment="1">
      <alignment wrapText="1"/>
    </xf>
    <xf numFmtId="0" fontId="16" fillId="0" borderId="0" xfId="8" applyFont="1" applyAlignment="1">
      <alignment horizontal="left"/>
    </xf>
    <xf numFmtId="0" fontId="20" fillId="0" borderId="10" xfId="8" applyFont="1" applyBorder="1" applyAlignment="1">
      <alignment horizontal="center"/>
    </xf>
    <xf numFmtId="0" fontId="4" fillId="4" borderId="13" xfId="17" applyFont="1" applyFill="1" applyBorder="1" applyAlignment="1">
      <alignment wrapText="1"/>
    </xf>
    <xf numFmtId="0" fontId="3" fillId="0" borderId="14" xfId="0" applyFont="1" applyBorder="1" applyAlignment="1">
      <alignment wrapText="1"/>
    </xf>
    <xf numFmtId="0" fontId="44" fillId="0" borderId="15" xfId="0" applyFont="1" applyBorder="1" applyAlignment="1">
      <alignment wrapText="1"/>
    </xf>
    <xf numFmtId="0" fontId="4" fillId="0" borderId="13" xfId="14" quotePrefix="1" applyFont="1" applyBorder="1" applyAlignment="1">
      <alignment wrapText="1"/>
    </xf>
    <xf numFmtId="0" fontId="3" fillId="0" borderId="14" xfId="29" applyBorder="1"/>
    <xf numFmtId="0" fontId="3" fillId="0" borderId="15" xfId="29" applyBorder="1"/>
    <xf numFmtId="0" fontId="4" fillId="0" borderId="13" xfId="14" quotePrefix="1" applyFont="1" applyBorder="1" applyAlignment="1">
      <alignment horizontal="left"/>
    </xf>
    <xf numFmtId="0" fontId="3" fillId="0" borderId="14" xfId="29" applyBorder="1" applyAlignment="1">
      <alignment horizontal="left"/>
    </xf>
    <xf numFmtId="0" fontId="3" fillId="0" borderId="15" xfId="29" applyBorder="1" applyAlignment="1">
      <alignment horizontal="left"/>
    </xf>
    <xf numFmtId="0" fontId="4" fillId="0" borderId="13" xfId="14" quotePrefix="1" applyFont="1" applyBorder="1" applyAlignment="1">
      <alignment horizontal="left" wrapText="1"/>
    </xf>
    <xf numFmtId="0" fontId="4" fillId="0" borderId="14" xfId="14" quotePrefix="1" applyFont="1" applyBorder="1" applyAlignment="1">
      <alignment horizontal="left"/>
    </xf>
    <xf numFmtId="0" fontId="4" fillId="0" borderId="13" xfId="18" quotePrefix="1" applyFont="1" applyBorder="1" applyAlignment="1">
      <alignment wrapText="1"/>
    </xf>
    <xf numFmtId="0" fontId="3" fillId="0" borderId="15" xfId="0" applyFont="1" applyBorder="1" applyAlignment="1">
      <alignment wrapText="1"/>
    </xf>
    <xf numFmtId="49" fontId="20" fillId="0" borderId="4" xfId="8" applyNumberFormat="1" applyFont="1" applyBorder="1" applyAlignment="1">
      <alignment horizontal="center"/>
    </xf>
    <xf numFmtId="0" fontId="4" fillId="4" borderId="13" xfId="17" quotePrefix="1" applyFont="1" applyFill="1" applyBorder="1" applyAlignment="1">
      <alignment wrapText="1"/>
    </xf>
    <xf numFmtId="0" fontId="3" fillId="4" borderId="14" xfId="0" applyFont="1" applyFill="1" applyBorder="1" applyAlignment="1">
      <alignment wrapText="1"/>
    </xf>
    <xf numFmtId="0" fontId="4" fillId="0" borderId="16" xfId="26" quotePrefix="1" applyFont="1" applyBorder="1" applyAlignment="1">
      <alignment horizontal="left"/>
    </xf>
    <xf numFmtId="0" fontId="4" fillId="0" borderId="17" xfId="26" applyFont="1" applyBorder="1" applyAlignment="1">
      <alignment horizontal="left"/>
    </xf>
    <xf numFmtId="0" fontId="4" fillId="0" borderId="18" xfId="26" applyFont="1" applyBorder="1" applyAlignment="1">
      <alignment horizontal="left"/>
    </xf>
    <xf numFmtId="0" fontId="4" fillId="4" borderId="0" xfId="17" applyFont="1" applyFill="1" applyAlignment="1">
      <alignment vertical="top"/>
    </xf>
    <xf numFmtId="0" fontId="3" fillId="0" borderId="0" xfId="0" applyFont="1" applyAlignment="1">
      <alignment vertical="top"/>
    </xf>
    <xf numFmtId="0" fontId="4" fillId="0" borderId="13" xfId="26" applyFont="1" applyBorder="1" applyAlignment="1">
      <alignment horizontal="left"/>
    </xf>
    <xf numFmtId="0" fontId="4" fillId="0" borderId="14" xfId="26" applyFont="1" applyBorder="1" applyAlignment="1">
      <alignment horizontal="left"/>
    </xf>
    <xf numFmtId="0" fontId="4" fillId="0" borderId="15" xfId="26" applyFont="1" applyBorder="1" applyAlignment="1">
      <alignment horizontal="left"/>
    </xf>
    <xf numFmtId="0" fontId="4" fillId="0" borderId="20" xfId="14" quotePrefix="1" applyFont="1" applyBorder="1" applyAlignment="1">
      <alignment horizontal="left" wrapText="1"/>
    </xf>
    <xf numFmtId="0" fontId="4" fillId="0" borderId="0" xfId="14" quotePrefix="1" applyFont="1" applyAlignment="1">
      <alignment horizontal="left" wrapText="1"/>
    </xf>
    <xf numFmtId="0" fontId="4" fillId="6" borderId="0" xfId="15" quotePrefix="1" applyFont="1" applyFill="1" applyAlignment="1">
      <alignment horizontal="left" wrapText="1"/>
    </xf>
    <xf numFmtId="0" fontId="3" fillId="6" borderId="0" xfId="0" applyFont="1" applyFill="1" applyAlignment="1">
      <alignment horizontal="left" wrapText="1"/>
    </xf>
    <xf numFmtId="0" fontId="4" fillId="6" borderId="0" xfId="15" quotePrefix="1" applyFont="1" applyFill="1" applyAlignment="1">
      <alignment horizontal="left"/>
    </xf>
    <xf numFmtId="0" fontId="4" fillId="6" borderId="17" xfId="15" quotePrefix="1" applyFont="1" applyFill="1" applyBorder="1" applyAlignment="1">
      <alignment horizontal="left"/>
    </xf>
    <xf numFmtId="0" fontId="4" fillId="0" borderId="0" xfId="19" quotePrefix="1" applyFont="1" applyAlignment="1">
      <alignment horizontal="left" wrapText="1"/>
    </xf>
    <xf numFmtId="0" fontId="16" fillId="0" borderId="0" xfId="19" applyFont="1" applyAlignment="1">
      <alignment wrapText="1"/>
    </xf>
    <xf numFmtId="0" fontId="16" fillId="0" borderId="0" xfId="9" applyFont="1" applyAlignment="1">
      <alignment horizontal="left" wrapText="1" readingOrder="1"/>
    </xf>
    <xf numFmtId="0" fontId="0" fillId="0" borderId="0" xfId="0" applyAlignment="1">
      <alignment wrapText="1" readingOrder="1"/>
    </xf>
    <xf numFmtId="0" fontId="4" fillId="0" borderId="0" xfId="0" applyFont="1" applyAlignment="1">
      <alignment vertical="top" wrapText="1"/>
    </xf>
    <xf numFmtId="0" fontId="17" fillId="4" borderId="0" xfId="0" applyFont="1" applyFill="1" applyAlignment="1">
      <alignment horizontal="left" vertical="top" wrapText="1"/>
    </xf>
    <xf numFmtId="0" fontId="12" fillId="6" borderId="0" xfId="9" applyFont="1" applyFill="1" applyAlignment="1">
      <alignment horizontal="left" wrapText="1" readingOrder="1"/>
    </xf>
    <xf numFmtId="0" fontId="4" fillId="4" borderId="0" xfId="23" quotePrefix="1" applyFont="1" applyFill="1" applyAlignment="1">
      <alignment horizontal="left" vertical="top" wrapText="1"/>
    </xf>
    <xf numFmtId="0" fontId="28" fillId="4" borderId="0" xfId="17" applyFont="1" applyFill="1" applyAlignment="1">
      <alignment vertical="top" wrapText="1"/>
    </xf>
  </cellXfs>
  <cellStyles count="31">
    <cellStyle name="Comma" xfId="30" builtinId="3"/>
    <cellStyle name="Date" xfId="1" xr:uid="{00000000-0005-0000-0000-000000000000}"/>
    <cellStyle name="Fixed" xfId="2" xr:uid="{00000000-0005-0000-0000-000001000000}"/>
    <cellStyle name="Heading1" xfId="3" xr:uid="{00000000-0005-0000-0000-000002000000}"/>
    <cellStyle name="Heading2" xfId="4" xr:uid="{00000000-0005-0000-0000-000003000000}"/>
    <cellStyle name="Hyperlink" xfId="5" builtinId="8"/>
    <cellStyle name="Normal" xfId="0" builtinId="0"/>
    <cellStyle name="Normal 2" xfId="6" xr:uid="{00000000-0005-0000-0000-000006000000}"/>
    <cellStyle name="Normal 2 2" xfId="29" xr:uid="{5BD4F399-EF99-433F-B333-BB26056A4B85}"/>
    <cellStyle name="Normal 3" xfId="26" xr:uid="{00000000-0005-0000-0000-000007000000}"/>
    <cellStyle name="Normal 4" xfId="28" xr:uid="{00000000-0005-0000-0000-000008000000}"/>
    <cellStyle name="Normal_10btab" xfId="7" xr:uid="{00000000-0005-0000-0000-000009000000}"/>
    <cellStyle name="Normal_10ctab" xfId="8" xr:uid="{00000000-0005-0000-0000-00000A000000}"/>
    <cellStyle name="Normal_1atab" xfId="9" xr:uid="{00000000-0005-0000-0000-00000B000000}"/>
    <cellStyle name="Normal_1-macro-stub" xfId="10" xr:uid="{00000000-0005-0000-0000-00000C000000}"/>
    <cellStyle name="Normal_5btab" xfId="11" xr:uid="{00000000-0005-0000-0000-00000D000000}"/>
    <cellStyle name="Normal_8btab" xfId="12" xr:uid="{00000000-0005-0000-0000-00000E000000}"/>
    <cellStyle name="Normal_8ctab" xfId="13" xr:uid="{00000000-0005-0000-0000-00000F000000}"/>
    <cellStyle name="Normal_tab-10B" xfId="14" xr:uid="{00000000-0005-0000-0000-000010000000}"/>
    <cellStyle name="Normal_tab-10C" xfId="15" xr:uid="{00000000-0005-0000-0000-000011000000}"/>
    <cellStyle name="Normal_Us_coal" xfId="16" xr:uid="{00000000-0005-0000-0000-000012000000}"/>
    <cellStyle name="Normal_us_e_s&amp;d" xfId="17" xr:uid="{00000000-0005-0000-0000-000013000000}"/>
    <cellStyle name="Normal_us_elec" xfId="18" xr:uid="{00000000-0005-0000-0000-000014000000}"/>
    <cellStyle name="Normal_us_energy" xfId="19" xr:uid="{00000000-0005-0000-0000-000015000000}"/>
    <cellStyle name="Normal_us_macro" xfId="20" xr:uid="{00000000-0005-0000-0000-000016000000}"/>
    <cellStyle name="Normal_us_ng" xfId="21" xr:uid="{00000000-0005-0000-0000-000017000000}"/>
    <cellStyle name="Normal_us_price" xfId="22" xr:uid="{00000000-0005-0000-0000-000018000000}"/>
    <cellStyle name="Normal_us_psd_m" xfId="23" xr:uid="{00000000-0005-0000-0000-000019000000}"/>
    <cellStyle name="Normal_us_renew" xfId="24" xr:uid="{00000000-0005-0000-0000-00001A000000}"/>
    <cellStyle name="Percent" xfId="27" builtinId="5"/>
    <cellStyle name="Total" xfId="25" builtinId="25" customBuiltin="1"/>
  </cellStyles>
  <dxfs count="9">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s>
  <tableStyles count="0" defaultTableStyle="TableStyleMedium9" defaultPivotStyle="PivotStyleLight16"/>
  <colors>
    <mruColors>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eia.gov/"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64590</xdr:colOff>
      <xdr:row>0</xdr:row>
      <xdr:rowOff>95250</xdr:rowOff>
    </xdr:from>
    <xdr:to>
      <xdr:col>1</xdr:col>
      <xdr:colOff>2875459</xdr:colOff>
      <xdr:row>4</xdr:row>
      <xdr:rowOff>85725</xdr:rowOff>
    </xdr:to>
    <xdr:pic>
      <xdr:nvPicPr>
        <xdr:cNvPr id="1263" name="Picture 13">
          <a:hlinkClick xmlns:r="http://schemas.openxmlformats.org/officeDocument/2006/relationships" r:id="rId1"/>
          <a:extLst>
            <a:ext uri="{FF2B5EF4-FFF2-40B4-BE49-F238E27FC236}">
              <a16:creationId xmlns:a16="http://schemas.microsoft.com/office/drawing/2014/main" id="{00000000-0008-0000-0100-0000EF04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1004390" y="95250"/>
          <a:ext cx="2810869" cy="6254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BV13"/>
  <sheetViews>
    <sheetView workbookViewId="0">
      <selection activeCell="D3" sqref="D3"/>
    </sheetView>
  </sheetViews>
  <sheetFormatPr defaultRowHeight="12.75" x14ac:dyDescent="0.2"/>
  <cols>
    <col min="1" max="1" width="6.42578125" customWidth="1"/>
    <col min="2" max="2" width="14" customWidth="1"/>
    <col min="3" max="3" width="10.5703125" customWidth="1"/>
    <col min="4" max="4" width="8.5703125" customWidth="1"/>
  </cols>
  <sheetData>
    <row r="1" spans="1:74" x14ac:dyDescent="0.2">
      <c r="A1" s="900" t="s">
        <v>0</v>
      </c>
      <c r="D1" s="983" t="s">
        <v>1</v>
      </c>
      <c r="E1" s="983"/>
      <c r="F1" s="983"/>
    </row>
    <row r="2" spans="1:74" x14ac:dyDescent="0.2">
      <c r="A2" s="878" t="s">
        <v>2</v>
      </c>
      <c r="D2" s="982">
        <v>46240</v>
      </c>
      <c r="E2" s="982"/>
      <c r="F2" s="982"/>
      <c r="G2" s="901" t="str">
        <f>"EIA completed modeling and analysis for this report on "&amp;TEXT(Dates!$D$2,"dddd, mmmm d, yyyy")&amp;"."</f>
        <v>EIA completed modeling and analysis for this report on Thursday, August 6, 2026.</v>
      </c>
      <c r="H2" s="901"/>
      <c r="I2" s="901"/>
      <c r="J2" s="901"/>
      <c r="K2" s="901"/>
      <c r="L2" s="901"/>
      <c r="M2" s="901"/>
    </row>
    <row r="3" spans="1:74" x14ac:dyDescent="0.2">
      <c r="A3" t="s">
        <v>3</v>
      </c>
      <c r="D3" s="227">
        <f>YEAR(D1)-4</f>
        <v>2022</v>
      </c>
      <c r="G3" s="244"/>
      <c r="H3" s="577"/>
      <c r="I3" s="577"/>
      <c r="J3" s="577"/>
      <c r="K3" s="577"/>
      <c r="L3" s="577"/>
      <c r="M3" s="577"/>
    </row>
    <row r="4" spans="1:74" x14ac:dyDescent="0.2">
      <c r="D4" s="893"/>
    </row>
    <row r="5" spans="1:74" x14ac:dyDescent="0.2">
      <c r="A5" t="s">
        <v>4</v>
      </c>
      <c r="D5" s="893">
        <f>+D3*100+1</f>
        <v>202201</v>
      </c>
    </row>
    <row r="7" spans="1:74" x14ac:dyDescent="0.2">
      <c r="A7" t="s">
        <v>5</v>
      </c>
      <c r="D7" s="893">
        <f>IF(MONTH(D1)&gt;1,100*YEAR(D1)+MONTH(D1)-1,100*(YEAR(D1)-1)+12)</f>
        <v>202607</v>
      </c>
    </row>
    <row r="9" spans="1:74" x14ac:dyDescent="0.2">
      <c r="A9" t="s">
        <v>6</v>
      </c>
      <c r="D9" s="981">
        <v>46240.673530092594</v>
      </c>
      <c r="E9" s="981"/>
    </row>
    <row r="10" spans="1:74" s="81" customFormat="1" x14ac:dyDescent="0.2">
      <c r="A10" s="878" t="s">
        <v>7</v>
      </c>
      <c r="B10" s="878"/>
      <c r="C10" s="878"/>
      <c r="D10" s="878"/>
      <c r="E10" s="878"/>
      <c r="F10" s="878"/>
      <c r="G10" s="878"/>
      <c r="H10" s="878"/>
      <c r="I10" s="878"/>
      <c r="J10" s="878"/>
      <c r="K10" s="878"/>
      <c r="L10" s="878"/>
      <c r="M10" s="878"/>
      <c r="N10" s="878"/>
      <c r="O10" s="878"/>
      <c r="P10" s="878"/>
      <c r="Q10" s="878"/>
      <c r="R10" s="878"/>
      <c r="S10" s="878"/>
      <c r="T10" s="878"/>
      <c r="U10" s="878"/>
      <c r="V10" s="878"/>
      <c r="W10" s="878"/>
      <c r="X10" s="878"/>
      <c r="Y10" s="878"/>
      <c r="Z10" s="878"/>
      <c r="AA10" s="878"/>
      <c r="AB10" s="878"/>
      <c r="AC10" s="878"/>
      <c r="AD10" s="878"/>
      <c r="AE10" s="878"/>
      <c r="AF10" s="878"/>
      <c r="AG10" s="878"/>
      <c r="AH10" s="878"/>
      <c r="AI10" s="878"/>
      <c r="AJ10" s="878"/>
      <c r="AK10" s="878"/>
      <c r="AL10" s="878"/>
      <c r="AM10" s="878"/>
      <c r="AN10" s="878"/>
      <c r="AO10" s="878"/>
      <c r="AP10" s="878"/>
      <c r="AQ10" s="878"/>
      <c r="AR10" s="878"/>
      <c r="AS10" s="878"/>
      <c r="AT10" s="878"/>
      <c r="AU10" s="878"/>
      <c r="AV10" s="878"/>
      <c r="AW10" s="878"/>
      <c r="AX10" s="878"/>
      <c r="AY10" s="878"/>
      <c r="AZ10" s="878"/>
      <c r="BA10" s="878"/>
      <c r="BB10" s="878"/>
      <c r="BC10" s="878"/>
      <c r="BD10" s="878"/>
      <c r="BE10" s="878"/>
      <c r="BF10" s="878"/>
      <c r="BG10" s="878"/>
      <c r="BH10" s="878"/>
      <c r="BI10" s="878"/>
      <c r="BJ10" s="878"/>
      <c r="BK10" s="878"/>
      <c r="BL10" s="878"/>
      <c r="BM10" s="878"/>
      <c r="BN10" s="878"/>
      <c r="BO10" s="878"/>
      <c r="BP10" s="878"/>
      <c r="BQ10" s="878"/>
      <c r="BR10" s="878"/>
      <c r="BS10" s="878"/>
      <c r="BT10" s="878"/>
      <c r="BU10" s="878"/>
      <c r="BV10" s="878"/>
    </row>
    <row r="11" spans="1:74" s="7" customFormat="1" ht="11.25" x14ac:dyDescent="0.2">
      <c r="A11" s="902"/>
      <c r="B11" s="181" t="s">
        <v>8</v>
      </c>
      <c r="C11" s="16">
        <f>+D5</f>
        <v>202201</v>
      </c>
      <c r="D11" s="18">
        <f>C11+1</f>
        <v>202202</v>
      </c>
      <c r="E11" s="18">
        <f>D11+1</f>
        <v>202203</v>
      </c>
      <c r="F11" s="19">
        <f>E11+1</f>
        <v>202204</v>
      </c>
      <c r="G11" s="19">
        <f t="shared" ref="G11:BR11" si="0">F11+1</f>
        <v>202205</v>
      </c>
      <c r="H11" s="19">
        <f t="shared" si="0"/>
        <v>202206</v>
      </c>
      <c r="I11" s="19">
        <f t="shared" si="0"/>
        <v>202207</v>
      </c>
      <c r="J11" s="19">
        <f t="shared" si="0"/>
        <v>202208</v>
      </c>
      <c r="K11" s="19">
        <f t="shared" si="0"/>
        <v>202209</v>
      </c>
      <c r="L11" s="19">
        <f t="shared" si="0"/>
        <v>202210</v>
      </c>
      <c r="M11" s="19">
        <f t="shared" si="0"/>
        <v>202211</v>
      </c>
      <c r="N11" s="19">
        <f t="shared" si="0"/>
        <v>202212</v>
      </c>
      <c r="O11" s="19">
        <f>+C11+100</f>
        <v>202301</v>
      </c>
      <c r="P11" s="19">
        <f t="shared" si="0"/>
        <v>202302</v>
      </c>
      <c r="Q11" s="19">
        <f t="shared" si="0"/>
        <v>202303</v>
      </c>
      <c r="R11" s="19">
        <f t="shared" si="0"/>
        <v>202304</v>
      </c>
      <c r="S11" s="19">
        <f t="shared" si="0"/>
        <v>202305</v>
      </c>
      <c r="T11" s="19">
        <f t="shared" si="0"/>
        <v>202306</v>
      </c>
      <c r="U11" s="19">
        <f t="shared" si="0"/>
        <v>202307</v>
      </c>
      <c r="V11" s="19">
        <f t="shared" si="0"/>
        <v>202308</v>
      </c>
      <c r="W11" s="19">
        <f t="shared" si="0"/>
        <v>202309</v>
      </c>
      <c r="X11" s="19">
        <f t="shared" si="0"/>
        <v>202310</v>
      </c>
      <c r="Y11" s="19">
        <f t="shared" si="0"/>
        <v>202311</v>
      </c>
      <c r="Z11" s="19">
        <f t="shared" si="0"/>
        <v>202312</v>
      </c>
      <c r="AA11" s="19">
        <f>+O11+100</f>
        <v>202401</v>
      </c>
      <c r="AB11" s="19">
        <f t="shared" si="0"/>
        <v>202402</v>
      </c>
      <c r="AC11" s="19">
        <f t="shared" si="0"/>
        <v>202403</v>
      </c>
      <c r="AD11" s="19">
        <f t="shared" si="0"/>
        <v>202404</v>
      </c>
      <c r="AE11" s="19">
        <f t="shared" si="0"/>
        <v>202405</v>
      </c>
      <c r="AF11" s="19">
        <f t="shared" si="0"/>
        <v>202406</v>
      </c>
      <c r="AG11" s="19">
        <f t="shared" si="0"/>
        <v>202407</v>
      </c>
      <c r="AH11" s="19">
        <f t="shared" si="0"/>
        <v>202408</v>
      </c>
      <c r="AI11" s="19">
        <f t="shared" si="0"/>
        <v>202409</v>
      </c>
      <c r="AJ11" s="19">
        <f t="shared" si="0"/>
        <v>202410</v>
      </c>
      <c r="AK11" s="19">
        <f t="shared" si="0"/>
        <v>202411</v>
      </c>
      <c r="AL11" s="19">
        <f t="shared" si="0"/>
        <v>202412</v>
      </c>
      <c r="AM11" s="19">
        <f>+AA11+100</f>
        <v>202501</v>
      </c>
      <c r="AN11" s="19">
        <f t="shared" si="0"/>
        <v>202502</v>
      </c>
      <c r="AO11" s="19">
        <f t="shared" si="0"/>
        <v>202503</v>
      </c>
      <c r="AP11" s="19">
        <f t="shared" si="0"/>
        <v>202504</v>
      </c>
      <c r="AQ11" s="19">
        <f t="shared" si="0"/>
        <v>202505</v>
      </c>
      <c r="AR11" s="19">
        <f t="shared" si="0"/>
        <v>202506</v>
      </c>
      <c r="AS11" s="19">
        <f t="shared" si="0"/>
        <v>202507</v>
      </c>
      <c r="AT11" s="19">
        <f t="shared" si="0"/>
        <v>202508</v>
      </c>
      <c r="AU11" s="19">
        <f t="shared" si="0"/>
        <v>202509</v>
      </c>
      <c r="AV11" s="19">
        <f t="shared" si="0"/>
        <v>202510</v>
      </c>
      <c r="AW11" s="19">
        <f t="shared" si="0"/>
        <v>202511</v>
      </c>
      <c r="AX11" s="19">
        <f t="shared" si="0"/>
        <v>202512</v>
      </c>
      <c r="AY11" s="19">
        <f>+AM11+100</f>
        <v>202601</v>
      </c>
      <c r="AZ11" s="19">
        <f t="shared" si="0"/>
        <v>202602</v>
      </c>
      <c r="BA11" s="19">
        <f t="shared" si="0"/>
        <v>202603</v>
      </c>
      <c r="BB11" s="19">
        <f t="shared" si="0"/>
        <v>202604</v>
      </c>
      <c r="BC11" s="19">
        <f t="shared" si="0"/>
        <v>202605</v>
      </c>
      <c r="BD11" s="19">
        <f t="shared" si="0"/>
        <v>202606</v>
      </c>
      <c r="BE11" s="19">
        <f t="shared" si="0"/>
        <v>202607</v>
      </c>
      <c r="BF11" s="19">
        <f t="shared" si="0"/>
        <v>202608</v>
      </c>
      <c r="BG11" s="19">
        <f t="shared" si="0"/>
        <v>202609</v>
      </c>
      <c r="BH11" s="19">
        <f t="shared" si="0"/>
        <v>202610</v>
      </c>
      <c r="BI11" s="19">
        <f t="shared" si="0"/>
        <v>202611</v>
      </c>
      <c r="BJ11" s="19">
        <f t="shared" si="0"/>
        <v>202612</v>
      </c>
      <c r="BK11" s="19">
        <f>+AY11+100</f>
        <v>202701</v>
      </c>
      <c r="BL11" s="19">
        <f t="shared" si="0"/>
        <v>202702</v>
      </c>
      <c r="BM11" s="19">
        <f t="shared" si="0"/>
        <v>202703</v>
      </c>
      <c r="BN11" s="19">
        <f t="shared" si="0"/>
        <v>202704</v>
      </c>
      <c r="BO11" s="19">
        <f t="shared" si="0"/>
        <v>202705</v>
      </c>
      <c r="BP11" s="19">
        <f t="shared" si="0"/>
        <v>202706</v>
      </c>
      <c r="BQ11" s="19">
        <f t="shared" si="0"/>
        <v>202707</v>
      </c>
      <c r="BR11" s="19">
        <f t="shared" si="0"/>
        <v>202708</v>
      </c>
      <c r="BS11" s="19">
        <f>BR11+1</f>
        <v>202709</v>
      </c>
      <c r="BT11" s="19">
        <f>BS11+1</f>
        <v>202710</v>
      </c>
      <c r="BU11" s="19">
        <f>BT11+1</f>
        <v>202711</v>
      </c>
      <c r="BV11" s="19">
        <f>BU11+1</f>
        <v>202712</v>
      </c>
    </row>
    <row r="12" spans="1:74" s="7" customFormat="1" ht="11.25" x14ac:dyDescent="0.2">
      <c r="A12" s="902"/>
      <c r="B12" s="179" t="s">
        <v>9</v>
      </c>
      <c r="C12" s="21">
        <v>337</v>
      </c>
      <c r="D12" s="21">
        <v>338</v>
      </c>
      <c r="E12" s="21">
        <v>339</v>
      </c>
      <c r="F12" s="21">
        <v>340</v>
      </c>
      <c r="G12" s="21">
        <v>341</v>
      </c>
      <c r="H12" s="21">
        <v>342</v>
      </c>
      <c r="I12" s="21">
        <v>343</v>
      </c>
      <c r="J12" s="21">
        <v>344</v>
      </c>
      <c r="K12" s="21">
        <v>345</v>
      </c>
      <c r="L12" s="21">
        <v>346</v>
      </c>
      <c r="M12" s="21">
        <v>347</v>
      </c>
      <c r="N12" s="21">
        <v>348</v>
      </c>
      <c r="O12" s="21">
        <v>349</v>
      </c>
      <c r="P12" s="21">
        <v>350</v>
      </c>
      <c r="Q12" s="21">
        <v>351</v>
      </c>
      <c r="R12" s="21">
        <v>352</v>
      </c>
      <c r="S12" s="21">
        <v>353</v>
      </c>
      <c r="T12" s="21">
        <v>354</v>
      </c>
      <c r="U12" s="21">
        <v>355</v>
      </c>
      <c r="V12" s="21">
        <v>356</v>
      </c>
      <c r="W12" s="21">
        <v>357</v>
      </c>
      <c r="X12" s="21">
        <v>358</v>
      </c>
      <c r="Y12" s="21">
        <v>359</v>
      </c>
      <c r="Z12" s="21">
        <v>360</v>
      </c>
      <c r="AA12" s="21">
        <v>361</v>
      </c>
      <c r="AB12" s="21">
        <v>362</v>
      </c>
      <c r="AC12" s="21">
        <v>363</v>
      </c>
      <c r="AD12" s="21">
        <v>364</v>
      </c>
      <c r="AE12" s="21">
        <v>365</v>
      </c>
      <c r="AF12" s="21">
        <v>366</v>
      </c>
      <c r="AG12" s="21">
        <v>367</v>
      </c>
      <c r="AH12" s="21">
        <v>368</v>
      </c>
      <c r="AI12" s="21">
        <v>369</v>
      </c>
      <c r="AJ12" s="21">
        <v>370</v>
      </c>
      <c r="AK12" s="21">
        <v>371</v>
      </c>
      <c r="AL12" s="21">
        <v>372</v>
      </c>
      <c r="AM12" s="21">
        <v>373</v>
      </c>
      <c r="AN12" s="21">
        <v>374</v>
      </c>
      <c r="AO12" s="21">
        <v>375</v>
      </c>
      <c r="AP12" s="21">
        <v>376</v>
      </c>
      <c r="AQ12" s="21">
        <v>377</v>
      </c>
      <c r="AR12" s="21">
        <v>378</v>
      </c>
      <c r="AS12" s="21">
        <v>379</v>
      </c>
      <c r="AT12" s="21">
        <v>380</v>
      </c>
      <c r="AU12" s="21">
        <v>381</v>
      </c>
      <c r="AV12" s="21">
        <v>382</v>
      </c>
      <c r="AW12" s="21">
        <v>383</v>
      </c>
      <c r="AX12" s="21">
        <v>384</v>
      </c>
      <c r="AY12" s="21">
        <v>385</v>
      </c>
      <c r="AZ12" s="21">
        <v>386</v>
      </c>
      <c r="BA12" s="21">
        <v>387</v>
      </c>
      <c r="BB12" s="21">
        <v>388</v>
      </c>
      <c r="BC12" s="21">
        <v>389</v>
      </c>
      <c r="BD12" s="21">
        <v>390</v>
      </c>
      <c r="BE12" s="21">
        <v>391</v>
      </c>
      <c r="BF12" s="21">
        <v>392</v>
      </c>
      <c r="BG12" s="21">
        <v>393</v>
      </c>
      <c r="BH12" s="21">
        <v>394</v>
      </c>
      <c r="BI12" s="21">
        <v>395</v>
      </c>
      <c r="BJ12" s="21">
        <v>396</v>
      </c>
      <c r="BK12" s="21">
        <v>397</v>
      </c>
      <c r="BL12" s="21">
        <v>398</v>
      </c>
      <c r="BM12" s="21">
        <v>399</v>
      </c>
      <c r="BN12" s="21">
        <v>400</v>
      </c>
      <c r="BO12" s="21">
        <v>401</v>
      </c>
      <c r="BP12" s="21">
        <v>402</v>
      </c>
      <c r="BQ12" s="21">
        <v>403</v>
      </c>
      <c r="BR12" s="21">
        <v>404</v>
      </c>
      <c r="BS12" s="21">
        <v>405</v>
      </c>
      <c r="BT12" s="21">
        <v>406</v>
      </c>
      <c r="BU12" s="21">
        <v>407</v>
      </c>
      <c r="BV12" s="21">
        <v>408</v>
      </c>
    </row>
    <row r="13" spans="1:74" s="81" customFormat="1" x14ac:dyDescent="0.2">
      <c r="A13" s="878"/>
      <c r="B13" s="179" t="s">
        <v>10</v>
      </c>
      <c r="C13" s="21">
        <f>IF(C11&lt;=$D$7,1,0)</f>
        <v>1</v>
      </c>
      <c r="D13" s="21">
        <f t="shared" ref="D13:BO13" si="1">IF(D11&lt;=$D$7,1,0)</f>
        <v>1</v>
      </c>
      <c r="E13" s="21">
        <f t="shared" si="1"/>
        <v>1</v>
      </c>
      <c r="F13" s="21">
        <f t="shared" si="1"/>
        <v>1</v>
      </c>
      <c r="G13" s="21">
        <f t="shared" si="1"/>
        <v>1</v>
      </c>
      <c r="H13" s="21">
        <f t="shared" si="1"/>
        <v>1</v>
      </c>
      <c r="I13" s="21">
        <f t="shared" si="1"/>
        <v>1</v>
      </c>
      <c r="J13" s="21">
        <f t="shared" si="1"/>
        <v>1</v>
      </c>
      <c r="K13" s="21">
        <f t="shared" si="1"/>
        <v>1</v>
      </c>
      <c r="L13" s="21">
        <f t="shared" si="1"/>
        <v>1</v>
      </c>
      <c r="M13" s="21">
        <f t="shared" si="1"/>
        <v>1</v>
      </c>
      <c r="N13" s="21">
        <f t="shared" si="1"/>
        <v>1</v>
      </c>
      <c r="O13" s="21">
        <f t="shared" si="1"/>
        <v>1</v>
      </c>
      <c r="P13" s="21">
        <f t="shared" si="1"/>
        <v>1</v>
      </c>
      <c r="Q13" s="21">
        <f t="shared" si="1"/>
        <v>1</v>
      </c>
      <c r="R13" s="21">
        <f t="shared" si="1"/>
        <v>1</v>
      </c>
      <c r="S13" s="21">
        <f t="shared" si="1"/>
        <v>1</v>
      </c>
      <c r="T13" s="21">
        <f t="shared" si="1"/>
        <v>1</v>
      </c>
      <c r="U13" s="21">
        <f t="shared" si="1"/>
        <v>1</v>
      </c>
      <c r="V13" s="21">
        <f t="shared" si="1"/>
        <v>1</v>
      </c>
      <c r="W13" s="21">
        <f t="shared" si="1"/>
        <v>1</v>
      </c>
      <c r="X13" s="21">
        <f t="shared" si="1"/>
        <v>1</v>
      </c>
      <c r="Y13" s="21">
        <f t="shared" si="1"/>
        <v>1</v>
      </c>
      <c r="Z13" s="21">
        <f t="shared" si="1"/>
        <v>1</v>
      </c>
      <c r="AA13" s="21">
        <f t="shared" si="1"/>
        <v>1</v>
      </c>
      <c r="AB13" s="21">
        <f t="shared" si="1"/>
        <v>1</v>
      </c>
      <c r="AC13" s="21">
        <f t="shared" si="1"/>
        <v>1</v>
      </c>
      <c r="AD13" s="21">
        <f t="shared" si="1"/>
        <v>1</v>
      </c>
      <c r="AE13" s="21">
        <f t="shared" si="1"/>
        <v>1</v>
      </c>
      <c r="AF13" s="21">
        <f t="shared" si="1"/>
        <v>1</v>
      </c>
      <c r="AG13" s="21">
        <f t="shared" si="1"/>
        <v>1</v>
      </c>
      <c r="AH13" s="21">
        <f t="shared" si="1"/>
        <v>1</v>
      </c>
      <c r="AI13" s="21">
        <f t="shared" si="1"/>
        <v>1</v>
      </c>
      <c r="AJ13" s="21">
        <f t="shared" si="1"/>
        <v>1</v>
      </c>
      <c r="AK13" s="21">
        <f t="shared" si="1"/>
        <v>1</v>
      </c>
      <c r="AL13" s="21">
        <f t="shared" si="1"/>
        <v>1</v>
      </c>
      <c r="AM13" s="21">
        <f t="shared" si="1"/>
        <v>1</v>
      </c>
      <c r="AN13" s="21">
        <f t="shared" si="1"/>
        <v>1</v>
      </c>
      <c r="AO13" s="21">
        <f t="shared" si="1"/>
        <v>1</v>
      </c>
      <c r="AP13" s="21">
        <f t="shared" si="1"/>
        <v>1</v>
      </c>
      <c r="AQ13" s="21">
        <f t="shared" si="1"/>
        <v>1</v>
      </c>
      <c r="AR13" s="21">
        <f t="shared" si="1"/>
        <v>1</v>
      </c>
      <c r="AS13" s="21">
        <f t="shared" si="1"/>
        <v>1</v>
      </c>
      <c r="AT13" s="21">
        <f t="shared" si="1"/>
        <v>1</v>
      </c>
      <c r="AU13" s="21">
        <f t="shared" si="1"/>
        <v>1</v>
      </c>
      <c r="AV13" s="21">
        <f t="shared" si="1"/>
        <v>1</v>
      </c>
      <c r="AW13" s="21">
        <f t="shared" si="1"/>
        <v>1</v>
      </c>
      <c r="AX13" s="21">
        <f t="shared" si="1"/>
        <v>1</v>
      </c>
      <c r="AY13" s="21">
        <f t="shared" si="1"/>
        <v>1</v>
      </c>
      <c r="AZ13" s="21">
        <f t="shared" si="1"/>
        <v>1</v>
      </c>
      <c r="BA13" s="21">
        <f t="shared" si="1"/>
        <v>1</v>
      </c>
      <c r="BB13" s="21">
        <f t="shared" si="1"/>
        <v>1</v>
      </c>
      <c r="BC13" s="21">
        <f t="shared" si="1"/>
        <v>1</v>
      </c>
      <c r="BD13" s="21">
        <f t="shared" si="1"/>
        <v>1</v>
      </c>
      <c r="BE13" s="21">
        <f t="shared" si="1"/>
        <v>1</v>
      </c>
      <c r="BF13" s="21">
        <f t="shared" si="1"/>
        <v>0</v>
      </c>
      <c r="BG13" s="21">
        <f t="shared" si="1"/>
        <v>0</v>
      </c>
      <c r="BH13" s="21">
        <f t="shared" si="1"/>
        <v>0</v>
      </c>
      <c r="BI13" s="21">
        <f t="shared" si="1"/>
        <v>0</v>
      </c>
      <c r="BJ13" s="21">
        <f t="shared" si="1"/>
        <v>0</v>
      </c>
      <c r="BK13" s="21">
        <f t="shared" si="1"/>
        <v>0</v>
      </c>
      <c r="BL13" s="21">
        <f t="shared" si="1"/>
        <v>0</v>
      </c>
      <c r="BM13" s="21">
        <f t="shared" si="1"/>
        <v>0</v>
      </c>
      <c r="BN13" s="21">
        <f t="shared" si="1"/>
        <v>0</v>
      </c>
      <c r="BO13" s="21">
        <f t="shared" si="1"/>
        <v>0</v>
      </c>
      <c r="BP13" s="21">
        <f t="shared" ref="BP13:BV13" si="2">IF(BP11&lt;=$D$7,1,0)</f>
        <v>0</v>
      </c>
      <c r="BQ13" s="21">
        <f t="shared" si="2"/>
        <v>0</v>
      </c>
      <c r="BR13" s="21">
        <f t="shared" si="2"/>
        <v>0</v>
      </c>
      <c r="BS13" s="21">
        <f t="shared" si="2"/>
        <v>0</v>
      </c>
      <c r="BT13" s="21">
        <f t="shared" si="2"/>
        <v>0</v>
      </c>
      <c r="BU13" s="21">
        <f t="shared" si="2"/>
        <v>0</v>
      </c>
      <c r="BV13" s="21">
        <f t="shared" si="2"/>
        <v>0</v>
      </c>
    </row>
  </sheetData>
  <mergeCells count="3">
    <mergeCell ref="D9:E9"/>
    <mergeCell ref="D2:F2"/>
    <mergeCell ref="D1:F1"/>
  </mergeCells>
  <phoneticPr fontId="4" type="noConversion"/>
  <pageMargins left="0.75" right="0.75" top="1" bottom="1" header="0.5" footer="0.5"/>
  <pageSetup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ransitionEvaluation="1" transitionEntry="1" codeName="Sheet7">
    <pageSetUpPr fitToPage="1"/>
  </sheetPr>
  <dimension ref="A1:BV145"/>
  <sheetViews>
    <sheetView showGridLines="0" zoomScaleNormal="100" workbookViewId="0">
      <pane xSplit="2" ySplit="4" topLeftCell="AU7" activePane="bottomRight" state="frozen"/>
      <selection pane="topRight" activeCell="BF63" sqref="BF63"/>
      <selection pane="bottomLeft" activeCell="BF63" sqref="BF63"/>
      <selection pane="bottomRight" activeCell="B1" sqref="B1:AL1"/>
    </sheetView>
  </sheetViews>
  <sheetFormatPr defaultColWidth="9.5703125" defaultRowHeight="11.25" x14ac:dyDescent="0.2"/>
  <cols>
    <col min="1" max="1" width="14.5703125" style="20" customWidth="1"/>
    <col min="2" max="2" width="44.5703125" style="20" customWidth="1"/>
    <col min="3" max="50" width="6.5703125" style="20" customWidth="1"/>
    <col min="51" max="55" width="6.5703125" style="567" customWidth="1"/>
    <col min="56" max="58" width="6.5703125" style="565" customWidth="1"/>
    <col min="59" max="61" width="6.5703125" style="567" customWidth="1"/>
    <col min="62" max="62" width="6.5703125" style="106" customWidth="1"/>
    <col min="63" max="74" width="6.5703125" style="20" customWidth="1"/>
    <col min="75" max="16384" width="9.5703125" style="20"/>
  </cols>
  <sheetData>
    <row r="1" spans="1:74" ht="13.35" customHeight="1" x14ac:dyDescent="0.2">
      <c r="A1" s="970" t="s">
        <v>38</v>
      </c>
      <c r="B1" s="1032" t="s">
        <v>19</v>
      </c>
      <c r="C1" s="1033"/>
      <c r="D1" s="1033"/>
      <c r="E1" s="1033"/>
      <c r="F1" s="1033"/>
      <c r="G1" s="1033"/>
      <c r="H1" s="1033"/>
      <c r="I1" s="1033"/>
      <c r="J1" s="1033"/>
      <c r="K1" s="1033"/>
      <c r="L1" s="1033"/>
      <c r="M1" s="1033"/>
      <c r="N1" s="1033"/>
      <c r="O1" s="1033"/>
      <c r="P1" s="1033"/>
      <c r="Q1" s="1033"/>
      <c r="R1" s="1033"/>
      <c r="S1" s="1033"/>
      <c r="T1" s="1033"/>
      <c r="U1" s="1033"/>
      <c r="V1" s="1033"/>
      <c r="W1" s="1033"/>
      <c r="X1" s="1033"/>
      <c r="Y1" s="1033"/>
      <c r="Z1" s="1033"/>
      <c r="AA1" s="1033"/>
      <c r="AB1" s="1033"/>
      <c r="AC1" s="1033"/>
      <c r="AD1" s="1033"/>
      <c r="AE1" s="1033"/>
      <c r="AF1" s="1033"/>
      <c r="AG1" s="1033"/>
      <c r="AH1" s="1033"/>
      <c r="AI1" s="1033"/>
      <c r="AJ1" s="1033"/>
      <c r="AK1" s="1033"/>
      <c r="AL1" s="1033"/>
      <c r="AM1" s="179"/>
      <c r="AN1" s="179"/>
      <c r="AO1" s="179"/>
      <c r="AP1" s="179"/>
      <c r="AQ1" s="179"/>
      <c r="AR1" s="179"/>
      <c r="AS1" s="179"/>
      <c r="AT1" s="179"/>
      <c r="AU1" s="179"/>
      <c r="AV1" s="179"/>
      <c r="AW1" s="179"/>
      <c r="AX1" s="179"/>
      <c r="BK1" s="179"/>
      <c r="BL1" s="179"/>
      <c r="BM1" s="179"/>
      <c r="BN1" s="179"/>
      <c r="BO1" s="179"/>
      <c r="BP1" s="179"/>
      <c r="BQ1" s="179"/>
      <c r="BR1" s="179"/>
      <c r="BS1" s="179"/>
      <c r="BT1" s="179"/>
      <c r="BU1" s="179"/>
      <c r="BV1" s="179"/>
    </row>
    <row r="2" spans="1:74" ht="12.75" x14ac:dyDescent="0.2">
      <c r="A2" s="971"/>
      <c r="B2" s="884" t="str">
        <f>"U.S. Energy Information Administration  |  Short-Term Energy Outlook  - "&amp;Dates!D1</f>
        <v>U.S. Energy Information Administration  |  Short-Term Energy Outlook  - August 2026</v>
      </c>
      <c r="C2" s="164"/>
      <c r="D2" s="164"/>
      <c r="E2" s="164"/>
      <c r="F2" s="164"/>
      <c r="G2" s="164"/>
      <c r="H2" s="164"/>
      <c r="I2" s="164"/>
      <c r="J2" s="164"/>
      <c r="K2" s="164"/>
      <c r="L2" s="164"/>
      <c r="M2" s="164"/>
      <c r="N2" s="164"/>
      <c r="O2" s="164"/>
      <c r="P2" s="164"/>
      <c r="Q2" s="164"/>
      <c r="R2" s="164"/>
      <c r="S2" s="164"/>
      <c r="T2" s="164"/>
      <c r="U2" s="164"/>
      <c r="V2" s="164"/>
      <c r="W2" s="164"/>
      <c r="X2" s="164"/>
      <c r="Y2" s="164"/>
      <c r="Z2" s="164"/>
      <c r="AA2" s="164"/>
      <c r="AB2" s="164"/>
      <c r="AC2" s="164"/>
      <c r="AD2" s="164"/>
      <c r="AE2" s="164"/>
      <c r="AF2" s="164"/>
      <c r="AG2" s="164"/>
      <c r="AH2" s="164"/>
      <c r="AI2" s="164"/>
      <c r="AJ2" s="164"/>
      <c r="AK2" s="164"/>
      <c r="AL2" s="164"/>
      <c r="AM2" s="179"/>
      <c r="AN2" s="179"/>
      <c r="AO2" s="179"/>
      <c r="AP2" s="179"/>
      <c r="AQ2" s="179"/>
      <c r="AR2" s="179"/>
      <c r="AS2" s="179"/>
      <c r="AT2" s="179"/>
      <c r="AU2" s="179"/>
      <c r="AV2" s="179"/>
      <c r="AW2" s="179"/>
      <c r="AX2" s="179"/>
      <c r="BK2" s="179"/>
      <c r="BL2" s="179"/>
      <c r="BM2" s="179"/>
      <c r="BN2" s="179"/>
      <c r="BO2" s="179"/>
      <c r="BP2" s="179"/>
      <c r="BQ2" s="179"/>
      <c r="BR2" s="179"/>
      <c r="BS2" s="179"/>
      <c r="BT2" s="179"/>
      <c r="BU2" s="179"/>
      <c r="BV2" s="179"/>
    </row>
    <row r="3" spans="1:74" s="7" customFormat="1" ht="12.75" x14ac:dyDescent="0.2">
      <c r="A3" s="248" t="s">
        <v>39</v>
      </c>
      <c r="B3" s="9"/>
      <c r="C3" s="962">
        <f>Dates!D3</f>
        <v>2022</v>
      </c>
      <c r="D3" s="963"/>
      <c r="E3" s="963"/>
      <c r="F3" s="963"/>
      <c r="G3" s="963"/>
      <c r="H3" s="963"/>
      <c r="I3" s="963"/>
      <c r="J3" s="963"/>
      <c r="K3" s="963"/>
      <c r="L3" s="963"/>
      <c r="M3" s="963"/>
      <c r="N3" s="964"/>
      <c r="O3" s="962">
        <f>C3+1</f>
        <v>2023</v>
      </c>
      <c r="P3" s="965"/>
      <c r="Q3" s="965"/>
      <c r="R3" s="965"/>
      <c r="S3" s="965"/>
      <c r="T3" s="965"/>
      <c r="U3" s="965"/>
      <c r="V3" s="965"/>
      <c r="W3" s="965"/>
      <c r="X3" s="963"/>
      <c r="Y3" s="963"/>
      <c r="Z3" s="964"/>
      <c r="AA3" s="955">
        <f>O3+1</f>
        <v>2024</v>
      </c>
      <c r="AB3" s="963"/>
      <c r="AC3" s="963"/>
      <c r="AD3" s="963"/>
      <c r="AE3" s="963"/>
      <c r="AF3" s="963"/>
      <c r="AG3" s="963"/>
      <c r="AH3" s="963"/>
      <c r="AI3" s="963"/>
      <c r="AJ3" s="963"/>
      <c r="AK3" s="963"/>
      <c r="AL3" s="964"/>
      <c r="AM3" s="955">
        <f>AA3+1</f>
        <v>2025</v>
      </c>
      <c r="AN3" s="963"/>
      <c r="AO3" s="963"/>
      <c r="AP3" s="963"/>
      <c r="AQ3" s="963"/>
      <c r="AR3" s="963"/>
      <c r="AS3" s="963"/>
      <c r="AT3" s="963"/>
      <c r="AU3" s="963"/>
      <c r="AV3" s="963"/>
      <c r="AW3" s="963"/>
      <c r="AX3" s="964"/>
      <c r="AY3" s="955">
        <f>AM3+1</f>
        <v>2026</v>
      </c>
      <c r="AZ3" s="956"/>
      <c r="BA3" s="956"/>
      <c r="BB3" s="956"/>
      <c r="BC3" s="956"/>
      <c r="BD3" s="956"/>
      <c r="BE3" s="956"/>
      <c r="BF3" s="956"/>
      <c r="BG3" s="956"/>
      <c r="BH3" s="956"/>
      <c r="BI3" s="956"/>
      <c r="BJ3" s="957"/>
      <c r="BK3" s="955">
        <f>AY3+1</f>
        <v>2027</v>
      </c>
      <c r="BL3" s="963"/>
      <c r="BM3" s="963"/>
      <c r="BN3" s="963"/>
      <c r="BO3" s="963"/>
      <c r="BP3" s="963"/>
      <c r="BQ3" s="963"/>
      <c r="BR3" s="963"/>
      <c r="BS3" s="963"/>
      <c r="BT3" s="963"/>
      <c r="BU3" s="963"/>
      <c r="BV3" s="964"/>
    </row>
    <row r="4" spans="1:74" s="7" customFormat="1" x14ac:dyDescent="0.2">
      <c r="A4" s="254" t="str">
        <f>TEXT(Dates!$D$2,"dddd, mmmm d, yyyy")</f>
        <v>Thursday, August 6, 2026</v>
      </c>
      <c r="B4" s="10"/>
      <c r="C4" s="11" t="s">
        <v>40</v>
      </c>
      <c r="D4" s="11" t="s">
        <v>41</v>
      </c>
      <c r="E4" s="11" t="s">
        <v>42</v>
      </c>
      <c r="F4" s="11" t="s">
        <v>43</v>
      </c>
      <c r="G4" s="11" t="s">
        <v>44</v>
      </c>
      <c r="H4" s="11" t="s">
        <v>45</v>
      </c>
      <c r="I4" s="11" t="s">
        <v>46</v>
      </c>
      <c r="J4" s="11" t="s">
        <v>47</v>
      </c>
      <c r="K4" s="11" t="s">
        <v>48</v>
      </c>
      <c r="L4" s="11" t="s">
        <v>49</v>
      </c>
      <c r="M4" s="11" t="s">
        <v>50</v>
      </c>
      <c r="N4" s="11" t="s">
        <v>51</v>
      </c>
      <c r="O4" s="11" t="s">
        <v>40</v>
      </c>
      <c r="P4" s="11" t="s">
        <v>41</v>
      </c>
      <c r="Q4" s="11" t="s">
        <v>42</v>
      </c>
      <c r="R4" s="11" t="s">
        <v>43</v>
      </c>
      <c r="S4" s="11" t="s">
        <v>44</v>
      </c>
      <c r="T4" s="11" t="s">
        <v>45</v>
      </c>
      <c r="U4" s="11" t="s">
        <v>46</v>
      </c>
      <c r="V4" s="11" t="s">
        <v>47</v>
      </c>
      <c r="W4" s="11" t="s">
        <v>48</v>
      </c>
      <c r="X4" s="11" t="s">
        <v>49</v>
      </c>
      <c r="Y4" s="11" t="s">
        <v>50</v>
      </c>
      <c r="Z4" s="11" t="s">
        <v>51</v>
      </c>
      <c r="AA4" s="11" t="s">
        <v>40</v>
      </c>
      <c r="AB4" s="11" t="s">
        <v>41</v>
      </c>
      <c r="AC4" s="11" t="s">
        <v>42</v>
      </c>
      <c r="AD4" s="11" t="s">
        <v>43</v>
      </c>
      <c r="AE4" s="11" t="s">
        <v>44</v>
      </c>
      <c r="AF4" s="11" t="s">
        <v>45</v>
      </c>
      <c r="AG4" s="11" t="s">
        <v>46</v>
      </c>
      <c r="AH4" s="11" t="s">
        <v>47</v>
      </c>
      <c r="AI4" s="11" t="s">
        <v>48</v>
      </c>
      <c r="AJ4" s="11" t="s">
        <v>49</v>
      </c>
      <c r="AK4" s="11" t="s">
        <v>50</v>
      </c>
      <c r="AL4" s="11" t="s">
        <v>51</v>
      </c>
      <c r="AM4" s="11" t="s">
        <v>40</v>
      </c>
      <c r="AN4" s="11" t="s">
        <v>41</v>
      </c>
      <c r="AO4" s="11" t="s">
        <v>42</v>
      </c>
      <c r="AP4" s="11" t="s">
        <v>43</v>
      </c>
      <c r="AQ4" s="11" t="s">
        <v>44</v>
      </c>
      <c r="AR4" s="11" t="s">
        <v>45</v>
      </c>
      <c r="AS4" s="11" t="s">
        <v>46</v>
      </c>
      <c r="AT4" s="11" t="s">
        <v>47</v>
      </c>
      <c r="AU4" s="11" t="s">
        <v>48</v>
      </c>
      <c r="AV4" s="11" t="s">
        <v>49</v>
      </c>
      <c r="AW4" s="11" t="s">
        <v>50</v>
      </c>
      <c r="AX4" s="11" t="s">
        <v>51</v>
      </c>
      <c r="AY4" s="553" t="s">
        <v>40</v>
      </c>
      <c r="AZ4" s="553" t="s">
        <v>41</v>
      </c>
      <c r="BA4" s="553" t="s">
        <v>42</v>
      </c>
      <c r="BB4" s="553" t="s">
        <v>43</v>
      </c>
      <c r="BC4" s="553" t="s">
        <v>44</v>
      </c>
      <c r="BD4" s="553" t="s">
        <v>45</v>
      </c>
      <c r="BE4" s="553" t="s">
        <v>46</v>
      </c>
      <c r="BF4" s="553" t="s">
        <v>47</v>
      </c>
      <c r="BG4" s="553" t="s">
        <v>48</v>
      </c>
      <c r="BH4" s="553" t="s">
        <v>49</v>
      </c>
      <c r="BI4" s="553" t="s">
        <v>50</v>
      </c>
      <c r="BJ4" s="11" t="s">
        <v>51</v>
      </c>
      <c r="BK4" s="11" t="s">
        <v>40</v>
      </c>
      <c r="BL4" s="11" t="s">
        <v>41</v>
      </c>
      <c r="BM4" s="11" t="s">
        <v>42</v>
      </c>
      <c r="BN4" s="11" t="s">
        <v>43</v>
      </c>
      <c r="BO4" s="11" t="s">
        <v>44</v>
      </c>
      <c r="BP4" s="11" t="s">
        <v>45</v>
      </c>
      <c r="BQ4" s="11" t="s">
        <v>46</v>
      </c>
      <c r="BR4" s="11" t="s">
        <v>47</v>
      </c>
      <c r="BS4" s="11" t="s">
        <v>48</v>
      </c>
      <c r="BT4" s="11" t="s">
        <v>49</v>
      </c>
      <c r="BU4" s="11" t="s">
        <v>50</v>
      </c>
      <c r="BV4" s="11" t="s">
        <v>51</v>
      </c>
    </row>
    <row r="5" spans="1:74" ht="11.1" customHeight="1" x14ac:dyDescent="0.2">
      <c r="A5" s="207"/>
      <c r="B5" s="25" t="s">
        <v>417</v>
      </c>
      <c r="C5" s="479"/>
      <c r="D5" s="479"/>
      <c r="E5" s="479"/>
      <c r="F5" s="479"/>
      <c r="G5" s="479"/>
      <c r="H5" s="479"/>
      <c r="I5" s="479"/>
      <c r="J5" s="479"/>
      <c r="K5" s="479"/>
      <c r="L5" s="479"/>
      <c r="M5" s="479"/>
      <c r="N5" s="479"/>
      <c r="O5" s="479"/>
      <c r="P5" s="479"/>
      <c r="Q5" s="479"/>
      <c r="R5" s="479"/>
      <c r="S5" s="479"/>
      <c r="T5" s="479"/>
      <c r="U5" s="479"/>
      <c r="V5" s="479"/>
      <c r="W5" s="479"/>
      <c r="X5" s="479"/>
      <c r="Y5" s="479"/>
      <c r="Z5" s="479"/>
      <c r="AA5" s="479"/>
      <c r="AB5" s="479"/>
      <c r="AC5" s="479"/>
      <c r="AD5" s="479"/>
      <c r="AE5" s="479"/>
      <c r="AF5" s="479"/>
      <c r="AG5" s="479"/>
      <c r="AH5" s="479"/>
      <c r="AI5" s="479"/>
      <c r="AJ5" s="479"/>
      <c r="AK5" s="479"/>
      <c r="AL5" s="479"/>
      <c r="AM5" s="479"/>
      <c r="AN5" s="479"/>
      <c r="AO5" s="479"/>
      <c r="AP5" s="479"/>
      <c r="AQ5" s="479"/>
      <c r="AR5" s="479"/>
      <c r="AS5" s="479"/>
      <c r="AT5" s="479"/>
      <c r="AU5" s="479"/>
      <c r="AV5" s="479"/>
      <c r="AW5" s="479"/>
      <c r="AX5" s="479"/>
      <c r="AY5" s="479"/>
      <c r="AZ5" s="795"/>
      <c r="BA5" s="795"/>
      <c r="BB5" s="795"/>
      <c r="BC5" s="795"/>
      <c r="BD5" s="860"/>
      <c r="BE5" s="860"/>
      <c r="BF5" s="762"/>
      <c r="BG5" s="762"/>
      <c r="BH5" s="481"/>
      <c r="BI5" s="481"/>
      <c r="BJ5" s="481"/>
      <c r="BK5" s="481"/>
      <c r="BL5" s="481"/>
      <c r="BM5" s="481"/>
      <c r="BN5" s="481"/>
      <c r="BO5" s="481"/>
      <c r="BP5" s="481"/>
      <c r="BQ5" s="481"/>
      <c r="BR5" s="481"/>
      <c r="BS5" s="481"/>
      <c r="BT5" s="481"/>
      <c r="BU5" s="481"/>
      <c r="BV5" s="481"/>
    </row>
    <row r="6" spans="1:74" s="211" customFormat="1" ht="11.1" customHeight="1" x14ac:dyDescent="0.2">
      <c r="A6" s="466" t="s">
        <v>55</v>
      </c>
      <c r="B6" s="467" t="s">
        <v>418</v>
      </c>
      <c r="C6" s="68">
        <v>11.450569</v>
      </c>
      <c r="D6" s="68">
        <v>11.465123999999999</v>
      </c>
      <c r="E6" s="68">
        <v>11.888377999999999</v>
      </c>
      <c r="F6" s="68">
        <v>11.82958</v>
      </c>
      <c r="G6" s="68">
        <v>11.757607</v>
      </c>
      <c r="H6" s="68">
        <v>11.919069</v>
      </c>
      <c r="I6" s="68">
        <v>12.008948</v>
      </c>
      <c r="J6" s="68">
        <v>12.134452</v>
      </c>
      <c r="K6" s="68">
        <v>12.429211</v>
      </c>
      <c r="L6" s="68">
        <v>12.441943</v>
      </c>
      <c r="M6" s="68">
        <v>12.493145</v>
      </c>
      <c r="N6" s="68">
        <v>12.201518</v>
      </c>
      <c r="O6" s="68">
        <v>12.640105</v>
      </c>
      <c r="P6" s="68">
        <v>12.620922999999999</v>
      </c>
      <c r="Q6" s="68">
        <v>12.867153999999999</v>
      </c>
      <c r="R6" s="68">
        <v>12.734163000000001</v>
      </c>
      <c r="S6" s="68">
        <v>12.73226</v>
      </c>
      <c r="T6" s="68">
        <v>12.787032999999999</v>
      </c>
      <c r="U6" s="68">
        <v>12.912464</v>
      </c>
      <c r="V6" s="68">
        <v>12.999148999999999</v>
      </c>
      <c r="W6" s="68">
        <v>13.17794</v>
      </c>
      <c r="X6" s="68">
        <v>13.213355</v>
      </c>
      <c r="Y6" s="68">
        <v>13.315652999999999</v>
      </c>
      <c r="Z6" s="68">
        <v>13.29698</v>
      </c>
      <c r="AA6" s="68">
        <v>12.517327999999999</v>
      </c>
      <c r="AB6" s="68">
        <v>13.128899000000001</v>
      </c>
      <c r="AC6" s="68">
        <v>13.190308999999999</v>
      </c>
      <c r="AD6" s="68">
        <v>13.313839</v>
      </c>
      <c r="AE6" s="68">
        <v>13.256073000000001</v>
      </c>
      <c r="AF6" s="68">
        <v>13.251652</v>
      </c>
      <c r="AG6" s="68">
        <v>13.21224</v>
      </c>
      <c r="AH6" s="68">
        <v>13.41051</v>
      </c>
      <c r="AI6" s="68">
        <v>13.170586</v>
      </c>
      <c r="AJ6" s="68">
        <v>13.529911999999999</v>
      </c>
      <c r="AK6" s="68">
        <v>13.395830999999999</v>
      </c>
      <c r="AL6" s="68">
        <v>13.437274</v>
      </c>
      <c r="AM6" s="68">
        <v>13.140373</v>
      </c>
      <c r="AN6" s="68">
        <v>13.239549999999999</v>
      </c>
      <c r="AO6" s="68">
        <v>13.452956</v>
      </c>
      <c r="AP6" s="68">
        <v>13.465611000000001</v>
      </c>
      <c r="AQ6" s="68">
        <v>13.446565</v>
      </c>
      <c r="AR6" s="68">
        <v>13.610484</v>
      </c>
      <c r="AS6" s="68">
        <v>13.707281</v>
      </c>
      <c r="AT6" s="68">
        <v>13.810121000000001</v>
      </c>
      <c r="AU6" s="68">
        <v>13.828156</v>
      </c>
      <c r="AV6" s="68">
        <v>13.863763000000001</v>
      </c>
      <c r="AW6" s="68">
        <v>13.789249</v>
      </c>
      <c r="AX6" s="68">
        <v>13.656661</v>
      </c>
      <c r="AY6" s="68">
        <v>13.305021</v>
      </c>
      <c r="AZ6" s="796">
        <v>13.710654</v>
      </c>
      <c r="BA6" s="796">
        <v>13.725747999999999</v>
      </c>
      <c r="BB6" s="796">
        <v>13.967385</v>
      </c>
      <c r="BC6" s="796">
        <v>13.714487999999999</v>
      </c>
      <c r="BD6" s="796">
        <v>13.795447684999999</v>
      </c>
      <c r="BE6" s="796">
        <v>13.821106211</v>
      </c>
      <c r="BF6" s="482">
        <v>13.83262</v>
      </c>
      <c r="BG6" s="482">
        <v>13.76933</v>
      </c>
      <c r="BH6" s="482">
        <v>13.871460000000001</v>
      </c>
      <c r="BI6" s="482">
        <v>14.009130000000001</v>
      </c>
      <c r="BJ6" s="482">
        <v>14.027089999999999</v>
      </c>
      <c r="BK6" s="482">
        <v>14.035159999999999</v>
      </c>
      <c r="BL6" s="482">
        <v>13.996169999999999</v>
      </c>
      <c r="BM6" s="482">
        <v>14.14753</v>
      </c>
      <c r="BN6" s="482">
        <v>14.19299</v>
      </c>
      <c r="BO6" s="482">
        <v>14.232989999999999</v>
      </c>
      <c r="BP6" s="482">
        <v>14.243460000000001</v>
      </c>
      <c r="BQ6" s="482">
        <v>14.2014</v>
      </c>
      <c r="BR6" s="482">
        <v>14.18596</v>
      </c>
      <c r="BS6" s="482">
        <v>14.05137</v>
      </c>
      <c r="BT6" s="482">
        <v>14.1107</v>
      </c>
      <c r="BU6" s="482">
        <v>14.206329999999999</v>
      </c>
      <c r="BV6" s="482">
        <v>14.22649</v>
      </c>
    </row>
    <row r="7" spans="1:74" ht="11.1" customHeight="1" x14ac:dyDescent="0.2">
      <c r="A7" s="207" t="s">
        <v>419</v>
      </c>
      <c r="B7" s="468" t="s">
        <v>420</v>
      </c>
      <c r="C7" s="273">
        <v>0.44978899999999999</v>
      </c>
      <c r="D7" s="273">
        <v>0.45063900000000001</v>
      </c>
      <c r="E7" s="273">
        <v>0.43985299999999999</v>
      </c>
      <c r="F7" s="273">
        <v>0.441523</v>
      </c>
      <c r="G7" s="273">
        <v>0.44727099999999997</v>
      </c>
      <c r="H7" s="273">
        <v>0.41863099999999998</v>
      </c>
      <c r="I7" s="273">
        <v>0.43156699999999998</v>
      </c>
      <c r="J7" s="273">
        <v>0.41315099999999999</v>
      </c>
      <c r="K7" s="273">
        <v>0.43018099999999998</v>
      </c>
      <c r="L7" s="273">
        <v>0.43493100000000001</v>
      </c>
      <c r="M7" s="273">
        <v>0.44467699999999999</v>
      </c>
      <c r="N7" s="273">
        <v>0.44663199999999997</v>
      </c>
      <c r="O7" s="273">
        <v>0.44840600000000003</v>
      </c>
      <c r="P7" s="273">
        <v>0.44623099999999999</v>
      </c>
      <c r="Q7" s="273">
        <v>0.43522100000000002</v>
      </c>
      <c r="R7" s="273">
        <v>0.43446699999999999</v>
      </c>
      <c r="S7" s="273">
        <v>0.43016599999999999</v>
      </c>
      <c r="T7" s="273">
        <v>0.42319000000000001</v>
      </c>
      <c r="U7" s="273">
        <v>0.39722000000000002</v>
      </c>
      <c r="V7" s="273">
        <v>0.39592500000000003</v>
      </c>
      <c r="W7" s="273">
        <v>0.415715</v>
      </c>
      <c r="X7" s="273">
        <v>0.42596800000000001</v>
      </c>
      <c r="Y7" s="273">
        <v>0.42787500000000001</v>
      </c>
      <c r="Z7" s="273">
        <v>0.43298599999999998</v>
      </c>
      <c r="AA7" s="273">
        <v>0.427091</v>
      </c>
      <c r="AB7" s="273">
        <v>0.432479</v>
      </c>
      <c r="AC7" s="273">
        <v>0.43356600000000001</v>
      </c>
      <c r="AD7" s="273">
        <v>0.42995699999999998</v>
      </c>
      <c r="AE7" s="273">
        <v>0.41693400000000003</v>
      </c>
      <c r="AF7" s="273">
        <v>0.40057999999999999</v>
      </c>
      <c r="AG7" s="273">
        <v>0.408273</v>
      </c>
      <c r="AH7" s="273">
        <v>0.39613300000000001</v>
      </c>
      <c r="AI7" s="273">
        <v>0.40866999999999998</v>
      </c>
      <c r="AJ7" s="273">
        <v>0.42830200000000002</v>
      </c>
      <c r="AK7" s="273">
        <v>0.43912099999999998</v>
      </c>
      <c r="AL7" s="273">
        <v>0.43429899999999999</v>
      </c>
      <c r="AM7" s="273">
        <v>0.44050400000000001</v>
      </c>
      <c r="AN7" s="273">
        <v>0.438384</v>
      </c>
      <c r="AO7" s="273">
        <v>0.43376199999999998</v>
      </c>
      <c r="AP7" s="273">
        <v>0.43250499999999997</v>
      </c>
      <c r="AQ7" s="273">
        <v>0.43403399999999998</v>
      </c>
      <c r="AR7" s="273">
        <v>0.42234100000000002</v>
      </c>
      <c r="AS7" s="273">
        <v>0.35710999999999998</v>
      </c>
      <c r="AT7" s="273">
        <v>0.38661600000000002</v>
      </c>
      <c r="AU7" s="273">
        <v>0.41804400000000003</v>
      </c>
      <c r="AV7" s="273">
        <v>0.42779099999999998</v>
      </c>
      <c r="AW7" s="273">
        <v>0.42849799999999999</v>
      </c>
      <c r="AX7" s="273">
        <v>0.43277500000000002</v>
      </c>
      <c r="AY7" s="273">
        <v>0.42809599999999998</v>
      </c>
      <c r="AZ7" s="777">
        <v>0.415634</v>
      </c>
      <c r="BA7" s="777">
        <v>0.418101</v>
      </c>
      <c r="BB7" s="777">
        <v>0.42192800000000003</v>
      </c>
      <c r="BC7" s="777">
        <v>0.41550999999999999</v>
      </c>
      <c r="BD7" s="777">
        <v>0.41299999999999998</v>
      </c>
      <c r="BE7" s="777">
        <v>0.42299999999999999</v>
      </c>
      <c r="BF7" s="284">
        <v>0.43099999999999999</v>
      </c>
      <c r="BG7" s="284">
        <v>0.46500000000000002</v>
      </c>
      <c r="BH7" s="284">
        <v>0.504</v>
      </c>
      <c r="BI7" s="284">
        <v>0.51600000000000001</v>
      </c>
      <c r="BJ7" s="284">
        <v>0.51300000000000001</v>
      </c>
      <c r="BK7" s="284">
        <v>0.51800000000000002</v>
      </c>
      <c r="BL7" s="284">
        <v>0.503</v>
      </c>
      <c r="BM7" s="284">
        <v>0.502</v>
      </c>
      <c r="BN7" s="284">
        <v>0.498</v>
      </c>
      <c r="BO7" s="284">
        <v>0.502</v>
      </c>
      <c r="BP7" s="284">
        <v>0.503</v>
      </c>
      <c r="BQ7" s="284">
        <v>0.45500000000000002</v>
      </c>
      <c r="BR7" s="284">
        <v>0.47599999999999998</v>
      </c>
      <c r="BS7" s="284">
        <v>0.48399999999999999</v>
      </c>
      <c r="BT7" s="284">
        <v>0.50900000000000001</v>
      </c>
      <c r="BU7" s="284">
        <v>0.51100000000000001</v>
      </c>
      <c r="BV7" s="284">
        <v>0.51300000000000001</v>
      </c>
    </row>
    <row r="8" spans="1:74" ht="11.1" customHeight="1" x14ac:dyDescent="0.2">
      <c r="A8" s="207" t="s">
        <v>421</v>
      </c>
      <c r="B8" s="468" t="s">
        <v>422</v>
      </c>
      <c r="C8" s="273">
        <v>1.684369</v>
      </c>
      <c r="D8" s="273">
        <v>1.6128199999999999</v>
      </c>
      <c r="E8" s="273">
        <v>1.6846140000000001</v>
      </c>
      <c r="F8" s="273">
        <v>1.7537210000000001</v>
      </c>
      <c r="G8" s="273">
        <v>1.6063499999999999</v>
      </c>
      <c r="H8" s="273">
        <v>1.7351289999999999</v>
      </c>
      <c r="I8" s="273">
        <v>1.72783</v>
      </c>
      <c r="J8" s="273">
        <v>1.7611479999999999</v>
      </c>
      <c r="K8" s="273">
        <v>1.8250219999999999</v>
      </c>
      <c r="L8" s="273">
        <v>1.7928269999999999</v>
      </c>
      <c r="M8" s="273">
        <v>1.7971790000000001</v>
      </c>
      <c r="N8" s="273">
        <v>1.788338</v>
      </c>
      <c r="O8" s="273">
        <v>1.9144490000000001</v>
      </c>
      <c r="P8" s="273">
        <v>1.8535539999999999</v>
      </c>
      <c r="Q8" s="273">
        <v>1.8768959999999999</v>
      </c>
      <c r="R8" s="273">
        <v>1.749533</v>
      </c>
      <c r="S8" s="273">
        <v>1.7207699999999999</v>
      </c>
      <c r="T8" s="273">
        <v>1.844633</v>
      </c>
      <c r="U8" s="273">
        <v>1.925478</v>
      </c>
      <c r="V8" s="273">
        <v>1.876298</v>
      </c>
      <c r="W8" s="273">
        <v>1.973946</v>
      </c>
      <c r="X8" s="273">
        <v>1.93459</v>
      </c>
      <c r="Y8" s="273">
        <v>1.8511</v>
      </c>
      <c r="Z8" s="273">
        <v>1.8458589999999999</v>
      </c>
      <c r="AA8" s="273">
        <v>1.7459899999999999</v>
      </c>
      <c r="AB8" s="273">
        <v>1.8082780000000001</v>
      </c>
      <c r="AC8" s="273">
        <v>1.798338</v>
      </c>
      <c r="AD8" s="273">
        <v>1.8586830000000001</v>
      </c>
      <c r="AE8" s="273">
        <v>1.7987629999999999</v>
      </c>
      <c r="AF8" s="273">
        <v>1.814972</v>
      </c>
      <c r="AG8" s="273">
        <v>1.8283700000000001</v>
      </c>
      <c r="AH8" s="273">
        <v>1.839764</v>
      </c>
      <c r="AI8" s="273">
        <v>1.606884</v>
      </c>
      <c r="AJ8" s="273">
        <v>1.810297</v>
      </c>
      <c r="AK8" s="273">
        <v>1.6646700000000001</v>
      </c>
      <c r="AL8" s="273">
        <v>1.8696470000000001</v>
      </c>
      <c r="AM8" s="273">
        <v>1.8013840000000001</v>
      </c>
      <c r="AN8" s="273">
        <v>1.76315</v>
      </c>
      <c r="AO8" s="273">
        <v>1.7911649999999999</v>
      </c>
      <c r="AP8" s="273">
        <v>1.7985679999999999</v>
      </c>
      <c r="AQ8" s="273">
        <v>1.8451850000000001</v>
      </c>
      <c r="AR8" s="273">
        <v>1.912317</v>
      </c>
      <c r="AS8" s="273">
        <v>1.9140980000000001</v>
      </c>
      <c r="AT8" s="273">
        <v>1.98285</v>
      </c>
      <c r="AU8" s="273">
        <v>1.9856560000000001</v>
      </c>
      <c r="AV8" s="273">
        <v>2.0288309999999998</v>
      </c>
      <c r="AW8" s="273">
        <v>1.9517040000000001</v>
      </c>
      <c r="AX8" s="273">
        <v>1.985474</v>
      </c>
      <c r="AY8" s="273">
        <v>2.0597699999999999</v>
      </c>
      <c r="AZ8" s="777">
        <v>1.984332</v>
      </c>
      <c r="BA8" s="777">
        <v>1.9898210000000001</v>
      </c>
      <c r="BB8" s="777">
        <v>2.10928</v>
      </c>
      <c r="BC8" s="777">
        <v>1.897216</v>
      </c>
      <c r="BD8" s="777">
        <v>2.002511755</v>
      </c>
      <c r="BE8" s="777">
        <v>2.010193031</v>
      </c>
      <c r="BF8" s="284">
        <v>2.000247237</v>
      </c>
      <c r="BG8" s="284">
        <v>1.873523195</v>
      </c>
      <c r="BH8" s="284">
        <v>1.905757806</v>
      </c>
      <c r="BI8" s="284">
        <v>1.9891085100000001</v>
      </c>
      <c r="BJ8" s="284">
        <v>1.9987772509999999</v>
      </c>
      <c r="BK8" s="284">
        <v>1.989286704</v>
      </c>
      <c r="BL8" s="284">
        <v>1.9824812439999999</v>
      </c>
      <c r="BM8" s="284">
        <v>1.973493682</v>
      </c>
      <c r="BN8" s="284">
        <v>1.963307412</v>
      </c>
      <c r="BO8" s="284">
        <v>1.951827567</v>
      </c>
      <c r="BP8" s="284">
        <v>1.927523586</v>
      </c>
      <c r="BQ8" s="284">
        <v>1.910701757</v>
      </c>
      <c r="BR8" s="284">
        <v>1.8599285210000001</v>
      </c>
      <c r="BS8" s="284">
        <v>1.709845694</v>
      </c>
      <c r="BT8" s="284">
        <v>1.7417119729999999</v>
      </c>
      <c r="BU8" s="284">
        <v>1.836840147</v>
      </c>
      <c r="BV8" s="284">
        <v>1.860746268</v>
      </c>
    </row>
    <row r="9" spans="1:74" ht="11.1" customHeight="1" x14ac:dyDescent="0.2">
      <c r="A9" s="207" t="s">
        <v>423</v>
      </c>
      <c r="B9" s="468" t="s">
        <v>424</v>
      </c>
      <c r="C9" s="273">
        <v>9.3164110000000004</v>
      </c>
      <c r="D9" s="273">
        <v>9.4016649999999995</v>
      </c>
      <c r="E9" s="273">
        <v>9.7639110000000002</v>
      </c>
      <c r="F9" s="273">
        <v>9.6343359999999993</v>
      </c>
      <c r="G9" s="273">
        <v>9.7039860000000004</v>
      </c>
      <c r="H9" s="273">
        <v>9.7653090000000002</v>
      </c>
      <c r="I9" s="273">
        <v>9.8495509999999999</v>
      </c>
      <c r="J9" s="273">
        <v>9.960153</v>
      </c>
      <c r="K9" s="273">
        <v>10.174008000000001</v>
      </c>
      <c r="L9" s="273">
        <v>10.214185000000001</v>
      </c>
      <c r="M9" s="273">
        <v>10.251289</v>
      </c>
      <c r="N9" s="273">
        <v>9.9665479999999995</v>
      </c>
      <c r="O9" s="273">
        <v>10.27725</v>
      </c>
      <c r="P9" s="273">
        <v>10.321137999999999</v>
      </c>
      <c r="Q9" s="273">
        <v>10.555037</v>
      </c>
      <c r="R9" s="273">
        <v>10.550163</v>
      </c>
      <c r="S9" s="273">
        <v>10.581324</v>
      </c>
      <c r="T9" s="273">
        <v>10.519209999999999</v>
      </c>
      <c r="U9" s="273">
        <v>10.589765999999999</v>
      </c>
      <c r="V9" s="273">
        <v>10.726926000000001</v>
      </c>
      <c r="W9" s="273">
        <v>10.788278999999999</v>
      </c>
      <c r="X9" s="273">
        <v>10.852797000000001</v>
      </c>
      <c r="Y9" s="273">
        <v>11.036678</v>
      </c>
      <c r="Z9" s="273">
        <v>11.018134999999999</v>
      </c>
      <c r="AA9" s="273">
        <v>10.344246999999999</v>
      </c>
      <c r="AB9" s="273">
        <v>10.888142</v>
      </c>
      <c r="AC9" s="273">
        <v>10.958405000000001</v>
      </c>
      <c r="AD9" s="273">
        <v>11.025199000000001</v>
      </c>
      <c r="AE9" s="273">
        <v>11.040376</v>
      </c>
      <c r="AF9" s="273">
        <v>11.036099999999999</v>
      </c>
      <c r="AG9" s="273">
        <v>10.975597</v>
      </c>
      <c r="AH9" s="273">
        <v>11.174613000000001</v>
      </c>
      <c r="AI9" s="273">
        <v>11.155032</v>
      </c>
      <c r="AJ9" s="273">
        <v>11.291313000000001</v>
      </c>
      <c r="AK9" s="273">
        <v>11.29204</v>
      </c>
      <c r="AL9" s="273">
        <v>11.133328000000001</v>
      </c>
      <c r="AM9" s="273">
        <v>10.898485000000001</v>
      </c>
      <c r="AN9" s="273">
        <v>11.038016000000001</v>
      </c>
      <c r="AO9" s="273">
        <v>11.228028999999999</v>
      </c>
      <c r="AP9" s="273">
        <v>11.234538000000001</v>
      </c>
      <c r="AQ9" s="273">
        <v>11.167346</v>
      </c>
      <c r="AR9" s="273">
        <v>11.275826</v>
      </c>
      <c r="AS9" s="273">
        <v>11.436073</v>
      </c>
      <c r="AT9" s="273">
        <v>11.440655</v>
      </c>
      <c r="AU9" s="273">
        <v>11.424455999999999</v>
      </c>
      <c r="AV9" s="273">
        <v>11.407140999999999</v>
      </c>
      <c r="AW9" s="273">
        <v>11.409046999999999</v>
      </c>
      <c r="AX9" s="273">
        <v>11.238412</v>
      </c>
      <c r="AY9" s="273">
        <v>10.817155</v>
      </c>
      <c r="AZ9" s="777">
        <v>11.310688000000001</v>
      </c>
      <c r="BA9" s="777">
        <v>11.317826</v>
      </c>
      <c r="BB9" s="777">
        <v>11.436177000000001</v>
      </c>
      <c r="BC9" s="777">
        <v>11.401762</v>
      </c>
      <c r="BD9" s="777">
        <v>11.37993593</v>
      </c>
      <c r="BE9" s="777">
        <v>11.38791318</v>
      </c>
      <c r="BF9" s="284">
        <v>11.40137</v>
      </c>
      <c r="BG9" s="284">
        <v>11.430809999999999</v>
      </c>
      <c r="BH9" s="284">
        <v>11.4617</v>
      </c>
      <c r="BI9" s="284">
        <v>11.504020000000001</v>
      </c>
      <c r="BJ9" s="284">
        <v>11.515309999999999</v>
      </c>
      <c r="BK9" s="284">
        <v>11.52787</v>
      </c>
      <c r="BL9" s="284">
        <v>11.51069</v>
      </c>
      <c r="BM9" s="284">
        <v>11.672040000000001</v>
      </c>
      <c r="BN9" s="284">
        <v>11.731680000000001</v>
      </c>
      <c r="BO9" s="284">
        <v>11.779159999999999</v>
      </c>
      <c r="BP9" s="284">
        <v>11.812939999999999</v>
      </c>
      <c r="BQ9" s="284">
        <v>11.835699999999999</v>
      </c>
      <c r="BR9" s="284">
        <v>11.85003</v>
      </c>
      <c r="BS9" s="284">
        <v>11.857519999999999</v>
      </c>
      <c r="BT9" s="284">
        <v>11.85999</v>
      </c>
      <c r="BU9" s="284">
        <v>11.85849</v>
      </c>
      <c r="BV9" s="284">
        <v>11.852740000000001</v>
      </c>
    </row>
    <row r="10" spans="1:74" ht="11.1" customHeight="1" x14ac:dyDescent="0.2">
      <c r="A10" s="207" t="s">
        <v>425</v>
      </c>
      <c r="B10" s="469" t="s">
        <v>426</v>
      </c>
      <c r="C10" s="273">
        <v>0.104820708</v>
      </c>
      <c r="D10" s="273">
        <v>0.105359627</v>
      </c>
      <c r="E10" s="273">
        <v>0.110525201</v>
      </c>
      <c r="F10" s="273">
        <v>0.118417104</v>
      </c>
      <c r="G10" s="273">
        <v>0.115828048</v>
      </c>
      <c r="H10" s="273">
        <v>0.113321716</v>
      </c>
      <c r="I10" s="273">
        <v>0.116062924</v>
      </c>
      <c r="J10" s="273">
        <v>0.11362546499999999</v>
      </c>
      <c r="K10" s="273">
        <v>0.113468376</v>
      </c>
      <c r="L10" s="273">
        <v>0.121403935</v>
      </c>
      <c r="M10" s="273">
        <v>0.123897511</v>
      </c>
      <c r="N10" s="273">
        <v>0.122750601</v>
      </c>
      <c r="O10" s="273">
        <v>0.139096685</v>
      </c>
      <c r="P10" s="273">
        <v>0.14496086899999999</v>
      </c>
      <c r="Q10" s="273">
        <v>0.14242149300000001</v>
      </c>
      <c r="R10" s="273">
        <v>0.143484257</v>
      </c>
      <c r="S10" s="273">
        <v>0.14467891999999999</v>
      </c>
      <c r="T10" s="273">
        <v>0.14646589199999999</v>
      </c>
      <c r="U10" s="273">
        <v>0.13694542900000001</v>
      </c>
      <c r="V10" s="273">
        <v>0.13795542599999999</v>
      </c>
      <c r="W10" s="273">
        <v>0.13510991999999999</v>
      </c>
      <c r="X10" s="273">
        <v>0.15564155700000001</v>
      </c>
      <c r="Y10" s="273">
        <v>0.15333459499999999</v>
      </c>
      <c r="Z10" s="273">
        <v>0.146457168</v>
      </c>
      <c r="AA10" s="273">
        <v>0.13906403515999999</v>
      </c>
      <c r="AB10" s="273">
        <v>0.13479852717999999</v>
      </c>
      <c r="AC10" s="273">
        <v>0.13281064061</v>
      </c>
      <c r="AD10" s="273">
        <v>0.14523501807</v>
      </c>
      <c r="AE10" s="273">
        <v>0.14386711399999999</v>
      </c>
      <c r="AF10" s="273">
        <v>0.14102816936000001</v>
      </c>
      <c r="AG10" s="273">
        <v>0.15095659350000001</v>
      </c>
      <c r="AH10" s="273">
        <v>0.14915042512999999</v>
      </c>
      <c r="AI10" s="273">
        <v>0.14728314145999999</v>
      </c>
      <c r="AJ10" s="273">
        <v>0.16410381898000001</v>
      </c>
      <c r="AK10" s="273">
        <v>0.15991530936000001</v>
      </c>
      <c r="AL10" s="273">
        <v>0.15777030350999999</v>
      </c>
      <c r="AM10" s="273">
        <v>0.167413225</v>
      </c>
      <c r="AN10" s="273">
        <v>0.17640693900000001</v>
      </c>
      <c r="AO10" s="273">
        <v>0.179031143</v>
      </c>
      <c r="AP10" s="273">
        <v>0.18470485</v>
      </c>
      <c r="AQ10" s="273">
        <v>0.19336208299999999</v>
      </c>
      <c r="AR10" s="273">
        <v>0.18764779600000001</v>
      </c>
      <c r="AS10" s="273">
        <v>0.201303285</v>
      </c>
      <c r="AT10" s="273">
        <v>0.20492671400000001</v>
      </c>
      <c r="AU10" s="273">
        <v>0.19949887899999999</v>
      </c>
      <c r="AV10" s="273">
        <v>0.20121720100000001</v>
      </c>
      <c r="AW10" s="273">
        <v>0.19030831400000001</v>
      </c>
      <c r="AX10" s="273">
        <v>0.188713878</v>
      </c>
      <c r="AY10" s="273">
        <v>0.177683233</v>
      </c>
      <c r="AZ10" s="777">
        <v>0.19394267700000001</v>
      </c>
      <c r="BA10" s="777">
        <v>0.19484172699999999</v>
      </c>
      <c r="BB10" s="777">
        <v>0.19484692200000001</v>
      </c>
      <c r="BC10" s="777">
        <v>0.19762633499999999</v>
      </c>
      <c r="BD10" s="777">
        <v>0.19759640000000001</v>
      </c>
      <c r="BE10" s="777">
        <v>0.199598149</v>
      </c>
      <c r="BF10" s="284">
        <v>0.20162027599999999</v>
      </c>
      <c r="BG10" s="284">
        <v>0.20311267899999999</v>
      </c>
      <c r="BH10" s="284">
        <v>0.204069152</v>
      </c>
      <c r="BI10" s="284">
        <v>0.20456517399999999</v>
      </c>
      <c r="BJ10" s="284">
        <v>0.20474336900000001</v>
      </c>
      <c r="BK10" s="284">
        <v>0.20438161199999999</v>
      </c>
      <c r="BL10" s="284">
        <v>0.20370761300000001</v>
      </c>
      <c r="BM10" s="284">
        <v>0.203122161</v>
      </c>
      <c r="BN10" s="284">
        <v>0.20204174999999999</v>
      </c>
      <c r="BO10" s="284">
        <v>0.20120115299999999</v>
      </c>
      <c r="BP10" s="284">
        <v>0.20056474799999999</v>
      </c>
      <c r="BQ10" s="284">
        <v>0.20007855999999999</v>
      </c>
      <c r="BR10" s="284">
        <v>0.199491471</v>
      </c>
      <c r="BS10" s="284">
        <v>0.19878621899999999</v>
      </c>
      <c r="BT10" s="284">
        <v>0.19823595299999999</v>
      </c>
      <c r="BU10" s="284">
        <v>0.19783337400000001</v>
      </c>
      <c r="BV10" s="284">
        <v>0.19755673500000001</v>
      </c>
    </row>
    <row r="11" spans="1:74" ht="11.1" customHeight="1" x14ac:dyDescent="0.2">
      <c r="A11" s="207" t="s">
        <v>427</v>
      </c>
      <c r="B11" s="469" t="s">
        <v>428</v>
      </c>
      <c r="C11" s="273">
        <v>1.1032761740000001</v>
      </c>
      <c r="D11" s="273">
        <v>1.106283447</v>
      </c>
      <c r="E11" s="273">
        <v>1.143159939</v>
      </c>
      <c r="F11" s="273">
        <v>0.92820345199999998</v>
      </c>
      <c r="G11" s="273">
        <v>1.074503108</v>
      </c>
      <c r="H11" s="273">
        <v>1.121638916</v>
      </c>
      <c r="I11" s="273">
        <v>1.093714955</v>
      </c>
      <c r="J11" s="273">
        <v>1.0952954239999999</v>
      </c>
      <c r="K11" s="273">
        <v>1.1431060580000001</v>
      </c>
      <c r="L11" s="273">
        <v>1.135880915</v>
      </c>
      <c r="M11" s="273">
        <v>1.1200695860000001</v>
      </c>
      <c r="N11" s="273">
        <v>0.98338145099999996</v>
      </c>
      <c r="O11" s="273">
        <v>1.0891296239999999</v>
      </c>
      <c r="P11" s="273">
        <v>1.1847426270000001</v>
      </c>
      <c r="Q11" s="273">
        <v>1.151360159</v>
      </c>
      <c r="R11" s="273">
        <v>1.158359887</v>
      </c>
      <c r="S11" s="273">
        <v>1.1618560680000001</v>
      </c>
      <c r="T11" s="273">
        <v>1.194345725</v>
      </c>
      <c r="U11" s="273">
        <v>1.204389172</v>
      </c>
      <c r="V11" s="273">
        <v>1.2439827409999999</v>
      </c>
      <c r="W11" s="273">
        <v>1.3247517559999999</v>
      </c>
      <c r="X11" s="273">
        <v>1.2914911419999999</v>
      </c>
      <c r="Y11" s="273">
        <v>1.316827009</v>
      </c>
      <c r="Z11" s="273">
        <v>1.312111434</v>
      </c>
      <c r="AA11" s="273">
        <v>1.1378855998999999</v>
      </c>
      <c r="AB11" s="273">
        <v>1.2930233928999999</v>
      </c>
      <c r="AC11" s="273">
        <v>1.2733600391</v>
      </c>
      <c r="AD11" s="273">
        <v>1.2865427147999999</v>
      </c>
      <c r="AE11" s="273">
        <v>1.2434852284</v>
      </c>
      <c r="AF11" s="273">
        <v>1.2306706215000001</v>
      </c>
      <c r="AG11" s="273">
        <v>1.2150235317</v>
      </c>
      <c r="AH11" s="273">
        <v>1.2301060148</v>
      </c>
      <c r="AI11" s="273">
        <v>1.2532897738</v>
      </c>
      <c r="AJ11" s="273">
        <v>1.2350314120999999</v>
      </c>
      <c r="AK11" s="273">
        <v>1.2834389363000001</v>
      </c>
      <c r="AL11" s="273">
        <v>1.2476805661999999</v>
      </c>
      <c r="AM11" s="273">
        <v>1.223212575</v>
      </c>
      <c r="AN11" s="273">
        <v>1.191853673</v>
      </c>
      <c r="AO11" s="273">
        <v>1.2276538779999999</v>
      </c>
      <c r="AP11" s="273">
        <v>1.213193615</v>
      </c>
      <c r="AQ11" s="273">
        <v>1.176299516</v>
      </c>
      <c r="AR11" s="273">
        <v>1.2144503069999999</v>
      </c>
      <c r="AS11" s="273">
        <v>1.233436507</v>
      </c>
      <c r="AT11" s="273">
        <v>1.2250202130000001</v>
      </c>
      <c r="AU11" s="273">
        <v>1.2170134210000001</v>
      </c>
      <c r="AV11" s="273">
        <v>1.228544133</v>
      </c>
      <c r="AW11" s="273">
        <v>1.2334054679999999</v>
      </c>
      <c r="AX11" s="273">
        <v>1.1637074380000001</v>
      </c>
      <c r="AY11" s="273">
        <v>1.1838081069999999</v>
      </c>
      <c r="AZ11" s="777">
        <v>1.1824234739999999</v>
      </c>
      <c r="BA11" s="777">
        <v>1.184464655</v>
      </c>
      <c r="BB11" s="777">
        <v>1.1938703740000001</v>
      </c>
      <c r="BC11" s="777">
        <v>1.1749647190000001</v>
      </c>
      <c r="BD11" s="777">
        <v>1.1894214409999999</v>
      </c>
      <c r="BE11" s="777">
        <v>1.1967143039999999</v>
      </c>
      <c r="BF11" s="284">
        <v>1.201804871</v>
      </c>
      <c r="BG11" s="284">
        <v>1.205359053</v>
      </c>
      <c r="BH11" s="284">
        <v>1.1962950830000001</v>
      </c>
      <c r="BI11" s="284">
        <v>1.188642059</v>
      </c>
      <c r="BJ11" s="284">
        <v>1.1834221220000001</v>
      </c>
      <c r="BK11" s="284">
        <v>1.1818316639999999</v>
      </c>
      <c r="BL11" s="284">
        <v>1.1725402599999999</v>
      </c>
      <c r="BM11" s="284">
        <v>1.187485146</v>
      </c>
      <c r="BN11" s="284">
        <v>1.1909724500000001</v>
      </c>
      <c r="BO11" s="284">
        <v>1.1939449950000001</v>
      </c>
      <c r="BP11" s="284">
        <v>1.1970576989999999</v>
      </c>
      <c r="BQ11" s="284">
        <v>1.199928372</v>
      </c>
      <c r="BR11" s="284">
        <v>1.20142207</v>
      </c>
      <c r="BS11" s="284">
        <v>1.2018427460000001</v>
      </c>
      <c r="BT11" s="284">
        <v>1.2019933599999999</v>
      </c>
      <c r="BU11" s="284">
        <v>1.201950453</v>
      </c>
      <c r="BV11" s="284">
        <v>1.2011217199999999</v>
      </c>
    </row>
    <row r="12" spans="1:74" ht="11.1" customHeight="1" x14ac:dyDescent="0.2">
      <c r="A12" s="207" t="s">
        <v>429</v>
      </c>
      <c r="B12" s="469" t="s">
        <v>430</v>
      </c>
      <c r="C12" s="273">
        <v>1.0585975729999999</v>
      </c>
      <c r="D12" s="273">
        <v>1.0587358579999999</v>
      </c>
      <c r="E12" s="273">
        <v>1.0634666699999999</v>
      </c>
      <c r="F12" s="273">
        <v>1.0876252710000001</v>
      </c>
      <c r="G12" s="273">
        <v>1.0828306910000001</v>
      </c>
      <c r="H12" s="273">
        <v>1.117658872</v>
      </c>
      <c r="I12" s="273">
        <v>1.101239933</v>
      </c>
      <c r="J12" s="273">
        <v>1.111934081</v>
      </c>
      <c r="K12" s="273">
        <v>1.1297255180000001</v>
      </c>
      <c r="L12" s="273">
        <v>1.1334488190000001</v>
      </c>
      <c r="M12" s="273">
        <v>1.1057775729999999</v>
      </c>
      <c r="N12" s="273">
        <v>1.0770579570000001</v>
      </c>
      <c r="O12" s="273">
        <v>1.1139092719999999</v>
      </c>
      <c r="P12" s="273">
        <v>1.1335982229999999</v>
      </c>
      <c r="Q12" s="273">
        <v>1.174215072</v>
      </c>
      <c r="R12" s="273">
        <v>1.1539976949999999</v>
      </c>
      <c r="S12" s="273">
        <v>1.1802201809999999</v>
      </c>
      <c r="T12" s="273">
        <v>1.1784247080000001</v>
      </c>
      <c r="U12" s="273">
        <v>1.1840709309999999</v>
      </c>
      <c r="V12" s="273">
        <v>1.1614529659999999</v>
      </c>
      <c r="W12" s="273">
        <v>1.1671327</v>
      </c>
      <c r="X12" s="273">
        <v>1.131431495</v>
      </c>
      <c r="Y12" s="273">
        <v>1.1165868670000001</v>
      </c>
      <c r="Z12" s="273">
        <v>1.0756352600000001</v>
      </c>
      <c r="AA12" s="273">
        <v>1.0337294964999999</v>
      </c>
      <c r="AB12" s="273">
        <v>1.0843093905000001</v>
      </c>
      <c r="AC12" s="273">
        <v>1.1041474492000001</v>
      </c>
      <c r="AD12" s="273">
        <v>1.1483414623999999</v>
      </c>
      <c r="AE12" s="273">
        <v>1.1862452006999999</v>
      </c>
      <c r="AF12" s="273">
        <v>1.1867508131</v>
      </c>
      <c r="AG12" s="273">
        <v>1.1608732500000001</v>
      </c>
      <c r="AH12" s="273">
        <v>1.1982299019</v>
      </c>
      <c r="AI12" s="273">
        <v>1.2058864426</v>
      </c>
      <c r="AJ12" s="273">
        <v>1.2129580591</v>
      </c>
      <c r="AK12" s="273">
        <v>1.1650983362</v>
      </c>
      <c r="AL12" s="273">
        <v>1.1338175290000001</v>
      </c>
      <c r="AM12" s="273">
        <v>1.106475009</v>
      </c>
      <c r="AN12" s="273">
        <v>1.1724545289999999</v>
      </c>
      <c r="AO12" s="273">
        <v>1.1671797049999999</v>
      </c>
      <c r="AP12" s="273">
        <v>1.1854118149999999</v>
      </c>
      <c r="AQ12" s="273">
        <v>1.1791137819999999</v>
      </c>
      <c r="AR12" s="273">
        <v>1.188912666</v>
      </c>
      <c r="AS12" s="273">
        <v>1.203408488</v>
      </c>
      <c r="AT12" s="273">
        <v>1.1866325280000001</v>
      </c>
      <c r="AU12" s="273">
        <v>1.146902348</v>
      </c>
      <c r="AV12" s="273">
        <v>1.106584212</v>
      </c>
      <c r="AW12" s="273">
        <v>1.1516165389999999</v>
      </c>
      <c r="AX12" s="273">
        <v>1.145682482</v>
      </c>
      <c r="AY12" s="273">
        <v>1.098694209</v>
      </c>
      <c r="AZ12" s="777">
        <v>1.148315526</v>
      </c>
      <c r="BA12" s="777">
        <v>1.143599373</v>
      </c>
      <c r="BB12" s="777">
        <v>1.1562689150000001</v>
      </c>
      <c r="BC12" s="777">
        <v>1.145912131</v>
      </c>
      <c r="BD12" s="777">
        <v>1.1558980780000001</v>
      </c>
      <c r="BE12" s="777">
        <v>1.155648064</v>
      </c>
      <c r="BF12" s="284">
        <v>1.153015031</v>
      </c>
      <c r="BG12" s="284">
        <v>1.1510036509999999</v>
      </c>
      <c r="BH12" s="284">
        <v>1.1524776349999999</v>
      </c>
      <c r="BI12" s="284">
        <v>1.158229996</v>
      </c>
      <c r="BJ12" s="284">
        <v>1.16669274</v>
      </c>
      <c r="BK12" s="284">
        <v>1.1761989500000001</v>
      </c>
      <c r="BL12" s="284">
        <v>1.1734792620000001</v>
      </c>
      <c r="BM12" s="284">
        <v>1.1931019119999999</v>
      </c>
      <c r="BN12" s="284">
        <v>1.1989764089999999</v>
      </c>
      <c r="BO12" s="284">
        <v>1.2034309249999999</v>
      </c>
      <c r="BP12" s="284">
        <v>1.206298745</v>
      </c>
      <c r="BQ12" s="284">
        <v>1.2073990530000001</v>
      </c>
      <c r="BR12" s="284">
        <v>1.207158202</v>
      </c>
      <c r="BS12" s="284">
        <v>1.2064575930000001</v>
      </c>
      <c r="BT12" s="284">
        <v>1.2058394100000001</v>
      </c>
      <c r="BU12" s="284">
        <v>1.204829251</v>
      </c>
      <c r="BV12" s="284">
        <v>1.2034697409999999</v>
      </c>
    </row>
    <row r="13" spans="1:74" ht="11.1" customHeight="1" x14ac:dyDescent="0.2">
      <c r="A13" s="207" t="s">
        <v>431</v>
      </c>
      <c r="B13" s="469" t="s">
        <v>432</v>
      </c>
      <c r="C13" s="273">
        <v>3.8591015999999999E-2</v>
      </c>
      <c r="D13" s="273">
        <v>4.0486987000000002E-2</v>
      </c>
      <c r="E13" s="273">
        <v>4.1948621999999998E-2</v>
      </c>
      <c r="F13" s="273">
        <v>4.1716241000000001E-2</v>
      </c>
      <c r="G13" s="273">
        <v>3.9937118000000001E-2</v>
      </c>
      <c r="H13" s="273">
        <v>3.9032268000000002E-2</v>
      </c>
      <c r="I13" s="273">
        <v>3.8511478000000002E-2</v>
      </c>
      <c r="J13" s="273">
        <v>3.9615733E-2</v>
      </c>
      <c r="K13" s="273">
        <v>4.0739619999999997E-2</v>
      </c>
      <c r="L13" s="273">
        <v>3.9784491999999998E-2</v>
      </c>
      <c r="M13" s="273">
        <v>3.8916259000000002E-2</v>
      </c>
      <c r="N13" s="273">
        <v>3.7622764000000003E-2</v>
      </c>
      <c r="O13" s="273">
        <v>3.9900748999999999E-2</v>
      </c>
      <c r="P13" s="273">
        <v>4.0073690000000002E-2</v>
      </c>
      <c r="Q13" s="273">
        <v>3.9502844000000002E-2</v>
      </c>
      <c r="R13" s="273">
        <v>3.8914263999999997E-2</v>
      </c>
      <c r="S13" s="273">
        <v>3.8796679000000001E-2</v>
      </c>
      <c r="T13" s="273">
        <v>3.5027468999999999E-2</v>
      </c>
      <c r="U13" s="273">
        <v>3.6040994999999999E-2</v>
      </c>
      <c r="V13" s="273">
        <v>3.6388127999999999E-2</v>
      </c>
      <c r="W13" s="273">
        <v>3.6139701000000003E-2</v>
      </c>
      <c r="X13" s="273">
        <v>3.7491007999999999E-2</v>
      </c>
      <c r="Y13" s="273">
        <v>3.7601479E-2</v>
      </c>
      <c r="Z13" s="273">
        <v>3.8523469999999997E-2</v>
      </c>
      <c r="AA13" s="273">
        <v>3.4507071308999999E-2</v>
      </c>
      <c r="AB13" s="273">
        <v>3.6753826700999997E-2</v>
      </c>
      <c r="AC13" s="273">
        <v>3.5761758050000002E-2</v>
      </c>
      <c r="AD13" s="273">
        <v>3.5122623901000002E-2</v>
      </c>
      <c r="AE13" s="273">
        <v>3.3820161991999997E-2</v>
      </c>
      <c r="AF13" s="273">
        <v>3.3509203527E-2</v>
      </c>
      <c r="AG13" s="273">
        <v>3.3299178564999997E-2</v>
      </c>
      <c r="AH13" s="273">
        <v>3.3163012487000001E-2</v>
      </c>
      <c r="AI13" s="273">
        <v>3.3594185238999999E-2</v>
      </c>
      <c r="AJ13" s="273">
        <v>3.4218707289999997E-2</v>
      </c>
      <c r="AK13" s="273">
        <v>3.4877970696000002E-2</v>
      </c>
      <c r="AL13" s="273">
        <v>3.5474276798999997E-2</v>
      </c>
      <c r="AM13" s="273">
        <v>3.4379208000000001E-2</v>
      </c>
      <c r="AN13" s="273">
        <v>3.4524102000000001E-2</v>
      </c>
      <c r="AO13" s="273">
        <v>3.3682485999999998E-2</v>
      </c>
      <c r="AP13" s="273">
        <v>3.3292516000000001E-2</v>
      </c>
      <c r="AQ13" s="273">
        <v>3.2395932000000002E-2</v>
      </c>
      <c r="AR13" s="273">
        <v>3.2590201999999999E-2</v>
      </c>
      <c r="AS13" s="273">
        <v>3.2780902000000001E-2</v>
      </c>
      <c r="AT13" s="273">
        <v>3.2995370000000003E-2</v>
      </c>
      <c r="AU13" s="273">
        <v>3.2894135999999997E-2</v>
      </c>
      <c r="AV13" s="273">
        <v>3.3042723000000003E-2</v>
      </c>
      <c r="AW13" s="273">
        <v>3.2515197000000003E-2</v>
      </c>
      <c r="AX13" s="273">
        <v>3.2375082999999999E-2</v>
      </c>
      <c r="AY13" s="273">
        <v>3.1666090000000001E-2</v>
      </c>
      <c r="AZ13" s="777">
        <v>3.2687826000000003E-2</v>
      </c>
      <c r="BA13" s="777">
        <v>3.2486091000000002E-2</v>
      </c>
      <c r="BB13" s="777">
        <v>3.2676301999999997E-2</v>
      </c>
      <c r="BC13" s="777">
        <v>3.2542060999999997E-2</v>
      </c>
      <c r="BD13" s="777">
        <v>3.1714681000000002E-2</v>
      </c>
      <c r="BE13" s="777">
        <v>3.1839074000000002E-2</v>
      </c>
      <c r="BF13" s="284">
        <v>3.2022762000000003E-2</v>
      </c>
      <c r="BG13" s="284">
        <v>3.2286199000000002E-2</v>
      </c>
      <c r="BH13" s="284">
        <v>3.2605448000000002E-2</v>
      </c>
      <c r="BI13" s="284">
        <v>3.2926204000000001E-2</v>
      </c>
      <c r="BJ13" s="284">
        <v>3.3227698999999999E-2</v>
      </c>
      <c r="BK13" s="284">
        <v>3.3496125000000002E-2</v>
      </c>
      <c r="BL13" s="284">
        <v>3.3659442999999997E-2</v>
      </c>
      <c r="BM13" s="284">
        <v>3.3970594999999999E-2</v>
      </c>
      <c r="BN13" s="284">
        <v>3.4183525999999999E-2</v>
      </c>
      <c r="BO13" s="284">
        <v>3.4372931000000002E-2</v>
      </c>
      <c r="BP13" s="284">
        <v>3.4567621E-2</v>
      </c>
      <c r="BQ13" s="284">
        <v>3.4764440000000001E-2</v>
      </c>
      <c r="BR13" s="284">
        <v>3.4962600000000003E-2</v>
      </c>
      <c r="BS13" s="284">
        <v>3.5151066000000002E-2</v>
      </c>
      <c r="BT13" s="284">
        <v>3.5339654999999998E-2</v>
      </c>
      <c r="BU13" s="284">
        <v>3.5532647000000001E-2</v>
      </c>
      <c r="BV13" s="284">
        <v>3.5705958000000003E-2</v>
      </c>
    </row>
    <row r="14" spans="1:74" ht="11.1" customHeight="1" x14ac:dyDescent="0.2">
      <c r="A14" s="207" t="s">
        <v>433</v>
      </c>
      <c r="B14" s="469" t="s">
        <v>434</v>
      </c>
      <c r="C14" s="273">
        <v>4.9887474919999999</v>
      </c>
      <c r="D14" s="273">
        <v>5.051857966</v>
      </c>
      <c r="E14" s="273">
        <v>5.2629432310000004</v>
      </c>
      <c r="F14" s="273">
        <v>5.3169028599999999</v>
      </c>
      <c r="G14" s="273">
        <v>5.2795937229999996</v>
      </c>
      <c r="H14" s="273">
        <v>5.268316027</v>
      </c>
      <c r="I14" s="273">
        <v>5.3855824270000001</v>
      </c>
      <c r="J14" s="273">
        <v>5.4887775059999999</v>
      </c>
      <c r="K14" s="273">
        <v>5.63015387</v>
      </c>
      <c r="L14" s="273">
        <v>5.6777378479999996</v>
      </c>
      <c r="M14" s="273">
        <v>5.7169471710000002</v>
      </c>
      <c r="N14" s="273">
        <v>5.7019939490000002</v>
      </c>
      <c r="O14" s="273">
        <v>5.8154249880000002</v>
      </c>
      <c r="P14" s="273">
        <v>5.7404667380000003</v>
      </c>
      <c r="Q14" s="273">
        <v>5.9117565699999997</v>
      </c>
      <c r="R14" s="273">
        <v>5.9022010490000003</v>
      </c>
      <c r="S14" s="273">
        <v>5.8661648069999996</v>
      </c>
      <c r="T14" s="273">
        <v>5.7749683689999998</v>
      </c>
      <c r="U14" s="273">
        <v>5.8605383919999996</v>
      </c>
      <c r="V14" s="273">
        <v>5.9536738930000004</v>
      </c>
      <c r="W14" s="273">
        <v>5.9415254800000001</v>
      </c>
      <c r="X14" s="273">
        <v>6.0012529639999999</v>
      </c>
      <c r="Y14" s="273">
        <v>6.185478475</v>
      </c>
      <c r="Z14" s="273">
        <v>6.2272360530000004</v>
      </c>
      <c r="AA14" s="273">
        <v>5.9315721874999996</v>
      </c>
      <c r="AB14" s="273">
        <v>6.1671052039000003</v>
      </c>
      <c r="AC14" s="273">
        <v>6.2533441601000002</v>
      </c>
      <c r="AD14" s="273">
        <v>6.2500322179000003</v>
      </c>
      <c r="AE14" s="273">
        <v>6.2613082248999996</v>
      </c>
      <c r="AF14" s="273">
        <v>6.3153619777000003</v>
      </c>
      <c r="AG14" s="273">
        <v>6.3152468246</v>
      </c>
      <c r="AH14" s="273">
        <v>6.4397387285000001</v>
      </c>
      <c r="AI14" s="273">
        <v>6.4082745687999996</v>
      </c>
      <c r="AJ14" s="273">
        <v>6.5016712559999998</v>
      </c>
      <c r="AK14" s="273">
        <v>6.4877316907000004</v>
      </c>
      <c r="AL14" s="273">
        <v>6.4217340453</v>
      </c>
      <c r="AM14" s="273">
        <v>6.3048044619999999</v>
      </c>
      <c r="AN14" s="273">
        <v>6.4172023390000001</v>
      </c>
      <c r="AO14" s="273">
        <v>6.5264672470000002</v>
      </c>
      <c r="AP14" s="273">
        <v>6.5278806319999996</v>
      </c>
      <c r="AQ14" s="273">
        <v>6.4991343859999997</v>
      </c>
      <c r="AR14" s="273">
        <v>6.5573856829999997</v>
      </c>
      <c r="AS14" s="273">
        <v>6.6969462340000003</v>
      </c>
      <c r="AT14" s="273">
        <v>6.7221759089999997</v>
      </c>
      <c r="AU14" s="273">
        <v>6.7509918210000004</v>
      </c>
      <c r="AV14" s="273">
        <v>6.7763915959999999</v>
      </c>
      <c r="AW14" s="273">
        <v>6.7715040760000003</v>
      </c>
      <c r="AX14" s="273">
        <v>6.6828698319999997</v>
      </c>
      <c r="AY14" s="273">
        <v>6.3622808949999996</v>
      </c>
      <c r="AZ14" s="777">
        <v>6.7382172029999996</v>
      </c>
      <c r="BA14" s="777">
        <v>6.7184644110000002</v>
      </c>
      <c r="BB14" s="777">
        <v>6.8180971369999996</v>
      </c>
      <c r="BC14" s="777">
        <v>6.8186792220000001</v>
      </c>
      <c r="BD14" s="777">
        <v>6.8003495940000001</v>
      </c>
      <c r="BE14" s="777">
        <v>6.8009456119999996</v>
      </c>
      <c r="BF14" s="284">
        <v>6.8110527919999999</v>
      </c>
      <c r="BG14" s="284">
        <v>6.8344387590000002</v>
      </c>
      <c r="BH14" s="284">
        <v>6.8607227530000001</v>
      </c>
      <c r="BI14" s="284">
        <v>6.8898597940000004</v>
      </c>
      <c r="BJ14" s="284">
        <v>6.8825720009999998</v>
      </c>
      <c r="BK14" s="284">
        <v>6.8730635940000004</v>
      </c>
      <c r="BL14" s="284">
        <v>6.8546720729999997</v>
      </c>
      <c r="BM14" s="284">
        <v>6.9694248620000003</v>
      </c>
      <c r="BN14" s="284">
        <v>7.0101300169999998</v>
      </c>
      <c r="BO14" s="284">
        <v>7.0434892979999999</v>
      </c>
      <c r="BP14" s="284">
        <v>7.0670120479999996</v>
      </c>
      <c r="BQ14" s="284">
        <v>7.082613523</v>
      </c>
      <c r="BR14" s="284">
        <v>7.0924189679999996</v>
      </c>
      <c r="BS14" s="284">
        <v>7.0975892070000004</v>
      </c>
      <c r="BT14" s="284">
        <v>7.0996402200000004</v>
      </c>
      <c r="BU14" s="284">
        <v>7.0989089979999997</v>
      </c>
      <c r="BV14" s="284">
        <v>7.0956956870000001</v>
      </c>
    </row>
    <row r="15" spans="1:74" ht="11.1" customHeight="1" x14ac:dyDescent="0.2">
      <c r="A15" s="207" t="s">
        <v>435</v>
      </c>
      <c r="B15" s="469" t="s">
        <v>436</v>
      </c>
      <c r="C15" s="273">
        <v>2.0223024970000001</v>
      </c>
      <c r="D15" s="273">
        <v>2.0388489060000001</v>
      </c>
      <c r="E15" s="273">
        <v>2.1417578210000001</v>
      </c>
      <c r="F15" s="273">
        <v>2.1413608580000001</v>
      </c>
      <c r="G15" s="273">
        <v>2.1112172509999998</v>
      </c>
      <c r="H15" s="273">
        <v>2.1052503200000001</v>
      </c>
      <c r="I15" s="273">
        <v>2.1143478610000002</v>
      </c>
      <c r="J15" s="273">
        <v>2.110781824</v>
      </c>
      <c r="K15" s="273">
        <v>2.11673994</v>
      </c>
      <c r="L15" s="273">
        <v>2.1058416129999999</v>
      </c>
      <c r="M15" s="273">
        <v>2.1455729039999998</v>
      </c>
      <c r="N15" s="273">
        <v>2.043638955</v>
      </c>
      <c r="O15" s="273">
        <v>2.0797115989999999</v>
      </c>
      <c r="P15" s="273">
        <v>2.0772090560000001</v>
      </c>
      <c r="Q15" s="273">
        <v>2.1357053929999998</v>
      </c>
      <c r="R15" s="273">
        <v>2.1531228379999998</v>
      </c>
      <c r="S15" s="273">
        <v>2.1895107029999998</v>
      </c>
      <c r="T15" s="273">
        <v>2.1898843659999998</v>
      </c>
      <c r="U15" s="273">
        <v>2.1676866459999999</v>
      </c>
      <c r="V15" s="273">
        <v>2.1933884899999998</v>
      </c>
      <c r="W15" s="273">
        <v>2.1835227119999998</v>
      </c>
      <c r="X15" s="273">
        <v>2.2354470819999999</v>
      </c>
      <c r="Y15" s="273">
        <v>2.226779676</v>
      </c>
      <c r="Z15" s="273">
        <v>2.2180854490000002</v>
      </c>
      <c r="AA15" s="273">
        <v>2.0673943168000002</v>
      </c>
      <c r="AB15" s="273">
        <v>2.1720335191000002</v>
      </c>
      <c r="AC15" s="273">
        <v>2.1588632089000002</v>
      </c>
      <c r="AD15" s="273">
        <v>2.1598392641999999</v>
      </c>
      <c r="AE15" s="273">
        <v>2.1716151923</v>
      </c>
      <c r="AF15" s="273">
        <v>2.1287099426</v>
      </c>
      <c r="AG15" s="273">
        <v>2.1001274756999999</v>
      </c>
      <c r="AH15" s="273">
        <v>2.1241372524000002</v>
      </c>
      <c r="AI15" s="273">
        <v>2.1066211988000001</v>
      </c>
      <c r="AJ15" s="273">
        <v>2.1432382424999998</v>
      </c>
      <c r="AK15" s="273">
        <v>2.1608996975000001</v>
      </c>
      <c r="AL15" s="273">
        <v>2.1367736967000002</v>
      </c>
      <c r="AM15" s="273">
        <v>2.0621384599999999</v>
      </c>
      <c r="AN15" s="273">
        <v>2.0494833730000002</v>
      </c>
      <c r="AO15" s="273">
        <v>2.0939470089999999</v>
      </c>
      <c r="AP15" s="273">
        <v>2.0899839870000001</v>
      </c>
      <c r="AQ15" s="273">
        <v>2.0869839890000002</v>
      </c>
      <c r="AR15" s="273">
        <v>2.0947773509999998</v>
      </c>
      <c r="AS15" s="273">
        <v>2.0681389139999999</v>
      </c>
      <c r="AT15" s="273">
        <v>2.06884815</v>
      </c>
      <c r="AU15" s="273">
        <v>2.0771362959999999</v>
      </c>
      <c r="AV15" s="273">
        <v>2.061346592</v>
      </c>
      <c r="AW15" s="273">
        <v>2.034666987</v>
      </c>
      <c r="AX15" s="273">
        <v>2.035033291</v>
      </c>
      <c r="AY15" s="273">
        <v>1.9629921640000001</v>
      </c>
      <c r="AZ15" s="777">
        <v>2.0150701390000001</v>
      </c>
      <c r="BA15" s="777">
        <v>2.043939473</v>
      </c>
      <c r="BB15" s="777">
        <v>2.0403865419999998</v>
      </c>
      <c r="BC15" s="777">
        <v>2.03200672</v>
      </c>
      <c r="BD15" s="777">
        <v>2.004955732</v>
      </c>
      <c r="BE15" s="777">
        <v>2.0031679740000001</v>
      </c>
      <c r="BF15" s="284">
        <v>2.0018568700000001</v>
      </c>
      <c r="BG15" s="284">
        <v>2.0046104599999999</v>
      </c>
      <c r="BH15" s="284">
        <v>2.0155336840000002</v>
      </c>
      <c r="BI15" s="284">
        <v>2.029795891</v>
      </c>
      <c r="BJ15" s="284">
        <v>2.0446567070000001</v>
      </c>
      <c r="BK15" s="284">
        <v>2.0588987589999999</v>
      </c>
      <c r="BL15" s="284">
        <v>2.0726265650000002</v>
      </c>
      <c r="BM15" s="284">
        <v>2.0849311909999999</v>
      </c>
      <c r="BN15" s="284">
        <v>2.095377955</v>
      </c>
      <c r="BO15" s="284">
        <v>2.1027241999999999</v>
      </c>
      <c r="BP15" s="284">
        <v>2.1074354199999998</v>
      </c>
      <c r="BQ15" s="284">
        <v>2.110911668</v>
      </c>
      <c r="BR15" s="284">
        <v>2.1145811289999998</v>
      </c>
      <c r="BS15" s="284">
        <v>2.1176930330000001</v>
      </c>
      <c r="BT15" s="284">
        <v>2.118940947</v>
      </c>
      <c r="BU15" s="284">
        <v>2.1194358090000001</v>
      </c>
      <c r="BV15" s="284">
        <v>2.1191901030000002</v>
      </c>
    </row>
    <row r="16" spans="1:74" ht="11.1" customHeight="1" x14ac:dyDescent="0.2">
      <c r="A16" s="207"/>
      <c r="B16" s="470"/>
      <c r="C16" s="273"/>
      <c r="D16" s="273"/>
      <c r="E16" s="273"/>
      <c r="F16" s="273"/>
      <c r="G16" s="273"/>
      <c r="H16" s="273"/>
      <c r="I16" s="273"/>
      <c r="J16" s="273"/>
      <c r="K16" s="273"/>
      <c r="L16" s="273"/>
      <c r="M16" s="273"/>
      <c r="N16" s="273"/>
      <c r="O16" s="273"/>
      <c r="P16" s="273"/>
      <c r="Q16" s="273"/>
      <c r="R16" s="273"/>
      <c r="S16" s="273"/>
      <c r="T16" s="273"/>
      <c r="U16" s="273"/>
      <c r="V16" s="273"/>
      <c r="W16" s="273"/>
      <c r="X16" s="273"/>
      <c r="Y16" s="273"/>
      <c r="Z16" s="273"/>
      <c r="AA16" s="273"/>
      <c r="AB16" s="273"/>
      <c r="AC16" s="273"/>
      <c r="AD16" s="273"/>
      <c r="AE16" s="273"/>
      <c r="AF16" s="273"/>
      <c r="AG16" s="273"/>
      <c r="AH16" s="273"/>
      <c r="AI16" s="273"/>
      <c r="AJ16" s="273"/>
      <c r="AK16" s="273"/>
      <c r="AL16" s="273"/>
      <c r="AM16" s="273"/>
      <c r="AN16" s="273"/>
      <c r="AO16" s="273"/>
      <c r="AP16" s="273"/>
      <c r="AQ16" s="273"/>
      <c r="AR16" s="273"/>
      <c r="AS16" s="273"/>
      <c r="AT16" s="273"/>
      <c r="AU16" s="273"/>
      <c r="AV16" s="273"/>
      <c r="AW16" s="273"/>
      <c r="AX16" s="273"/>
      <c r="AY16" s="273"/>
      <c r="AZ16" s="777"/>
      <c r="BA16" s="777"/>
      <c r="BB16" s="777"/>
      <c r="BC16" s="777"/>
      <c r="BD16" s="777"/>
      <c r="BE16" s="777"/>
      <c r="BF16" s="284"/>
      <c r="BG16" s="284"/>
      <c r="BH16" s="284"/>
      <c r="BI16" s="284"/>
      <c r="BJ16" s="284"/>
      <c r="BK16" s="284"/>
      <c r="BL16" s="284"/>
      <c r="BM16" s="284"/>
      <c r="BN16" s="284"/>
      <c r="BO16" s="284"/>
      <c r="BP16" s="284"/>
      <c r="BQ16" s="284"/>
      <c r="BR16" s="284"/>
      <c r="BS16" s="284"/>
      <c r="BT16" s="284"/>
      <c r="BU16" s="284"/>
      <c r="BV16" s="284"/>
    </row>
    <row r="17" spans="1:74" s="211" customFormat="1" ht="11.1" customHeight="1" x14ac:dyDescent="0.2">
      <c r="A17" s="466" t="s">
        <v>437</v>
      </c>
      <c r="B17" s="467" t="s">
        <v>438</v>
      </c>
      <c r="C17" s="68">
        <v>19.612842355000002</v>
      </c>
      <c r="D17" s="68">
        <v>20.190111464000001</v>
      </c>
      <c r="E17" s="68">
        <v>20.483176676999999</v>
      </c>
      <c r="F17" s="68">
        <v>19.726980099999999</v>
      </c>
      <c r="G17" s="68">
        <v>19.839299709999999</v>
      </c>
      <c r="H17" s="68">
        <v>20.432958267</v>
      </c>
      <c r="I17" s="68">
        <v>19.925094612999999</v>
      </c>
      <c r="J17" s="68">
        <v>20.264698257999999</v>
      </c>
      <c r="K17" s="68">
        <v>20.1285375</v>
      </c>
      <c r="L17" s="68">
        <v>20.006323225999999</v>
      </c>
      <c r="M17" s="68">
        <v>20.214266833</v>
      </c>
      <c r="N17" s="68">
        <v>19.327256548000001</v>
      </c>
      <c r="O17" s="68">
        <v>19.353552580999999</v>
      </c>
      <c r="P17" s="68">
        <v>19.941555464</v>
      </c>
      <c r="Q17" s="68">
        <v>20.207250548000001</v>
      </c>
      <c r="R17" s="68">
        <v>19.971788666999998</v>
      </c>
      <c r="S17" s="68">
        <v>20.323219096999999</v>
      </c>
      <c r="T17" s="68">
        <v>20.755094166999999</v>
      </c>
      <c r="U17" s="68">
        <v>20.042181386999999</v>
      </c>
      <c r="V17" s="68">
        <v>20.767341999999999</v>
      </c>
      <c r="W17" s="68">
        <v>20.154018467</v>
      </c>
      <c r="X17" s="68">
        <v>20.631304709999998</v>
      </c>
      <c r="Y17" s="68">
        <v>20.739070467000001</v>
      </c>
      <c r="Z17" s="68">
        <v>20.39611571</v>
      </c>
      <c r="AA17" s="68">
        <v>19.789404967999999</v>
      </c>
      <c r="AB17" s="68">
        <v>19.972100517000001</v>
      </c>
      <c r="AC17" s="68">
        <v>20.010914031999999</v>
      </c>
      <c r="AD17" s="68">
        <v>20.154661567000002</v>
      </c>
      <c r="AE17" s="68">
        <v>20.887079065000002</v>
      </c>
      <c r="AF17" s="68">
        <v>20.536077367000001</v>
      </c>
      <c r="AG17" s="68">
        <v>20.592636839000001</v>
      </c>
      <c r="AH17" s="68">
        <v>20.983979483999999</v>
      </c>
      <c r="AI17" s="68">
        <v>20.355124366999998</v>
      </c>
      <c r="AJ17" s="68">
        <v>21.247971065000002</v>
      </c>
      <c r="AK17" s="68">
        <v>20.365889766999999</v>
      </c>
      <c r="AL17" s="68">
        <v>20.613660968000001</v>
      </c>
      <c r="AM17" s="68">
        <v>20.706618161000002</v>
      </c>
      <c r="AN17" s="68">
        <v>20.224116036000002</v>
      </c>
      <c r="AO17" s="68">
        <v>19.949541451999998</v>
      </c>
      <c r="AP17" s="68">
        <v>20.211924332999999</v>
      </c>
      <c r="AQ17" s="68">
        <v>20.321401032000001</v>
      </c>
      <c r="AR17" s="68">
        <v>21.006416399999999</v>
      </c>
      <c r="AS17" s="68">
        <v>20.984344516</v>
      </c>
      <c r="AT17" s="68">
        <v>21.195306773999999</v>
      </c>
      <c r="AU17" s="68">
        <v>20.719990967000001</v>
      </c>
      <c r="AV17" s="68">
        <v>20.846366934999999</v>
      </c>
      <c r="AW17" s="68">
        <v>20.226589633</v>
      </c>
      <c r="AX17" s="68">
        <v>20.850832355000001</v>
      </c>
      <c r="AY17" s="68">
        <v>20.648741387000001</v>
      </c>
      <c r="AZ17" s="796">
        <v>21.137621035999999</v>
      </c>
      <c r="BA17" s="796">
        <v>20.381775354999998</v>
      </c>
      <c r="BB17" s="796">
        <v>20.808042433000001</v>
      </c>
      <c r="BC17" s="796">
        <v>20.070304097000001</v>
      </c>
      <c r="BD17" s="796">
        <v>20.675113967000001</v>
      </c>
      <c r="BE17" s="796">
        <v>20.477309186999999</v>
      </c>
      <c r="BF17" s="482">
        <v>21.064070000000001</v>
      </c>
      <c r="BG17" s="482">
        <v>20.475760000000001</v>
      </c>
      <c r="BH17" s="482">
        <v>20.857849999999999</v>
      </c>
      <c r="BI17" s="482">
        <v>20.39432</v>
      </c>
      <c r="BJ17" s="482">
        <v>20.618829999999999</v>
      </c>
      <c r="BK17" s="482">
        <v>20.523569999999999</v>
      </c>
      <c r="BL17" s="482">
        <v>20.517900000000001</v>
      </c>
      <c r="BM17" s="482">
        <v>20.458729999999999</v>
      </c>
      <c r="BN17" s="482">
        <v>20.684539999999998</v>
      </c>
      <c r="BO17" s="482">
        <v>20.709790000000002</v>
      </c>
      <c r="BP17" s="482">
        <v>21.05668</v>
      </c>
      <c r="BQ17" s="482">
        <v>20.985440000000001</v>
      </c>
      <c r="BR17" s="482">
        <v>21.303930000000001</v>
      </c>
      <c r="BS17" s="482">
        <v>20.719460000000002</v>
      </c>
      <c r="BT17" s="482">
        <v>21.076049999999999</v>
      </c>
      <c r="BU17" s="482">
        <v>20.632349999999999</v>
      </c>
      <c r="BV17" s="482">
        <v>20.848700000000001</v>
      </c>
    </row>
    <row r="18" spans="1:74" s="211" customFormat="1" ht="11.1" customHeight="1" x14ac:dyDescent="0.2">
      <c r="A18" s="471" t="s">
        <v>439</v>
      </c>
      <c r="B18" s="472" t="s">
        <v>440</v>
      </c>
      <c r="C18" s="68">
        <v>15.467677</v>
      </c>
      <c r="D18" s="68">
        <v>15.397285999999999</v>
      </c>
      <c r="E18" s="68">
        <v>15.846807</v>
      </c>
      <c r="F18" s="68">
        <v>15.648300000000001</v>
      </c>
      <c r="G18" s="68">
        <v>16.238773999999999</v>
      </c>
      <c r="H18" s="68">
        <v>16.571000000000002</v>
      </c>
      <c r="I18" s="68">
        <v>16.358000000000001</v>
      </c>
      <c r="J18" s="68">
        <v>16.427676999999999</v>
      </c>
      <c r="K18" s="68">
        <v>16.141200000000001</v>
      </c>
      <c r="L18" s="68">
        <v>15.775807</v>
      </c>
      <c r="M18" s="68">
        <v>16.450467</v>
      </c>
      <c r="N18" s="68">
        <v>15.376936000000001</v>
      </c>
      <c r="O18" s="68">
        <v>15.086548000000001</v>
      </c>
      <c r="P18" s="68">
        <v>15.125607</v>
      </c>
      <c r="Q18" s="68">
        <v>15.512516</v>
      </c>
      <c r="R18" s="68">
        <v>15.839833</v>
      </c>
      <c r="S18" s="68">
        <v>16.215032000000001</v>
      </c>
      <c r="T18" s="68">
        <v>16.406133000000001</v>
      </c>
      <c r="U18" s="68">
        <v>16.627967999999999</v>
      </c>
      <c r="V18" s="68">
        <v>16.689484</v>
      </c>
      <c r="W18" s="68">
        <v>16.2393</v>
      </c>
      <c r="X18" s="68">
        <v>15.356903000000001</v>
      </c>
      <c r="Y18" s="68">
        <v>15.937167000000001</v>
      </c>
      <c r="Z18" s="68">
        <v>16.501839</v>
      </c>
      <c r="AA18" s="68">
        <v>15.394838999999999</v>
      </c>
      <c r="AB18" s="68">
        <v>14.881862</v>
      </c>
      <c r="AC18" s="68">
        <v>15.864613</v>
      </c>
      <c r="AD18" s="68">
        <v>15.881767</v>
      </c>
      <c r="AE18" s="68">
        <v>16.718516000000001</v>
      </c>
      <c r="AF18" s="68">
        <v>16.815632999999998</v>
      </c>
      <c r="AG18" s="68">
        <v>16.579903000000002</v>
      </c>
      <c r="AH18" s="68">
        <v>16.853031999999999</v>
      </c>
      <c r="AI18" s="68">
        <v>16.202500000000001</v>
      </c>
      <c r="AJ18" s="68">
        <v>16.116871</v>
      </c>
      <c r="AK18" s="68">
        <v>16.553699999999999</v>
      </c>
      <c r="AL18" s="68">
        <v>16.772129</v>
      </c>
      <c r="AM18" s="68">
        <v>15.737</v>
      </c>
      <c r="AN18" s="68">
        <v>15.357393</v>
      </c>
      <c r="AO18" s="68">
        <v>15.829644999999999</v>
      </c>
      <c r="AP18" s="68">
        <v>16.090599999999998</v>
      </c>
      <c r="AQ18" s="68">
        <v>16.723580999999999</v>
      </c>
      <c r="AR18" s="68">
        <v>17.095267</v>
      </c>
      <c r="AS18" s="68">
        <v>16.999580999999999</v>
      </c>
      <c r="AT18" s="68">
        <v>16.942257999999999</v>
      </c>
      <c r="AU18" s="68">
        <v>16.464433</v>
      </c>
      <c r="AV18" s="68">
        <v>15.525774</v>
      </c>
      <c r="AW18" s="68">
        <v>16.627600000000001</v>
      </c>
      <c r="AX18" s="68">
        <v>16.985451999999999</v>
      </c>
      <c r="AY18" s="68">
        <v>16.334773999999999</v>
      </c>
      <c r="AZ18" s="796">
        <v>15.908321000000001</v>
      </c>
      <c r="BA18" s="796">
        <v>16.39629</v>
      </c>
      <c r="BB18" s="796">
        <v>16.144632999999999</v>
      </c>
      <c r="BC18" s="796">
        <v>16.786839000000001</v>
      </c>
      <c r="BD18" s="796">
        <v>17.115366667</v>
      </c>
      <c r="BE18" s="796">
        <v>17.145414839000001</v>
      </c>
      <c r="BF18" s="482">
        <v>16.920570000000001</v>
      </c>
      <c r="BG18" s="482">
        <v>16.372489999999999</v>
      </c>
      <c r="BH18" s="482">
        <v>15.88692</v>
      </c>
      <c r="BI18" s="482">
        <v>16.618279999999999</v>
      </c>
      <c r="BJ18" s="482">
        <v>16.842600000000001</v>
      </c>
      <c r="BK18" s="482">
        <v>15.97817</v>
      </c>
      <c r="BL18" s="482">
        <v>15.43258</v>
      </c>
      <c r="BM18" s="482">
        <v>15.778650000000001</v>
      </c>
      <c r="BN18" s="482">
        <v>15.840170000000001</v>
      </c>
      <c r="BO18" s="482">
        <v>16.291889999999999</v>
      </c>
      <c r="BP18" s="482">
        <v>16.540130000000001</v>
      </c>
      <c r="BQ18" s="482">
        <v>16.54626</v>
      </c>
      <c r="BR18" s="482">
        <v>16.508669999999999</v>
      </c>
      <c r="BS18" s="482">
        <v>15.971259999999999</v>
      </c>
      <c r="BT18" s="482">
        <v>15.69112</v>
      </c>
      <c r="BU18" s="482">
        <v>16.19004</v>
      </c>
      <c r="BV18" s="482">
        <v>16.350339999999999</v>
      </c>
    </row>
    <row r="19" spans="1:74" ht="11.1" customHeight="1" x14ac:dyDescent="0.2">
      <c r="A19" s="207" t="s">
        <v>55</v>
      </c>
      <c r="B19" s="473" t="s">
        <v>418</v>
      </c>
      <c r="C19" s="273">
        <v>11.450569</v>
      </c>
      <c r="D19" s="273">
        <v>11.465123999999999</v>
      </c>
      <c r="E19" s="273">
        <v>11.888377999999999</v>
      </c>
      <c r="F19" s="273">
        <v>11.82958</v>
      </c>
      <c r="G19" s="273">
        <v>11.757607</v>
      </c>
      <c r="H19" s="273">
        <v>11.919069</v>
      </c>
      <c r="I19" s="273">
        <v>12.008948</v>
      </c>
      <c r="J19" s="273">
        <v>12.134452</v>
      </c>
      <c r="K19" s="273">
        <v>12.429211</v>
      </c>
      <c r="L19" s="273">
        <v>12.441943</v>
      </c>
      <c r="M19" s="273">
        <v>12.493145</v>
      </c>
      <c r="N19" s="273">
        <v>12.201518</v>
      </c>
      <c r="O19" s="273">
        <v>12.640105</v>
      </c>
      <c r="P19" s="273">
        <v>12.620922999999999</v>
      </c>
      <c r="Q19" s="273">
        <v>12.867153999999999</v>
      </c>
      <c r="R19" s="273">
        <v>12.734163000000001</v>
      </c>
      <c r="S19" s="273">
        <v>12.73226</v>
      </c>
      <c r="T19" s="273">
        <v>12.787032999999999</v>
      </c>
      <c r="U19" s="273">
        <v>12.912464</v>
      </c>
      <c r="V19" s="273">
        <v>12.999148999999999</v>
      </c>
      <c r="W19" s="273">
        <v>13.17794</v>
      </c>
      <c r="X19" s="273">
        <v>13.213355</v>
      </c>
      <c r="Y19" s="273">
        <v>13.315652999999999</v>
      </c>
      <c r="Z19" s="273">
        <v>13.29698</v>
      </c>
      <c r="AA19" s="273">
        <v>12.517327999999999</v>
      </c>
      <c r="AB19" s="273">
        <v>13.128899000000001</v>
      </c>
      <c r="AC19" s="273">
        <v>13.190308999999999</v>
      </c>
      <c r="AD19" s="273">
        <v>13.313839</v>
      </c>
      <c r="AE19" s="273">
        <v>13.256073000000001</v>
      </c>
      <c r="AF19" s="273">
        <v>13.251652</v>
      </c>
      <c r="AG19" s="273">
        <v>13.21224</v>
      </c>
      <c r="AH19" s="273">
        <v>13.41051</v>
      </c>
      <c r="AI19" s="273">
        <v>13.170586</v>
      </c>
      <c r="AJ19" s="273">
        <v>13.529911999999999</v>
      </c>
      <c r="AK19" s="273">
        <v>13.395830999999999</v>
      </c>
      <c r="AL19" s="273">
        <v>13.437274</v>
      </c>
      <c r="AM19" s="273">
        <v>13.140373</v>
      </c>
      <c r="AN19" s="273">
        <v>13.239549999999999</v>
      </c>
      <c r="AO19" s="273">
        <v>13.452956</v>
      </c>
      <c r="AP19" s="273">
        <v>13.465611000000001</v>
      </c>
      <c r="AQ19" s="273">
        <v>13.446565</v>
      </c>
      <c r="AR19" s="273">
        <v>13.610484</v>
      </c>
      <c r="AS19" s="273">
        <v>13.707281</v>
      </c>
      <c r="AT19" s="273">
        <v>13.810121000000001</v>
      </c>
      <c r="AU19" s="273">
        <v>13.828156</v>
      </c>
      <c r="AV19" s="273">
        <v>13.863763000000001</v>
      </c>
      <c r="AW19" s="273">
        <v>13.789249</v>
      </c>
      <c r="AX19" s="273">
        <v>13.656661</v>
      </c>
      <c r="AY19" s="273">
        <v>13.305021</v>
      </c>
      <c r="AZ19" s="777">
        <v>13.710654</v>
      </c>
      <c r="BA19" s="777">
        <v>13.725747999999999</v>
      </c>
      <c r="BB19" s="777">
        <v>13.967385</v>
      </c>
      <c r="BC19" s="777">
        <v>13.714487999999999</v>
      </c>
      <c r="BD19" s="777">
        <v>13.795447684999999</v>
      </c>
      <c r="BE19" s="777">
        <v>13.821106211</v>
      </c>
      <c r="BF19" s="284">
        <v>13.83262</v>
      </c>
      <c r="BG19" s="284">
        <v>13.76933</v>
      </c>
      <c r="BH19" s="284">
        <v>13.871460000000001</v>
      </c>
      <c r="BI19" s="284">
        <v>14.009130000000001</v>
      </c>
      <c r="BJ19" s="284">
        <v>14.027089999999999</v>
      </c>
      <c r="BK19" s="284">
        <v>14.035159999999999</v>
      </c>
      <c r="BL19" s="284">
        <v>13.996169999999999</v>
      </c>
      <c r="BM19" s="284">
        <v>14.14753</v>
      </c>
      <c r="BN19" s="284">
        <v>14.19299</v>
      </c>
      <c r="BO19" s="284">
        <v>14.232989999999999</v>
      </c>
      <c r="BP19" s="284">
        <v>14.243460000000001</v>
      </c>
      <c r="BQ19" s="284">
        <v>14.2014</v>
      </c>
      <c r="BR19" s="284">
        <v>14.18596</v>
      </c>
      <c r="BS19" s="284">
        <v>14.05137</v>
      </c>
      <c r="BT19" s="284">
        <v>14.1107</v>
      </c>
      <c r="BU19" s="284">
        <v>14.206329999999999</v>
      </c>
      <c r="BV19" s="284">
        <v>14.22649</v>
      </c>
    </row>
    <row r="20" spans="1:74" ht="11.1" customHeight="1" x14ac:dyDescent="0.2">
      <c r="A20" s="208" t="s">
        <v>441</v>
      </c>
      <c r="B20" s="473" t="s">
        <v>442</v>
      </c>
      <c r="C20" s="273">
        <v>0.25954199999999999</v>
      </c>
      <c r="D20" s="273">
        <v>0.53358000000000005</v>
      </c>
      <c r="E20" s="273">
        <v>0.43973400000000001</v>
      </c>
      <c r="F20" s="273">
        <v>0.41915799999999998</v>
      </c>
      <c r="G20" s="273">
        <v>0.32280300000000001</v>
      </c>
      <c r="H20" s="273">
        <v>0.36192999999999997</v>
      </c>
      <c r="I20" s="273">
        <v>0.40188299999999999</v>
      </c>
      <c r="J20" s="273">
        <v>0.44310500000000003</v>
      </c>
      <c r="K20" s="273">
        <v>0.42931200000000003</v>
      </c>
      <c r="L20" s="273">
        <v>0.58893399999999996</v>
      </c>
      <c r="M20" s="273">
        <v>0.478047</v>
      </c>
      <c r="N20" s="273">
        <v>0.373726</v>
      </c>
      <c r="O20" s="273">
        <v>0.47386699999999998</v>
      </c>
      <c r="P20" s="273">
        <v>0.33417000000000002</v>
      </c>
      <c r="Q20" s="273">
        <v>0.447542</v>
      </c>
      <c r="R20" s="273">
        <v>0.52693100000000004</v>
      </c>
      <c r="S20" s="273">
        <v>0.33610299999999999</v>
      </c>
      <c r="T20" s="273">
        <v>0.55097300000000005</v>
      </c>
      <c r="U20" s="273">
        <v>0.56745699999999999</v>
      </c>
      <c r="V20" s="273">
        <v>0.67401900000000003</v>
      </c>
      <c r="W20" s="273">
        <v>0.69033599999999995</v>
      </c>
      <c r="X20" s="273">
        <v>0.66837999999999997</v>
      </c>
      <c r="Y20" s="273">
        <v>0.55133900000000002</v>
      </c>
      <c r="Z20" s="273">
        <v>0.47212799999999999</v>
      </c>
      <c r="AA20" s="273">
        <v>0.50376699999999996</v>
      </c>
      <c r="AB20" s="273">
        <v>0.54354100000000005</v>
      </c>
      <c r="AC20" s="273">
        <v>0.50770499999999996</v>
      </c>
      <c r="AD20" s="273">
        <v>0.60906300000000002</v>
      </c>
      <c r="AE20" s="273">
        <v>0.56484400000000001</v>
      </c>
      <c r="AF20" s="273">
        <v>0.68176300000000001</v>
      </c>
      <c r="AG20" s="273">
        <v>0.51678999999999997</v>
      </c>
      <c r="AH20" s="273">
        <v>0.64451899999999995</v>
      </c>
      <c r="AI20" s="273">
        <v>0.71692299999999998</v>
      </c>
      <c r="AJ20" s="273">
        <v>0.65523900000000002</v>
      </c>
      <c r="AK20" s="273">
        <v>0.688693</v>
      </c>
      <c r="AL20" s="273">
        <v>0.71265199999999995</v>
      </c>
      <c r="AM20" s="273">
        <v>0.56069199999999997</v>
      </c>
      <c r="AN20" s="273">
        <v>0.70757400000000004</v>
      </c>
      <c r="AO20" s="273">
        <v>0.74473199999999995</v>
      </c>
      <c r="AP20" s="273">
        <v>0.62717000000000001</v>
      </c>
      <c r="AQ20" s="273">
        <v>0.61721099999999995</v>
      </c>
      <c r="AR20" s="273">
        <v>0.39513399999999999</v>
      </c>
      <c r="AS20" s="273">
        <v>0.56908099999999995</v>
      </c>
      <c r="AT20" s="273">
        <v>0.70583399999999996</v>
      </c>
      <c r="AU20" s="273">
        <v>0.84024100000000002</v>
      </c>
      <c r="AV20" s="273">
        <v>0.88958300000000001</v>
      </c>
      <c r="AW20" s="273">
        <v>0.66603199999999996</v>
      </c>
      <c r="AX20" s="273">
        <v>0.67139099999999996</v>
      </c>
      <c r="AY20" s="273">
        <v>0.72292800000000002</v>
      </c>
      <c r="AZ20" s="777">
        <v>0.62765400000000005</v>
      </c>
      <c r="BA20" s="777">
        <v>0.52670399999999995</v>
      </c>
      <c r="BB20" s="777">
        <v>0.37856099999999998</v>
      </c>
      <c r="BC20" s="777">
        <v>1.0369159999999999</v>
      </c>
      <c r="BD20" s="777">
        <v>0.625</v>
      </c>
      <c r="BE20" s="777">
        <v>0.53</v>
      </c>
      <c r="BF20" s="284">
        <v>0.59074450000000001</v>
      </c>
      <c r="BG20" s="284">
        <v>0.62575449999999999</v>
      </c>
      <c r="BH20" s="284">
        <v>0.64118830000000004</v>
      </c>
      <c r="BI20" s="284">
        <v>0.60173520000000003</v>
      </c>
      <c r="BJ20" s="284">
        <v>0.58444620000000003</v>
      </c>
      <c r="BK20" s="284">
        <v>0.61491479999999998</v>
      </c>
      <c r="BL20" s="284">
        <v>0.61654600000000004</v>
      </c>
      <c r="BM20" s="284">
        <v>0.60125960000000001</v>
      </c>
      <c r="BN20" s="284">
        <v>0.59614109999999998</v>
      </c>
      <c r="BO20" s="284">
        <v>0.59376410000000002</v>
      </c>
      <c r="BP20" s="284">
        <v>0.58336900000000003</v>
      </c>
      <c r="BQ20" s="284">
        <v>0.57882979999999995</v>
      </c>
      <c r="BR20" s="284">
        <v>0.59842910000000005</v>
      </c>
      <c r="BS20" s="284">
        <v>0.61559799999999998</v>
      </c>
      <c r="BT20" s="284">
        <v>0.64435200000000004</v>
      </c>
      <c r="BU20" s="284">
        <v>0.61114109999999999</v>
      </c>
      <c r="BV20" s="284">
        <v>0.596244</v>
      </c>
    </row>
    <row r="21" spans="1:74" ht="11.1" customHeight="1" x14ac:dyDescent="0.2">
      <c r="A21" s="208" t="s">
        <v>443</v>
      </c>
      <c r="B21" s="473" t="s">
        <v>444</v>
      </c>
      <c r="C21" s="273">
        <v>3.0434760000000001</v>
      </c>
      <c r="D21" s="273">
        <v>2.9154740000000001</v>
      </c>
      <c r="E21" s="273">
        <v>3.2209500000000002</v>
      </c>
      <c r="F21" s="273">
        <v>2.5548730000000002</v>
      </c>
      <c r="G21" s="273">
        <v>2.8580450000000002</v>
      </c>
      <c r="H21" s="273">
        <v>3.0194960000000002</v>
      </c>
      <c r="I21" s="273">
        <v>2.9168850000000002</v>
      </c>
      <c r="J21" s="273">
        <v>2.768659</v>
      </c>
      <c r="K21" s="273">
        <v>2.553353</v>
      </c>
      <c r="L21" s="273">
        <v>2.2373470000000002</v>
      </c>
      <c r="M21" s="273">
        <v>2.1472720000000001</v>
      </c>
      <c r="N21" s="273">
        <v>2.2279429999999998</v>
      </c>
      <c r="O21" s="273">
        <v>2.8911609999999999</v>
      </c>
      <c r="P21" s="273">
        <v>2.5176810000000001</v>
      </c>
      <c r="Q21" s="273">
        <v>1.890619</v>
      </c>
      <c r="R21" s="273">
        <v>2.083383</v>
      </c>
      <c r="S21" s="273">
        <v>2.618525</v>
      </c>
      <c r="T21" s="273">
        <v>2.6042740000000002</v>
      </c>
      <c r="U21" s="273">
        <v>2.3827410000000002</v>
      </c>
      <c r="V21" s="273">
        <v>2.5829580000000001</v>
      </c>
      <c r="W21" s="273">
        <v>2.5461</v>
      </c>
      <c r="X21" s="273">
        <v>2.0019650000000002</v>
      </c>
      <c r="Y21" s="273">
        <v>2.997522</v>
      </c>
      <c r="Z21" s="273">
        <v>1.8000609999999999</v>
      </c>
      <c r="AA21" s="273">
        <v>2.7233450000000001</v>
      </c>
      <c r="AB21" s="273">
        <v>1.9429099999999999</v>
      </c>
      <c r="AC21" s="273">
        <v>1.8470850000000001</v>
      </c>
      <c r="AD21" s="273">
        <v>2.602068</v>
      </c>
      <c r="AE21" s="273">
        <v>2.8264719999999999</v>
      </c>
      <c r="AF21" s="273">
        <v>2.5246909999999998</v>
      </c>
      <c r="AG21" s="273">
        <v>2.8533279999999999</v>
      </c>
      <c r="AH21" s="273">
        <v>2.3408679999999999</v>
      </c>
      <c r="AI21" s="273">
        <v>2.6593429999999998</v>
      </c>
      <c r="AJ21" s="273">
        <v>2.487581</v>
      </c>
      <c r="AK21" s="273">
        <v>2.288926</v>
      </c>
      <c r="AL21" s="273">
        <v>2.805301</v>
      </c>
      <c r="AM21" s="273">
        <v>2.7184330000000001</v>
      </c>
      <c r="AN21" s="273">
        <v>1.7508349999999999</v>
      </c>
      <c r="AO21" s="273">
        <v>1.712612</v>
      </c>
      <c r="AP21" s="273">
        <v>2.1500330000000001</v>
      </c>
      <c r="AQ21" s="273">
        <v>2.6305670000000001</v>
      </c>
      <c r="AR21" s="273">
        <v>2.4022039999999998</v>
      </c>
      <c r="AS21" s="273">
        <v>2.8085179999999998</v>
      </c>
      <c r="AT21" s="273">
        <v>2.2582719999999998</v>
      </c>
      <c r="AU21" s="273">
        <v>2.0629520000000001</v>
      </c>
      <c r="AV21" s="273">
        <v>1.485606</v>
      </c>
      <c r="AW21" s="273">
        <v>1.892361</v>
      </c>
      <c r="AX21" s="273">
        <v>2.2639130000000001</v>
      </c>
      <c r="AY21" s="273">
        <v>2.5470649999999999</v>
      </c>
      <c r="AZ21" s="777">
        <v>2.1120809999999999</v>
      </c>
      <c r="BA21" s="777">
        <v>2.4929670000000002</v>
      </c>
      <c r="BB21" s="777">
        <v>0.66345399999999999</v>
      </c>
      <c r="BC21" s="777">
        <v>0.22487499999999999</v>
      </c>
      <c r="BD21" s="777">
        <v>1.2293333333000001</v>
      </c>
      <c r="BE21" s="777">
        <v>2.2578794194</v>
      </c>
      <c r="BF21" s="284">
        <v>1.5009570000000001</v>
      </c>
      <c r="BG21" s="284">
        <v>1.8869750000000001</v>
      </c>
      <c r="BH21" s="284">
        <v>1.82745</v>
      </c>
      <c r="BI21" s="284">
        <v>1.9797750000000001</v>
      </c>
      <c r="BJ21" s="284">
        <v>1.9286570000000001</v>
      </c>
      <c r="BK21" s="284">
        <v>1.7791220000000001</v>
      </c>
      <c r="BL21" s="284">
        <v>1.245484</v>
      </c>
      <c r="BM21" s="284">
        <v>1.352781</v>
      </c>
      <c r="BN21" s="284">
        <v>1.3230759999999999</v>
      </c>
      <c r="BO21" s="284">
        <v>1.2712129999999999</v>
      </c>
      <c r="BP21" s="284">
        <v>1.4087499999999999</v>
      </c>
      <c r="BQ21" s="284">
        <v>2.2221199999999999</v>
      </c>
      <c r="BR21" s="284">
        <v>2.1824750000000002</v>
      </c>
      <c r="BS21" s="284">
        <v>1.915281</v>
      </c>
      <c r="BT21" s="284">
        <v>1.9050560000000001</v>
      </c>
      <c r="BU21" s="284">
        <v>2.0939410000000001</v>
      </c>
      <c r="BV21" s="284">
        <v>1.9036280000000001</v>
      </c>
    </row>
    <row r="22" spans="1:74" ht="11.1" customHeight="1" x14ac:dyDescent="0.2">
      <c r="A22" s="208" t="s">
        <v>445</v>
      </c>
      <c r="B22" s="473" t="s">
        <v>446</v>
      </c>
      <c r="C22" s="273">
        <v>0.17306451613000001</v>
      </c>
      <c r="D22" s="273">
        <v>0.33732142857000003</v>
      </c>
      <c r="E22" s="273">
        <v>0.41325806452000002</v>
      </c>
      <c r="F22" s="273">
        <v>0.60650000000000004</v>
      </c>
      <c r="G22" s="273">
        <v>0.79861290323</v>
      </c>
      <c r="H22" s="273">
        <v>0.99283333333000001</v>
      </c>
      <c r="I22" s="273">
        <v>0.81670967742</v>
      </c>
      <c r="J22" s="273">
        <v>0.74029032258000005</v>
      </c>
      <c r="K22" s="273">
        <v>0.95546666667000002</v>
      </c>
      <c r="L22" s="273">
        <v>0.57496774194</v>
      </c>
      <c r="M22" s="273">
        <v>0.33833333332999999</v>
      </c>
      <c r="N22" s="273">
        <v>0.52867741935000001</v>
      </c>
      <c r="O22" s="273">
        <v>1.4548387096999999E-2</v>
      </c>
      <c r="P22" s="273">
        <v>0</v>
      </c>
      <c r="Q22" s="273">
        <v>1.3032258065E-2</v>
      </c>
      <c r="R22" s="273">
        <v>0.24840000000000001</v>
      </c>
      <c r="S22" s="273">
        <v>0.30183870967999998</v>
      </c>
      <c r="T22" s="273">
        <v>0.24026666666999999</v>
      </c>
      <c r="U22" s="273">
        <v>-9.5483870968000005E-3</v>
      </c>
      <c r="V22" s="273">
        <v>-9.2774193547999997E-2</v>
      </c>
      <c r="W22" s="273">
        <v>-3.1466666667000001E-2</v>
      </c>
      <c r="X22" s="273">
        <v>0</v>
      </c>
      <c r="Y22" s="273">
        <v>-2.1233333332999999E-2</v>
      </c>
      <c r="Z22" s="273">
        <v>-8.9451612902999994E-2</v>
      </c>
      <c r="AA22" s="273">
        <v>-0.10738709677</v>
      </c>
      <c r="AB22" s="273">
        <v>-0.10155172413999999</v>
      </c>
      <c r="AC22" s="273">
        <v>-9.6000000000000002E-2</v>
      </c>
      <c r="AD22" s="273">
        <v>-9.9433333333000001E-2</v>
      </c>
      <c r="AE22" s="273">
        <v>-0.10483870968</v>
      </c>
      <c r="AF22" s="273">
        <v>-9.6833333332999996E-2</v>
      </c>
      <c r="AG22" s="273">
        <v>-7.6161290322999994E-2</v>
      </c>
      <c r="AH22" s="273">
        <v>-0.13622580644999999</v>
      </c>
      <c r="AI22" s="273">
        <v>-0.10913333333</v>
      </c>
      <c r="AJ22" s="273">
        <v>-0.13832258065</v>
      </c>
      <c r="AK22" s="273">
        <v>-0.15273333333</v>
      </c>
      <c r="AL22" s="273">
        <v>-5.7032258065000001E-2</v>
      </c>
      <c r="AM22" s="273">
        <v>-4.8258064516000003E-2</v>
      </c>
      <c r="AN22" s="273">
        <v>-8.8928571428999997E-3</v>
      </c>
      <c r="AO22" s="273">
        <v>-4.5064516128999997E-2</v>
      </c>
      <c r="AP22" s="273">
        <v>-8.0366666667E-2</v>
      </c>
      <c r="AQ22" s="273">
        <v>-9.4774193547999999E-2</v>
      </c>
      <c r="AR22" s="273">
        <v>-3.1466666667000001E-2</v>
      </c>
      <c r="AS22" s="273">
        <v>8.7096774194000005E-4</v>
      </c>
      <c r="AT22" s="273">
        <v>-6.3387096774000007E-2</v>
      </c>
      <c r="AU22" s="273">
        <v>-6.8066666666999995E-2</v>
      </c>
      <c r="AV22" s="273">
        <v>-8.4225806451999993E-2</v>
      </c>
      <c r="AW22" s="273">
        <v>-7.7600000000000002E-2</v>
      </c>
      <c r="AX22" s="273">
        <v>-4.9741935484000001E-2</v>
      </c>
      <c r="AY22" s="273">
        <v>-5.6387096774000001E-2</v>
      </c>
      <c r="AZ22" s="777">
        <v>-8.2142857142999993E-3</v>
      </c>
      <c r="BA22" s="777">
        <v>1.9903225805999999E-2</v>
      </c>
      <c r="BB22" s="777">
        <v>0.67669999999999997</v>
      </c>
      <c r="BC22" s="777">
        <v>1.2626774193999999</v>
      </c>
      <c r="BD22" s="777">
        <v>1.1376761904999999</v>
      </c>
      <c r="BE22" s="777">
        <v>0.56284402433000003</v>
      </c>
      <c r="BF22" s="284">
        <v>0.61290319999999998</v>
      </c>
      <c r="BG22" s="284">
        <v>0</v>
      </c>
      <c r="BH22" s="284">
        <v>0</v>
      </c>
      <c r="BI22" s="284">
        <v>0</v>
      </c>
      <c r="BJ22" s="284">
        <v>0</v>
      </c>
      <c r="BK22" s="284">
        <v>0</v>
      </c>
      <c r="BL22" s="284">
        <v>0</v>
      </c>
      <c r="BM22" s="284">
        <v>0</v>
      </c>
      <c r="BN22" s="284">
        <v>0</v>
      </c>
      <c r="BO22" s="284">
        <v>0</v>
      </c>
      <c r="BP22" s="284">
        <v>0</v>
      </c>
      <c r="BQ22" s="284">
        <v>-0.55483870000000002</v>
      </c>
      <c r="BR22" s="284">
        <v>-0.55483870000000002</v>
      </c>
      <c r="BS22" s="284">
        <v>-0.57333330000000005</v>
      </c>
      <c r="BT22" s="284">
        <v>-0.55483870000000002</v>
      </c>
      <c r="BU22" s="284">
        <v>-0.57333330000000005</v>
      </c>
      <c r="BV22" s="284">
        <v>-0.55483870000000002</v>
      </c>
    </row>
    <row r="23" spans="1:74" ht="11.1" customHeight="1" x14ac:dyDescent="0.2">
      <c r="A23" s="208" t="s">
        <v>447</v>
      </c>
      <c r="B23" s="473" t="s">
        <v>448</v>
      </c>
      <c r="C23" s="273">
        <v>0.24096774194000001</v>
      </c>
      <c r="D23" s="273">
        <v>0.18528571428999999</v>
      </c>
      <c r="E23" s="273">
        <v>-0.18325806452000001</v>
      </c>
      <c r="F23" s="273">
        <v>-0.10583333333</v>
      </c>
      <c r="G23" s="273">
        <v>7.4741935484000002E-2</v>
      </c>
      <c r="H23" s="273">
        <v>-9.1133333332999999E-2</v>
      </c>
      <c r="I23" s="273">
        <v>-0.20245161289999999</v>
      </c>
      <c r="J23" s="273">
        <v>0.13838709677</v>
      </c>
      <c r="K23" s="273">
        <v>-0.30716666666999998</v>
      </c>
      <c r="L23" s="273">
        <v>-0.34445161289999998</v>
      </c>
      <c r="M23" s="273">
        <v>0.76856666666999995</v>
      </c>
      <c r="N23" s="273">
        <v>-0.43487096774</v>
      </c>
      <c r="O23" s="273">
        <v>-0.93732258064999996</v>
      </c>
      <c r="P23" s="273">
        <v>-0.47178571428999999</v>
      </c>
      <c r="Q23" s="273">
        <v>0.23064516129000001</v>
      </c>
      <c r="R23" s="273">
        <v>0.18640000000000001</v>
      </c>
      <c r="S23" s="273">
        <v>-3.2774193548E-2</v>
      </c>
      <c r="T23" s="273">
        <v>0.1976</v>
      </c>
      <c r="U23" s="273">
        <v>0.47638709677000002</v>
      </c>
      <c r="V23" s="273">
        <v>0.73051612902999996</v>
      </c>
      <c r="W23" s="273">
        <v>-1.8800000000000001E-2</v>
      </c>
      <c r="X23" s="273">
        <v>-0.26219354838999998</v>
      </c>
      <c r="Y23" s="273">
        <v>-0.52816666667000001</v>
      </c>
      <c r="Z23" s="273">
        <v>0.49506451613000002</v>
      </c>
      <c r="AA23" s="273">
        <v>-5.3677419354999999E-2</v>
      </c>
      <c r="AB23" s="273">
        <v>-0.69593103448000004</v>
      </c>
      <c r="AC23" s="273">
        <v>1.8806451613E-2</v>
      </c>
      <c r="AD23" s="273">
        <v>-0.56153333333</v>
      </c>
      <c r="AE23" s="273">
        <v>0.30883870967999999</v>
      </c>
      <c r="AF23" s="273">
        <v>0.48480000000000001</v>
      </c>
      <c r="AG23" s="273">
        <v>0.41322580645000001</v>
      </c>
      <c r="AH23" s="273">
        <v>0.32293548386999998</v>
      </c>
      <c r="AI23" s="273">
        <v>8.3666666666999998E-2</v>
      </c>
      <c r="AJ23" s="273">
        <v>-0.27787096773999997</v>
      </c>
      <c r="AK23" s="273">
        <v>8.4666666666999998E-2</v>
      </c>
      <c r="AL23" s="273">
        <v>0.25306451612999997</v>
      </c>
      <c r="AM23" s="273">
        <v>-0.17425806452000001</v>
      </c>
      <c r="AN23" s="273">
        <v>-0.39300000000000002</v>
      </c>
      <c r="AO23" s="273">
        <v>-6.1354838709999998E-2</v>
      </c>
      <c r="AP23" s="273">
        <v>-0.11256666667</v>
      </c>
      <c r="AQ23" s="273">
        <v>0.14638709677</v>
      </c>
      <c r="AR23" s="273">
        <v>0.55403333333000004</v>
      </c>
      <c r="AS23" s="273">
        <v>-0.20258064515999999</v>
      </c>
      <c r="AT23" s="273">
        <v>9.3290322580999993E-2</v>
      </c>
      <c r="AU23" s="273">
        <v>0.31469999999999998</v>
      </c>
      <c r="AV23" s="273">
        <v>-0.42390322581000001</v>
      </c>
      <c r="AW23" s="273">
        <v>1.4333333332999999E-2</v>
      </c>
      <c r="AX23" s="273">
        <v>0.30087096773999999</v>
      </c>
      <c r="AY23" s="273">
        <v>0.16429032258000001</v>
      </c>
      <c r="AZ23" s="777">
        <v>-1.02725</v>
      </c>
      <c r="BA23" s="777">
        <v>-0.59732258064999999</v>
      </c>
      <c r="BB23" s="777">
        <v>0.10836666667</v>
      </c>
      <c r="BC23" s="777">
        <v>0.80548387096999996</v>
      </c>
      <c r="BD23" s="777">
        <v>0.49008571428999997</v>
      </c>
      <c r="BE23" s="777">
        <v>0.11524375170999999</v>
      </c>
      <c r="BF23" s="284">
        <v>0.36380269999999998</v>
      </c>
      <c r="BG23" s="284">
        <v>0.1152101</v>
      </c>
      <c r="BH23" s="284">
        <v>-0.40885100000000002</v>
      </c>
      <c r="BI23" s="284">
        <v>2.2013999999999999E-2</v>
      </c>
      <c r="BJ23" s="284">
        <v>0.27488750000000001</v>
      </c>
      <c r="BK23" s="284">
        <v>-0.43996210000000002</v>
      </c>
      <c r="BL23" s="284">
        <v>-0.41249019999999997</v>
      </c>
      <c r="BM23" s="284">
        <v>-0.32914670000000001</v>
      </c>
      <c r="BN23" s="284">
        <v>-0.28474080000000002</v>
      </c>
      <c r="BO23" s="284">
        <v>0.17820630000000001</v>
      </c>
      <c r="BP23" s="284">
        <v>0.27566990000000002</v>
      </c>
      <c r="BQ23" s="284">
        <v>6.4122600000000002E-2</v>
      </c>
      <c r="BR23" s="284">
        <v>8.6832300000000001E-2</v>
      </c>
      <c r="BS23" s="284">
        <v>-2.57194E-2</v>
      </c>
      <c r="BT23" s="284">
        <v>-0.36581819999999998</v>
      </c>
      <c r="BU23" s="284">
        <v>-0.1417496</v>
      </c>
      <c r="BV23" s="284">
        <v>0.16624530000000001</v>
      </c>
    </row>
    <row r="24" spans="1:74" ht="11.1" customHeight="1" x14ac:dyDescent="0.2">
      <c r="A24" s="208" t="s">
        <v>449</v>
      </c>
      <c r="B24" s="473" t="s">
        <v>450</v>
      </c>
      <c r="C24" s="273">
        <v>0.30005774194000001</v>
      </c>
      <c r="D24" s="273">
        <v>-3.9499142857E-2</v>
      </c>
      <c r="E24" s="273">
        <v>6.7745E-2</v>
      </c>
      <c r="F24" s="273">
        <v>0.34402233332999999</v>
      </c>
      <c r="G24" s="273">
        <v>0.42696416128999998</v>
      </c>
      <c r="H24" s="273">
        <v>0.36880499999999999</v>
      </c>
      <c r="I24" s="273">
        <v>0.41602593548</v>
      </c>
      <c r="J24" s="273">
        <v>0.20278358064999999</v>
      </c>
      <c r="K24" s="273">
        <v>8.1023999999999999E-2</v>
      </c>
      <c r="L24" s="273">
        <v>0.27706687096999999</v>
      </c>
      <c r="M24" s="273">
        <v>0.225103</v>
      </c>
      <c r="N24" s="273">
        <v>0.47994254839</v>
      </c>
      <c r="O24" s="273">
        <v>4.1891935483999998E-3</v>
      </c>
      <c r="P24" s="273">
        <v>0.12461871429</v>
      </c>
      <c r="Q24" s="273">
        <v>6.3523580644999994E-2</v>
      </c>
      <c r="R24" s="273">
        <v>6.0555999999999999E-2</v>
      </c>
      <c r="S24" s="273">
        <v>0.25907948387000002</v>
      </c>
      <c r="T24" s="273">
        <v>2.5986333332999999E-2</v>
      </c>
      <c r="U24" s="273">
        <v>0.29846729032000002</v>
      </c>
      <c r="V24" s="273">
        <v>-0.20438393548</v>
      </c>
      <c r="W24" s="273">
        <v>-0.12480933332999999</v>
      </c>
      <c r="X24" s="273">
        <v>-0.26460345160999998</v>
      </c>
      <c r="Y24" s="273">
        <v>-0.37794699999999998</v>
      </c>
      <c r="Z24" s="273">
        <v>0.52705709677000001</v>
      </c>
      <c r="AA24" s="273">
        <v>-0.18853648386999999</v>
      </c>
      <c r="AB24" s="273">
        <v>6.3994758621E-2</v>
      </c>
      <c r="AC24" s="273">
        <v>0.39670754839</v>
      </c>
      <c r="AD24" s="273">
        <v>1.7763666667000001E-2</v>
      </c>
      <c r="AE24" s="273">
        <v>-0.13287299999999999</v>
      </c>
      <c r="AF24" s="273">
        <v>-3.0439666667000001E-2</v>
      </c>
      <c r="AG24" s="273">
        <v>-0.33951951612999998</v>
      </c>
      <c r="AH24" s="273">
        <v>0.27042532258000002</v>
      </c>
      <c r="AI24" s="273">
        <v>-0.31888533333000002</v>
      </c>
      <c r="AJ24" s="273">
        <v>-0.13966745160999999</v>
      </c>
      <c r="AK24" s="273">
        <v>0.24831666666999999</v>
      </c>
      <c r="AL24" s="273">
        <v>-0.37913025806</v>
      </c>
      <c r="AM24" s="273">
        <v>-0.45998187096999998</v>
      </c>
      <c r="AN24" s="273">
        <v>6.1326857142999999E-2</v>
      </c>
      <c r="AO24" s="273">
        <v>2.5764354839000001E-2</v>
      </c>
      <c r="AP24" s="273">
        <v>4.0719333332999999E-2</v>
      </c>
      <c r="AQ24" s="273">
        <v>-2.2374903226000002E-2</v>
      </c>
      <c r="AR24" s="273">
        <v>0.16487833332999999</v>
      </c>
      <c r="AS24" s="273">
        <v>0.11641067742</v>
      </c>
      <c r="AT24" s="273">
        <v>0.13812777419</v>
      </c>
      <c r="AU24" s="273">
        <v>-0.51354933332999997</v>
      </c>
      <c r="AV24" s="273">
        <v>-0.20504896774</v>
      </c>
      <c r="AW24" s="273">
        <v>0.34322466667000001</v>
      </c>
      <c r="AX24" s="273">
        <v>0.14235796774000001</v>
      </c>
      <c r="AY24" s="273">
        <v>-0.34814322581000001</v>
      </c>
      <c r="AZ24" s="777">
        <v>0.49339628570999999</v>
      </c>
      <c r="BA24" s="777">
        <v>0.22829035483999999</v>
      </c>
      <c r="BB24" s="777">
        <v>0.35016633333000002</v>
      </c>
      <c r="BC24" s="777">
        <v>-0.25760129032000001</v>
      </c>
      <c r="BD24" s="777">
        <v>-0.16217625643</v>
      </c>
      <c r="BE24" s="777">
        <v>-0.14165856768000001</v>
      </c>
      <c r="BF24" s="284">
        <v>1.9540200000000001E-2</v>
      </c>
      <c r="BG24" s="284">
        <v>-2.47881E-2</v>
      </c>
      <c r="BH24" s="284">
        <v>-4.4329800000000003E-2</v>
      </c>
      <c r="BI24" s="284">
        <v>5.6241499999999996E-3</v>
      </c>
      <c r="BJ24" s="284">
        <v>2.7514799999999999E-2</v>
      </c>
      <c r="BK24" s="284">
        <v>-1.1063399999999999E-2</v>
      </c>
      <c r="BL24" s="284">
        <v>-1.31287E-2</v>
      </c>
      <c r="BM24" s="284">
        <v>6.2262799999999998E-3</v>
      </c>
      <c r="BN24" s="284">
        <v>1.27072E-2</v>
      </c>
      <c r="BO24" s="284">
        <v>1.5716899999999999E-2</v>
      </c>
      <c r="BP24" s="284">
        <v>2.88787E-2</v>
      </c>
      <c r="BQ24" s="284">
        <v>3.4625999999999997E-2</v>
      </c>
      <c r="BR24" s="284">
        <v>9.8102599999999995E-3</v>
      </c>
      <c r="BS24" s="284">
        <v>-1.19284E-2</v>
      </c>
      <c r="BT24" s="284">
        <v>-4.8335599999999999E-2</v>
      </c>
      <c r="BU24" s="284">
        <v>-6.2851799999999996E-3</v>
      </c>
      <c r="BV24" s="284">
        <v>1.25769E-2</v>
      </c>
    </row>
    <row r="25" spans="1:74" s="211" customFormat="1" ht="11.1" customHeight="1" x14ac:dyDescent="0.2">
      <c r="A25" s="471" t="s">
        <v>451</v>
      </c>
      <c r="B25" s="472" t="s">
        <v>452</v>
      </c>
      <c r="C25" s="68">
        <v>0.98848599999999998</v>
      </c>
      <c r="D25" s="68">
        <v>0.92403500000000005</v>
      </c>
      <c r="E25" s="68">
        <v>1.004067</v>
      </c>
      <c r="F25" s="68">
        <v>1.0501659999999999</v>
      </c>
      <c r="G25" s="68">
        <v>1.0867089999999999</v>
      </c>
      <c r="H25" s="68">
        <v>1.1109009999999999</v>
      </c>
      <c r="I25" s="68">
        <v>1.100482</v>
      </c>
      <c r="J25" s="68">
        <v>1.01013</v>
      </c>
      <c r="K25" s="68">
        <v>1.081998</v>
      </c>
      <c r="L25" s="68">
        <v>1.0138050000000001</v>
      </c>
      <c r="M25" s="68">
        <v>1.023299</v>
      </c>
      <c r="N25" s="68">
        <v>0.98570899999999995</v>
      </c>
      <c r="O25" s="68">
        <v>1.0314540000000001</v>
      </c>
      <c r="P25" s="68">
        <v>0.95485799999999998</v>
      </c>
      <c r="Q25" s="68">
        <v>0.92438900000000002</v>
      </c>
      <c r="R25" s="68">
        <v>1.008634</v>
      </c>
      <c r="S25" s="68">
        <v>0.93196699999999999</v>
      </c>
      <c r="T25" s="68">
        <v>1.049633</v>
      </c>
      <c r="U25" s="68">
        <v>1.04413</v>
      </c>
      <c r="V25" s="68">
        <v>1.0708070000000001</v>
      </c>
      <c r="W25" s="68">
        <v>1.0710679999999999</v>
      </c>
      <c r="X25" s="68">
        <v>1.0310319999999999</v>
      </c>
      <c r="Y25" s="68">
        <v>1.054665</v>
      </c>
      <c r="Z25" s="68">
        <v>1.065612</v>
      </c>
      <c r="AA25" s="68">
        <v>0.96887199999999996</v>
      </c>
      <c r="AB25" s="68">
        <v>0.83903499999999998</v>
      </c>
      <c r="AC25" s="68">
        <v>0.92435500000000004</v>
      </c>
      <c r="AD25" s="68">
        <v>0.97323400000000004</v>
      </c>
      <c r="AE25" s="68">
        <v>0.97599999999999998</v>
      </c>
      <c r="AF25" s="68">
        <v>0.97896799999999995</v>
      </c>
      <c r="AG25" s="68">
        <v>0.91967699999999997</v>
      </c>
      <c r="AH25" s="68">
        <v>1.0033570000000001</v>
      </c>
      <c r="AI25" s="68">
        <v>0.98699800000000004</v>
      </c>
      <c r="AJ25" s="68">
        <v>1.008645</v>
      </c>
      <c r="AK25" s="68">
        <v>1.0306649999999999</v>
      </c>
      <c r="AL25" s="68">
        <v>1.020035</v>
      </c>
      <c r="AM25" s="68">
        <v>0.96013099999999996</v>
      </c>
      <c r="AN25" s="68">
        <v>0.94250100000000003</v>
      </c>
      <c r="AO25" s="68">
        <v>0.91890300000000003</v>
      </c>
      <c r="AP25" s="68">
        <v>0.93333500000000003</v>
      </c>
      <c r="AQ25" s="68">
        <v>1.065742</v>
      </c>
      <c r="AR25" s="68">
        <v>1.023166</v>
      </c>
      <c r="AS25" s="68">
        <v>1.0159050000000001</v>
      </c>
      <c r="AT25" s="68">
        <v>1.0369360000000001</v>
      </c>
      <c r="AU25" s="68">
        <v>0.98656600000000005</v>
      </c>
      <c r="AV25" s="68">
        <v>0.87158199999999997</v>
      </c>
      <c r="AW25" s="68">
        <v>0.91706699999999997</v>
      </c>
      <c r="AX25" s="68">
        <v>0.99409800000000004</v>
      </c>
      <c r="AY25" s="68">
        <v>0.95867599999999997</v>
      </c>
      <c r="AZ25" s="796">
        <v>0.96760599999999997</v>
      </c>
      <c r="BA25" s="796">
        <v>0.95858299999999996</v>
      </c>
      <c r="BB25" s="796">
        <v>0.9173</v>
      </c>
      <c r="BC25" s="796">
        <v>0.95551600000000003</v>
      </c>
      <c r="BD25" s="796">
        <v>1.0084599999999999</v>
      </c>
      <c r="BE25" s="796">
        <v>1.0077910000000001</v>
      </c>
      <c r="BF25" s="482">
        <v>1.034376</v>
      </c>
      <c r="BG25" s="482">
        <v>0.99122149999999998</v>
      </c>
      <c r="BH25" s="482">
        <v>0.98899269999999995</v>
      </c>
      <c r="BI25" s="482">
        <v>1.031188</v>
      </c>
      <c r="BJ25" s="482">
        <v>1.039134</v>
      </c>
      <c r="BK25" s="482">
        <v>0.99200710000000003</v>
      </c>
      <c r="BL25" s="482">
        <v>0.92103500000000005</v>
      </c>
      <c r="BM25" s="482">
        <v>0.93108860000000004</v>
      </c>
      <c r="BN25" s="482">
        <v>0.95353730000000003</v>
      </c>
      <c r="BO25" s="482">
        <v>0.96347780000000005</v>
      </c>
      <c r="BP25" s="482">
        <v>0.99090659999999997</v>
      </c>
      <c r="BQ25" s="482">
        <v>0.98936290000000005</v>
      </c>
      <c r="BR25" s="482">
        <v>1.00162</v>
      </c>
      <c r="BS25" s="482">
        <v>0.96575759999999999</v>
      </c>
      <c r="BT25" s="482">
        <v>0.97473319999999997</v>
      </c>
      <c r="BU25" s="482">
        <v>0.99882389999999999</v>
      </c>
      <c r="BV25" s="482">
        <v>1.0010019999999999</v>
      </c>
    </row>
    <row r="26" spans="1:74" s="211" customFormat="1" ht="11.1" customHeight="1" x14ac:dyDescent="0.2">
      <c r="A26" s="471" t="s">
        <v>453</v>
      </c>
      <c r="B26" s="472" t="s">
        <v>454</v>
      </c>
      <c r="C26" s="68">
        <v>5.5083549999999999</v>
      </c>
      <c r="D26" s="68">
        <v>5.5139639999999996</v>
      </c>
      <c r="E26" s="68">
        <v>5.9523549999999998</v>
      </c>
      <c r="F26" s="68">
        <v>5.9173</v>
      </c>
      <c r="G26" s="68">
        <v>5.9610000000000003</v>
      </c>
      <c r="H26" s="68">
        <v>6.008267</v>
      </c>
      <c r="I26" s="68">
        <v>6.1885159999999999</v>
      </c>
      <c r="J26" s="68">
        <v>6.0605479999999998</v>
      </c>
      <c r="K26" s="68">
        <v>6.1540670000000004</v>
      </c>
      <c r="L26" s="68">
        <v>6.1677419999999996</v>
      </c>
      <c r="M26" s="68">
        <v>6.1393000000000004</v>
      </c>
      <c r="N26" s="68">
        <v>5.6004519999999998</v>
      </c>
      <c r="O26" s="68">
        <v>6.0409680000000003</v>
      </c>
      <c r="P26" s="68">
        <v>6.1175360000000003</v>
      </c>
      <c r="Q26" s="68">
        <v>6.3514189999999999</v>
      </c>
      <c r="R26" s="68">
        <v>6.4454330000000004</v>
      </c>
      <c r="S26" s="68">
        <v>6.428839</v>
      </c>
      <c r="T26" s="68">
        <v>6.4082999999999997</v>
      </c>
      <c r="U26" s="68">
        <v>6.5056770000000004</v>
      </c>
      <c r="V26" s="68">
        <v>6.6308389999999999</v>
      </c>
      <c r="W26" s="68">
        <v>6.7954330000000001</v>
      </c>
      <c r="X26" s="68">
        <v>6.8048390000000003</v>
      </c>
      <c r="Y26" s="68">
        <v>6.7828330000000001</v>
      </c>
      <c r="Z26" s="68">
        <v>6.6485479999999999</v>
      </c>
      <c r="AA26" s="68">
        <v>6.1396769999999998</v>
      </c>
      <c r="AB26" s="68">
        <v>6.7073450000000001</v>
      </c>
      <c r="AC26" s="68">
        <v>6.9603229999999998</v>
      </c>
      <c r="AD26" s="68">
        <v>7.0796000000000001</v>
      </c>
      <c r="AE26" s="68">
        <v>7.1399679999999996</v>
      </c>
      <c r="AF26" s="68">
        <v>7.1203000000000003</v>
      </c>
      <c r="AG26" s="68">
        <v>7.0094839999999996</v>
      </c>
      <c r="AH26" s="68">
        <v>7.1390969999999996</v>
      </c>
      <c r="AI26" s="68">
        <v>7.2344999999999997</v>
      </c>
      <c r="AJ26" s="68">
        <v>7.3744189999999996</v>
      </c>
      <c r="AK26" s="68">
        <v>7.3837330000000003</v>
      </c>
      <c r="AL26" s="68">
        <v>7.204161</v>
      </c>
      <c r="AM26" s="68">
        <v>6.7095159999999998</v>
      </c>
      <c r="AN26" s="68">
        <v>6.9413210000000003</v>
      </c>
      <c r="AO26" s="68">
        <v>7.3242580000000004</v>
      </c>
      <c r="AP26" s="68">
        <v>7.3574330000000003</v>
      </c>
      <c r="AQ26" s="68">
        <v>7.4719360000000004</v>
      </c>
      <c r="AR26" s="68">
        <v>7.4839330000000004</v>
      </c>
      <c r="AS26" s="68">
        <v>7.576581</v>
      </c>
      <c r="AT26" s="68">
        <v>7.7120649999999999</v>
      </c>
      <c r="AU26" s="68">
        <v>7.8946670000000001</v>
      </c>
      <c r="AV26" s="68">
        <v>7.7984520000000002</v>
      </c>
      <c r="AW26" s="68">
        <v>7.8491</v>
      </c>
      <c r="AX26" s="68">
        <v>7.6001289999999999</v>
      </c>
      <c r="AY26" s="68">
        <v>7.2125159999999999</v>
      </c>
      <c r="AZ26" s="796">
        <v>7.6536790000000003</v>
      </c>
      <c r="BA26" s="796">
        <v>7.8643229999999997</v>
      </c>
      <c r="BB26" s="796">
        <v>7.902533</v>
      </c>
      <c r="BC26" s="796">
        <v>7.9868069999999998</v>
      </c>
      <c r="BD26" s="796">
        <v>7.8612590666999997</v>
      </c>
      <c r="BE26" s="796">
        <v>7.7131821688000004</v>
      </c>
      <c r="BF26" s="482">
        <v>7.8890310000000001</v>
      </c>
      <c r="BG26" s="482">
        <v>7.9597600000000002</v>
      </c>
      <c r="BH26" s="482">
        <v>8.0108549999999994</v>
      </c>
      <c r="BI26" s="482">
        <v>8.0220339999999997</v>
      </c>
      <c r="BJ26" s="482">
        <v>7.8625299999999996</v>
      </c>
      <c r="BK26" s="482">
        <v>7.840681</v>
      </c>
      <c r="BL26" s="482">
        <v>7.8107930000000003</v>
      </c>
      <c r="BM26" s="482">
        <v>8.0559949999999994</v>
      </c>
      <c r="BN26" s="482">
        <v>8.1829649999999994</v>
      </c>
      <c r="BO26" s="482">
        <v>8.2246430000000004</v>
      </c>
      <c r="BP26" s="482">
        <v>8.2022879999999994</v>
      </c>
      <c r="BQ26" s="482">
        <v>8.1857209999999991</v>
      </c>
      <c r="BR26" s="482">
        <v>8.2586049999999993</v>
      </c>
      <c r="BS26" s="482">
        <v>8.2989499999999996</v>
      </c>
      <c r="BT26" s="482">
        <v>8.3103949999999998</v>
      </c>
      <c r="BU26" s="482">
        <v>8.2993989999999993</v>
      </c>
      <c r="BV26" s="482">
        <v>8.1217839999999999</v>
      </c>
    </row>
    <row r="27" spans="1:74" s="211" customFormat="1" ht="11.1" customHeight="1" x14ac:dyDescent="0.2">
      <c r="A27" s="471" t="s">
        <v>455</v>
      </c>
      <c r="B27" s="472" t="s">
        <v>456</v>
      </c>
      <c r="C27" s="68">
        <v>1.20608</v>
      </c>
      <c r="D27" s="68">
        <v>1.183184</v>
      </c>
      <c r="E27" s="68">
        <v>1.196663</v>
      </c>
      <c r="F27" s="68">
        <v>1.156757</v>
      </c>
      <c r="G27" s="68">
        <v>1.2056260000000001</v>
      </c>
      <c r="H27" s="68">
        <v>1.2460420000000001</v>
      </c>
      <c r="I27" s="68">
        <v>1.2271460000000001</v>
      </c>
      <c r="J27" s="68">
        <v>1.1889620000000001</v>
      </c>
      <c r="K27" s="68">
        <v>1.125291</v>
      </c>
      <c r="L27" s="68">
        <v>1.2248429999999999</v>
      </c>
      <c r="M27" s="68">
        <v>1.2798020000000001</v>
      </c>
      <c r="N27" s="68">
        <v>1.1911320000000001</v>
      </c>
      <c r="O27" s="68">
        <v>1.238111</v>
      </c>
      <c r="P27" s="68">
        <v>1.237419</v>
      </c>
      <c r="Q27" s="68">
        <v>1.2492559999999999</v>
      </c>
      <c r="R27" s="68">
        <v>1.2379389999999999</v>
      </c>
      <c r="S27" s="68">
        <v>1.2882659999999999</v>
      </c>
      <c r="T27" s="68">
        <v>1.341669</v>
      </c>
      <c r="U27" s="68">
        <v>1.312074</v>
      </c>
      <c r="V27" s="68">
        <v>1.3001560000000001</v>
      </c>
      <c r="W27" s="68">
        <v>1.320495</v>
      </c>
      <c r="X27" s="68">
        <v>1.3107260000000001</v>
      </c>
      <c r="Y27" s="68">
        <v>1.3429819999999999</v>
      </c>
      <c r="Z27" s="68">
        <v>1.403586</v>
      </c>
      <c r="AA27" s="68">
        <v>1.280397</v>
      </c>
      <c r="AB27" s="68">
        <v>1.3743639999999999</v>
      </c>
      <c r="AC27" s="68">
        <v>1.362549</v>
      </c>
      <c r="AD27" s="68">
        <v>1.3026770000000001</v>
      </c>
      <c r="AE27" s="68">
        <v>1.312872</v>
      </c>
      <c r="AF27" s="68">
        <v>1.394882</v>
      </c>
      <c r="AG27" s="68">
        <v>1.4245570000000001</v>
      </c>
      <c r="AH27" s="68">
        <v>1.413205</v>
      </c>
      <c r="AI27" s="68">
        <v>1.378784</v>
      </c>
      <c r="AJ27" s="68">
        <v>1.386541</v>
      </c>
      <c r="AK27" s="68">
        <v>1.465471</v>
      </c>
      <c r="AL27" s="68">
        <v>1.442026</v>
      </c>
      <c r="AM27" s="68">
        <v>1.325928</v>
      </c>
      <c r="AN27" s="68">
        <v>1.338042</v>
      </c>
      <c r="AO27" s="68">
        <v>1.3206439999999999</v>
      </c>
      <c r="AP27" s="68">
        <v>1.286232</v>
      </c>
      <c r="AQ27" s="68">
        <v>1.3317330000000001</v>
      </c>
      <c r="AR27" s="68">
        <v>1.384331</v>
      </c>
      <c r="AS27" s="68">
        <v>1.384404</v>
      </c>
      <c r="AT27" s="68">
        <v>1.3527739999999999</v>
      </c>
      <c r="AU27" s="68">
        <v>1.3742829999999999</v>
      </c>
      <c r="AV27" s="68">
        <v>1.4130990000000001</v>
      </c>
      <c r="AW27" s="68">
        <v>1.4297569999999999</v>
      </c>
      <c r="AX27" s="68">
        <v>1.420563</v>
      </c>
      <c r="AY27" s="68">
        <v>1.321269</v>
      </c>
      <c r="AZ27" s="796">
        <v>1.3874409999999999</v>
      </c>
      <c r="BA27" s="796">
        <v>1.414093</v>
      </c>
      <c r="BB27" s="796">
        <v>1.3720619999999999</v>
      </c>
      <c r="BC27" s="796">
        <v>1.468035</v>
      </c>
      <c r="BD27" s="796">
        <v>1.47604355</v>
      </c>
      <c r="BE27" s="796">
        <v>1.4851201368</v>
      </c>
      <c r="BF27" s="482">
        <v>1.5144599999999999</v>
      </c>
      <c r="BG27" s="482">
        <v>1.4894989999999999</v>
      </c>
      <c r="BH27" s="482">
        <v>1.5012369999999999</v>
      </c>
      <c r="BI27" s="482">
        <v>1.550427</v>
      </c>
      <c r="BJ27" s="482">
        <v>1.5541879999999999</v>
      </c>
      <c r="BK27" s="482">
        <v>1.5298210000000001</v>
      </c>
      <c r="BL27" s="482">
        <v>1.4855039999999999</v>
      </c>
      <c r="BM27" s="482">
        <v>1.5004500000000001</v>
      </c>
      <c r="BN27" s="482">
        <v>1.4985489999999999</v>
      </c>
      <c r="BO27" s="482">
        <v>1.5276460000000001</v>
      </c>
      <c r="BP27" s="482">
        <v>1.558864</v>
      </c>
      <c r="BQ27" s="482">
        <v>1.5605329999999999</v>
      </c>
      <c r="BR27" s="482">
        <v>1.5649839999999999</v>
      </c>
      <c r="BS27" s="482">
        <v>1.5460739999999999</v>
      </c>
      <c r="BT27" s="482">
        <v>1.557294</v>
      </c>
      <c r="BU27" s="482">
        <v>1.598371</v>
      </c>
      <c r="BV27" s="482">
        <v>1.596209</v>
      </c>
    </row>
    <row r="28" spans="1:74" ht="11.1" customHeight="1" x14ac:dyDescent="0.2">
      <c r="A28" s="208" t="s">
        <v>457</v>
      </c>
      <c r="B28" s="473" t="s">
        <v>458</v>
      </c>
      <c r="C28" s="273">
        <v>1.0384089999999999</v>
      </c>
      <c r="D28" s="273">
        <v>1.010856</v>
      </c>
      <c r="E28" s="273">
        <v>1.0187360000000001</v>
      </c>
      <c r="F28" s="273">
        <v>0.96519999999999995</v>
      </c>
      <c r="G28" s="273">
        <v>1.0082469999999999</v>
      </c>
      <c r="H28" s="273">
        <v>1.042924</v>
      </c>
      <c r="I28" s="273">
        <v>1.0160750000000001</v>
      </c>
      <c r="J28" s="273">
        <v>0.98452300000000004</v>
      </c>
      <c r="K28" s="273">
        <v>0.90238600000000002</v>
      </c>
      <c r="L28" s="273">
        <v>1.0142089999999999</v>
      </c>
      <c r="M28" s="273">
        <v>1.052651</v>
      </c>
      <c r="N28" s="273">
        <v>0.96922399999999997</v>
      </c>
      <c r="O28" s="273">
        <v>1.0020690000000001</v>
      </c>
      <c r="P28" s="273">
        <v>0.99927299999999997</v>
      </c>
      <c r="Q28" s="273">
        <v>0.98716800000000005</v>
      </c>
      <c r="R28" s="273">
        <v>0.97206700000000001</v>
      </c>
      <c r="S28" s="273">
        <v>0.99418700000000004</v>
      </c>
      <c r="T28" s="273">
        <v>1.0363119999999999</v>
      </c>
      <c r="U28" s="273">
        <v>1.0327040000000001</v>
      </c>
      <c r="V28" s="273">
        <v>1.0042709999999999</v>
      </c>
      <c r="W28" s="273">
        <v>1.003455</v>
      </c>
      <c r="X28" s="273">
        <v>1.0276730000000001</v>
      </c>
      <c r="Y28" s="273">
        <v>1.0534300000000001</v>
      </c>
      <c r="Z28" s="273">
        <v>1.0815969999999999</v>
      </c>
      <c r="AA28" s="273">
        <v>0.99494000000000005</v>
      </c>
      <c r="AB28" s="273">
        <v>1.074103</v>
      </c>
      <c r="AC28" s="273">
        <v>1.0686929999999999</v>
      </c>
      <c r="AD28" s="273">
        <v>0.98221000000000003</v>
      </c>
      <c r="AE28" s="273">
        <v>1.025274</v>
      </c>
      <c r="AF28" s="273">
        <v>1.043453</v>
      </c>
      <c r="AG28" s="273">
        <v>1.0906309999999999</v>
      </c>
      <c r="AH28" s="273">
        <v>1.080837</v>
      </c>
      <c r="AI28" s="273">
        <v>1.0406550000000001</v>
      </c>
      <c r="AJ28" s="273">
        <v>1.049636</v>
      </c>
      <c r="AK28" s="273">
        <v>1.112771</v>
      </c>
      <c r="AL28" s="273">
        <v>1.102722</v>
      </c>
      <c r="AM28" s="273">
        <v>1.083731</v>
      </c>
      <c r="AN28" s="273">
        <v>1.084055</v>
      </c>
      <c r="AO28" s="273">
        <v>1.054281</v>
      </c>
      <c r="AP28" s="273">
        <v>1.0216229999999999</v>
      </c>
      <c r="AQ28" s="273">
        <v>1.0354099999999999</v>
      </c>
      <c r="AR28" s="273">
        <v>1.0772470000000001</v>
      </c>
      <c r="AS28" s="273">
        <v>1.079399</v>
      </c>
      <c r="AT28" s="273">
        <v>1.080438</v>
      </c>
      <c r="AU28" s="273">
        <v>1.0501819999999999</v>
      </c>
      <c r="AV28" s="273">
        <v>1.1003750000000001</v>
      </c>
      <c r="AW28" s="273">
        <v>1.1174120000000001</v>
      </c>
      <c r="AX28" s="273">
        <v>1.1269149999999999</v>
      </c>
      <c r="AY28" s="273">
        <v>1.088327</v>
      </c>
      <c r="AZ28" s="777">
        <v>1.121394</v>
      </c>
      <c r="BA28" s="777">
        <v>1.1023780000000001</v>
      </c>
      <c r="BB28" s="777">
        <v>1.030829</v>
      </c>
      <c r="BC28" s="777">
        <v>1.103864</v>
      </c>
      <c r="BD28" s="777">
        <v>1.1020000000000001</v>
      </c>
      <c r="BE28" s="777">
        <v>1.0938220968000001</v>
      </c>
      <c r="BF28" s="284">
        <v>1.116841</v>
      </c>
      <c r="BG28" s="284">
        <v>1.079007</v>
      </c>
      <c r="BH28" s="284">
        <v>1.090848</v>
      </c>
      <c r="BI28" s="284">
        <v>1.1291929999999999</v>
      </c>
      <c r="BJ28" s="284">
        <v>1.123794</v>
      </c>
      <c r="BK28" s="284">
        <v>1.129183</v>
      </c>
      <c r="BL28" s="284">
        <v>1.0776250000000001</v>
      </c>
      <c r="BM28" s="284">
        <v>1.0844819999999999</v>
      </c>
      <c r="BN28" s="284">
        <v>1.072238</v>
      </c>
      <c r="BO28" s="284">
        <v>1.0942529999999999</v>
      </c>
      <c r="BP28" s="284">
        <v>1.11398</v>
      </c>
      <c r="BQ28" s="284">
        <v>1.1149290000000001</v>
      </c>
      <c r="BR28" s="284">
        <v>1.123272</v>
      </c>
      <c r="BS28" s="284">
        <v>1.100857</v>
      </c>
      <c r="BT28" s="284">
        <v>1.117821</v>
      </c>
      <c r="BU28" s="284">
        <v>1.152145</v>
      </c>
      <c r="BV28" s="284">
        <v>1.1442330000000001</v>
      </c>
    </row>
    <row r="29" spans="1:74" s="211" customFormat="1" ht="11.1" customHeight="1" x14ac:dyDescent="0.2">
      <c r="A29" s="471" t="s">
        <v>459</v>
      </c>
      <c r="B29" s="472" t="s">
        <v>460</v>
      </c>
      <c r="C29" s="68">
        <v>0.22477351612999999</v>
      </c>
      <c r="D29" s="68">
        <v>0.20964453571</v>
      </c>
      <c r="E29" s="68">
        <v>0.21499970968000001</v>
      </c>
      <c r="F29" s="68">
        <v>0.22666776666999999</v>
      </c>
      <c r="G29" s="68">
        <v>0.22458193547999999</v>
      </c>
      <c r="H29" s="68">
        <v>0.23523549999999999</v>
      </c>
      <c r="I29" s="68">
        <v>0.22451516128999999</v>
      </c>
      <c r="J29" s="68">
        <v>0.22219312902999999</v>
      </c>
      <c r="K29" s="68">
        <v>0.22286576666999999</v>
      </c>
      <c r="L29" s="68">
        <v>0.21809729032</v>
      </c>
      <c r="M29" s="68">
        <v>0.22750053333</v>
      </c>
      <c r="N29" s="68">
        <v>0.21345235484</v>
      </c>
      <c r="O29" s="68">
        <v>0.20999974194000001</v>
      </c>
      <c r="P29" s="68">
        <v>0.19571335713999999</v>
      </c>
      <c r="Q29" s="68">
        <v>0.19596929031999999</v>
      </c>
      <c r="R29" s="68">
        <v>0.20706559999999999</v>
      </c>
      <c r="S29" s="68">
        <v>0.22387180644999999</v>
      </c>
      <c r="T29" s="68">
        <v>0.22693443332999999</v>
      </c>
      <c r="U29" s="68">
        <v>0.22922758065000001</v>
      </c>
      <c r="V29" s="68">
        <v>0.22964609677</v>
      </c>
      <c r="W29" s="68">
        <v>0.22953399999999999</v>
      </c>
      <c r="X29" s="68">
        <v>0.22258022581</v>
      </c>
      <c r="Y29" s="68">
        <v>0.23239976667000001</v>
      </c>
      <c r="Z29" s="68">
        <v>0.24009680645000001</v>
      </c>
      <c r="AA29" s="68">
        <v>0.22280467742000001</v>
      </c>
      <c r="AB29" s="68">
        <v>0.19337955171999999</v>
      </c>
      <c r="AC29" s="68">
        <v>0.22074132258000001</v>
      </c>
      <c r="AD29" s="68">
        <v>0.22623326666999999</v>
      </c>
      <c r="AE29" s="68">
        <v>0.22361141935000001</v>
      </c>
      <c r="AF29" s="68">
        <v>0.21826719999999999</v>
      </c>
      <c r="AG29" s="68">
        <v>0.22264435484</v>
      </c>
      <c r="AH29" s="68">
        <v>0.22271148387</v>
      </c>
      <c r="AI29" s="68">
        <v>0.22040109999999999</v>
      </c>
      <c r="AJ29" s="68">
        <v>0.21603245161000001</v>
      </c>
      <c r="AK29" s="68">
        <v>0.2228</v>
      </c>
      <c r="AL29" s="68">
        <v>0.23103238709999999</v>
      </c>
      <c r="AM29" s="68">
        <v>0.21096829032</v>
      </c>
      <c r="AN29" s="68">
        <v>0.20428778571</v>
      </c>
      <c r="AO29" s="68">
        <v>0.2030663871</v>
      </c>
      <c r="AP29" s="68">
        <v>0.20223346667</v>
      </c>
      <c r="AQ29" s="68">
        <v>0.20938764516</v>
      </c>
      <c r="AR29" s="68">
        <v>0.21020036667</v>
      </c>
      <c r="AS29" s="68">
        <v>0.20606635483999999</v>
      </c>
      <c r="AT29" s="68">
        <v>0.20503309677000001</v>
      </c>
      <c r="AU29" s="68">
        <v>0.2117676</v>
      </c>
      <c r="AV29" s="68">
        <v>0.19964393548000001</v>
      </c>
      <c r="AW29" s="68">
        <v>0.22360150000000001</v>
      </c>
      <c r="AX29" s="68">
        <v>0.23574451613</v>
      </c>
      <c r="AY29" s="68">
        <v>0.22799980645000001</v>
      </c>
      <c r="AZ29" s="796">
        <v>0.22103653571000001</v>
      </c>
      <c r="BA29" s="796">
        <v>0.22374093548000001</v>
      </c>
      <c r="BB29" s="796">
        <v>0.2160685</v>
      </c>
      <c r="BC29" s="796">
        <v>0.23151541935</v>
      </c>
      <c r="BD29" s="796">
        <v>0.2197846</v>
      </c>
      <c r="BE29" s="796">
        <v>0.22120980000000001</v>
      </c>
      <c r="BF29" s="482">
        <v>0.22092819999999999</v>
      </c>
      <c r="BG29" s="482">
        <v>0.21654619999999999</v>
      </c>
      <c r="BH29" s="482">
        <v>0.21265020000000001</v>
      </c>
      <c r="BI29" s="482">
        <v>0.22427620000000001</v>
      </c>
      <c r="BJ29" s="482">
        <v>0.22855059999999999</v>
      </c>
      <c r="BK29" s="482">
        <v>0.21197150000000001</v>
      </c>
      <c r="BL29" s="482">
        <v>0.20555370000000001</v>
      </c>
      <c r="BM29" s="482">
        <v>0.20912810000000001</v>
      </c>
      <c r="BN29" s="482">
        <v>0.2128053</v>
      </c>
      <c r="BO29" s="482">
        <v>0.21414</v>
      </c>
      <c r="BP29" s="482">
        <v>0.21789510000000001</v>
      </c>
      <c r="BQ29" s="482">
        <v>0.21828539999999999</v>
      </c>
      <c r="BR29" s="482">
        <v>0.2157174</v>
      </c>
      <c r="BS29" s="482">
        <v>0.21195320000000001</v>
      </c>
      <c r="BT29" s="482">
        <v>0.2092001</v>
      </c>
      <c r="BU29" s="482">
        <v>0.22106690000000001</v>
      </c>
      <c r="BV29" s="482">
        <v>0.22539020000000001</v>
      </c>
    </row>
    <row r="30" spans="1:74" s="211" customFormat="1" ht="11.1" customHeight="1" x14ac:dyDescent="0.2">
      <c r="A30" s="471" t="s">
        <v>461</v>
      </c>
      <c r="B30" s="472" t="s">
        <v>462</v>
      </c>
      <c r="C30" s="68">
        <v>-0.25954300000000002</v>
      </c>
      <c r="D30" s="68">
        <v>-0.53358000000000005</v>
      </c>
      <c r="E30" s="68">
        <v>-0.43973400000000001</v>
      </c>
      <c r="F30" s="68">
        <v>-0.419159</v>
      </c>
      <c r="G30" s="68">
        <v>-0.32280300000000001</v>
      </c>
      <c r="H30" s="68">
        <v>-0.36192999999999997</v>
      </c>
      <c r="I30" s="68">
        <v>-0.40188400000000002</v>
      </c>
      <c r="J30" s="68">
        <v>-0.44310500000000003</v>
      </c>
      <c r="K30" s="68">
        <v>-0.42931200000000003</v>
      </c>
      <c r="L30" s="68">
        <v>-0.58893399999999996</v>
      </c>
      <c r="M30" s="68">
        <v>-0.478047</v>
      </c>
      <c r="N30" s="68">
        <v>-0.373726</v>
      </c>
      <c r="O30" s="68">
        <v>-0.47386699999999998</v>
      </c>
      <c r="P30" s="68">
        <v>-0.33417000000000002</v>
      </c>
      <c r="Q30" s="68">
        <v>-0.447542</v>
      </c>
      <c r="R30" s="68">
        <v>-0.52693000000000001</v>
      </c>
      <c r="S30" s="68">
        <v>-0.33610299999999999</v>
      </c>
      <c r="T30" s="68">
        <v>-0.55097300000000005</v>
      </c>
      <c r="U30" s="68">
        <v>-0.56745699999999999</v>
      </c>
      <c r="V30" s="68">
        <v>-0.67401900000000003</v>
      </c>
      <c r="W30" s="68">
        <v>-0.69033599999999995</v>
      </c>
      <c r="X30" s="68">
        <v>-0.66837999999999997</v>
      </c>
      <c r="Y30" s="68">
        <v>-0.55133900000000002</v>
      </c>
      <c r="Z30" s="68">
        <v>-0.47212799999999999</v>
      </c>
      <c r="AA30" s="68">
        <v>-0.50376699999999996</v>
      </c>
      <c r="AB30" s="68">
        <v>-0.54354100000000005</v>
      </c>
      <c r="AC30" s="68">
        <v>-0.50770499999999996</v>
      </c>
      <c r="AD30" s="68">
        <v>-0.60906300000000002</v>
      </c>
      <c r="AE30" s="68">
        <v>-0.56484400000000001</v>
      </c>
      <c r="AF30" s="68">
        <v>-0.68176300000000001</v>
      </c>
      <c r="AG30" s="68">
        <v>-0.51678999999999997</v>
      </c>
      <c r="AH30" s="68">
        <v>-0.64451800000000004</v>
      </c>
      <c r="AI30" s="68">
        <v>-0.71692400000000001</v>
      </c>
      <c r="AJ30" s="68">
        <v>-0.65524000000000004</v>
      </c>
      <c r="AK30" s="68">
        <v>-0.688693</v>
      </c>
      <c r="AL30" s="68">
        <v>-0.71265199999999995</v>
      </c>
      <c r="AM30" s="68">
        <v>-0.56069199999999997</v>
      </c>
      <c r="AN30" s="68">
        <v>-0.70757499999999995</v>
      </c>
      <c r="AO30" s="68">
        <v>-0.74473299999999998</v>
      </c>
      <c r="AP30" s="68">
        <v>-0.62717000000000001</v>
      </c>
      <c r="AQ30" s="68">
        <v>-0.61721099999999995</v>
      </c>
      <c r="AR30" s="68">
        <v>-0.39513399999999999</v>
      </c>
      <c r="AS30" s="68">
        <v>-0.56908099999999995</v>
      </c>
      <c r="AT30" s="68">
        <v>-0.70583399999999996</v>
      </c>
      <c r="AU30" s="68">
        <v>-0.84024100000000002</v>
      </c>
      <c r="AV30" s="68">
        <v>-0.88958300000000001</v>
      </c>
      <c r="AW30" s="68">
        <v>-0.66603199999999996</v>
      </c>
      <c r="AX30" s="68">
        <v>-0.67139099999999996</v>
      </c>
      <c r="AY30" s="68">
        <v>-0.72292900000000004</v>
      </c>
      <c r="AZ30" s="796">
        <v>-0.62765400000000005</v>
      </c>
      <c r="BA30" s="796">
        <v>-0.52670300000000003</v>
      </c>
      <c r="BB30" s="796">
        <v>-0.37856099999999998</v>
      </c>
      <c r="BC30" s="796">
        <v>-1.036915</v>
      </c>
      <c r="BD30" s="796">
        <v>-0.625</v>
      </c>
      <c r="BE30" s="796">
        <v>-0.53</v>
      </c>
      <c r="BF30" s="482">
        <v>-0.59074450000000001</v>
      </c>
      <c r="BG30" s="482">
        <v>-0.62575449999999999</v>
      </c>
      <c r="BH30" s="482">
        <v>-0.64118830000000004</v>
      </c>
      <c r="BI30" s="482">
        <v>-0.60173520000000003</v>
      </c>
      <c r="BJ30" s="482">
        <v>-0.58444620000000003</v>
      </c>
      <c r="BK30" s="482">
        <v>-0.61491479999999998</v>
      </c>
      <c r="BL30" s="482">
        <v>-0.61654600000000004</v>
      </c>
      <c r="BM30" s="482">
        <v>-0.60125960000000001</v>
      </c>
      <c r="BN30" s="482">
        <v>-0.59614109999999998</v>
      </c>
      <c r="BO30" s="482">
        <v>-0.59376410000000002</v>
      </c>
      <c r="BP30" s="482">
        <v>-0.58336900000000003</v>
      </c>
      <c r="BQ30" s="482">
        <v>-0.57882979999999995</v>
      </c>
      <c r="BR30" s="482">
        <v>-0.59842910000000005</v>
      </c>
      <c r="BS30" s="482">
        <v>-0.61559799999999998</v>
      </c>
      <c r="BT30" s="482">
        <v>-0.64435200000000004</v>
      </c>
      <c r="BU30" s="482">
        <v>-0.61114109999999999</v>
      </c>
      <c r="BV30" s="482">
        <v>-0.596244</v>
      </c>
    </row>
    <row r="31" spans="1:74" s="211" customFormat="1" ht="11.1" customHeight="1" x14ac:dyDescent="0.2">
      <c r="A31" s="471" t="s">
        <v>463</v>
      </c>
      <c r="B31" s="472" t="s">
        <v>464</v>
      </c>
      <c r="C31" s="68">
        <v>-3.556521</v>
      </c>
      <c r="D31" s="68">
        <v>-3.19373</v>
      </c>
      <c r="E31" s="68">
        <v>-3.8422109999999998</v>
      </c>
      <c r="F31" s="68">
        <v>-3.9724819999999998</v>
      </c>
      <c r="G31" s="68">
        <v>-3.8886780000000001</v>
      </c>
      <c r="H31" s="68">
        <v>-4.1925840000000001</v>
      </c>
      <c r="I31" s="68">
        <v>-3.848052</v>
      </c>
      <c r="J31" s="68">
        <v>-4.1486910000000004</v>
      </c>
      <c r="K31" s="68">
        <v>-4.3784879999999999</v>
      </c>
      <c r="L31" s="68">
        <v>-3.667081</v>
      </c>
      <c r="M31" s="68">
        <v>-3.7840470000000002</v>
      </c>
      <c r="N31" s="68">
        <v>-4.236567</v>
      </c>
      <c r="O31" s="68">
        <v>-3.710474</v>
      </c>
      <c r="P31" s="68">
        <v>-3.3660320000000001</v>
      </c>
      <c r="Q31" s="68">
        <v>-4.533042</v>
      </c>
      <c r="R31" s="68">
        <v>-3.5334880000000002</v>
      </c>
      <c r="S31" s="68">
        <v>-3.9949430000000001</v>
      </c>
      <c r="T31" s="68">
        <v>-3.827915</v>
      </c>
      <c r="U31" s="68">
        <v>-4.4119080000000004</v>
      </c>
      <c r="V31" s="68">
        <v>-4.1159499999999998</v>
      </c>
      <c r="W31" s="68">
        <v>-4.0346460000000004</v>
      </c>
      <c r="X31" s="68">
        <v>-4.2948300000000001</v>
      </c>
      <c r="Y31" s="68">
        <v>-4.5761000000000003</v>
      </c>
      <c r="Z31" s="68">
        <v>-4.9017249999999999</v>
      </c>
      <c r="AA31" s="68">
        <v>-4.3889250000000004</v>
      </c>
      <c r="AB31" s="68">
        <v>-4.5148720000000004</v>
      </c>
      <c r="AC31" s="68">
        <v>-4.4985290000000004</v>
      </c>
      <c r="AD31" s="68">
        <v>-4.3389639999999998</v>
      </c>
      <c r="AE31" s="68">
        <v>-4.0532339999999998</v>
      </c>
      <c r="AF31" s="68">
        <v>-4.7291699999999999</v>
      </c>
      <c r="AG31" s="68">
        <v>-4.3846259999999999</v>
      </c>
      <c r="AH31" s="68">
        <v>-5.016286</v>
      </c>
      <c r="AI31" s="68">
        <v>-5.1767649999999996</v>
      </c>
      <c r="AJ31" s="68">
        <v>-5.074675</v>
      </c>
      <c r="AK31" s="68">
        <v>-5.5828680000000004</v>
      </c>
      <c r="AL31" s="68">
        <v>-5.4357949999999997</v>
      </c>
      <c r="AM31" s="68">
        <v>-4.6681720000000002</v>
      </c>
      <c r="AN31" s="68">
        <v>-4.5831749999999998</v>
      </c>
      <c r="AO31" s="68">
        <v>-4.8555840000000003</v>
      </c>
      <c r="AP31" s="68">
        <v>-4.7886329999999999</v>
      </c>
      <c r="AQ31" s="68">
        <v>-4.845879</v>
      </c>
      <c r="AR31" s="68">
        <v>-5.1659709999999999</v>
      </c>
      <c r="AS31" s="68">
        <v>-5.1721089999999998</v>
      </c>
      <c r="AT31" s="68">
        <v>-4.5927309999999997</v>
      </c>
      <c r="AU31" s="68">
        <v>-4.9028739999999997</v>
      </c>
      <c r="AV31" s="68">
        <v>-5.0137869999999998</v>
      </c>
      <c r="AW31" s="68">
        <v>-5.7568020000000004</v>
      </c>
      <c r="AX31" s="68">
        <v>-5.3969240000000003</v>
      </c>
      <c r="AY31" s="68">
        <v>-5.1539580000000003</v>
      </c>
      <c r="AZ31" s="796">
        <v>-5.2715690000000004</v>
      </c>
      <c r="BA31" s="796">
        <v>-6.2062059999999999</v>
      </c>
      <c r="BB31" s="796">
        <v>-6.3785780000000001</v>
      </c>
      <c r="BC31" s="796">
        <v>-6.1531570000000002</v>
      </c>
      <c r="BD31" s="796">
        <v>-6.5146168352</v>
      </c>
      <c r="BE31" s="796">
        <v>-5.9564916082000003</v>
      </c>
      <c r="BF31" s="482">
        <v>-5.7243649999999997</v>
      </c>
      <c r="BG31" s="482">
        <v>-5.7277829999999996</v>
      </c>
      <c r="BH31" s="482">
        <v>-5.5823390000000002</v>
      </c>
      <c r="BI31" s="482">
        <v>-6.1821010000000003</v>
      </c>
      <c r="BJ31" s="482">
        <v>-6.3440380000000003</v>
      </c>
      <c r="BK31" s="482">
        <v>-5.1089950000000002</v>
      </c>
      <c r="BL31" s="482">
        <v>-5.6316379999999997</v>
      </c>
      <c r="BM31" s="482">
        <v>-5.4538409999999997</v>
      </c>
      <c r="BN31" s="482">
        <v>-5.0057</v>
      </c>
      <c r="BO31" s="482">
        <v>-5.1135840000000004</v>
      </c>
      <c r="BP31" s="482">
        <v>-5.4100419999999998</v>
      </c>
      <c r="BQ31" s="482">
        <v>-5.4737470000000004</v>
      </c>
      <c r="BR31" s="482">
        <v>-5.393097</v>
      </c>
      <c r="BS31" s="482">
        <v>-5.5295730000000001</v>
      </c>
      <c r="BT31" s="482">
        <v>-5.4864430000000004</v>
      </c>
      <c r="BU31" s="482">
        <v>-5.8580170000000003</v>
      </c>
      <c r="BV31" s="482">
        <v>-5.9059249999999999</v>
      </c>
    </row>
    <row r="32" spans="1:74" ht="11.1" customHeight="1" x14ac:dyDescent="0.2">
      <c r="A32" s="208" t="s">
        <v>465</v>
      </c>
      <c r="B32" s="473" t="s">
        <v>466</v>
      </c>
      <c r="C32" s="273">
        <v>-2.0427529999999998</v>
      </c>
      <c r="D32" s="273">
        <v>-2.0258090000000002</v>
      </c>
      <c r="E32" s="273">
        <v>-2.133229</v>
      </c>
      <c r="F32" s="273">
        <v>-2.2663540000000002</v>
      </c>
      <c r="G32" s="273">
        <v>-2.3111630000000001</v>
      </c>
      <c r="H32" s="273">
        <v>-2.5179529999999999</v>
      </c>
      <c r="I32" s="273">
        <v>-2.199776</v>
      </c>
      <c r="J32" s="273">
        <v>-2.314905</v>
      </c>
      <c r="K32" s="273">
        <v>-2.233911</v>
      </c>
      <c r="L32" s="273">
        <v>-2.2266379999999999</v>
      </c>
      <c r="M32" s="273">
        <v>-2.176256</v>
      </c>
      <c r="N32" s="273">
        <v>-2.3614280000000001</v>
      </c>
      <c r="O32" s="273">
        <v>-2.3243119999999999</v>
      </c>
      <c r="P32" s="273">
        <v>-2.3556080000000001</v>
      </c>
      <c r="Q32" s="273">
        <v>-2.7403689999999998</v>
      </c>
      <c r="R32" s="273">
        <v>-2.4903870000000001</v>
      </c>
      <c r="S32" s="273">
        <v>-2.4563679999999999</v>
      </c>
      <c r="T32" s="273">
        <v>-2.4911789999999998</v>
      </c>
      <c r="U32" s="273">
        <v>-2.432706</v>
      </c>
      <c r="V32" s="273">
        <v>-2.4560149999999998</v>
      </c>
      <c r="W32" s="273">
        <v>-2.5997840000000001</v>
      </c>
      <c r="X32" s="273">
        <v>-2.5997599999999998</v>
      </c>
      <c r="Y32" s="273">
        <v>-2.605963</v>
      </c>
      <c r="Z32" s="273">
        <v>-2.5784389999999999</v>
      </c>
      <c r="AA32" s="273">
        <v>-2.5116619999999998</v>
      </c>
      <c r="AB32" s="273">
        <v>-2.6802069999999998</v>
      </c>
      <c r="AC32" s="273">
        <v>-2.5867650000000002</v>
      </c>
      <c r="AD32" s="273">
        <v>-2.7236929999999999</v>
      </c>
      <c r="AE32" s="273">
        <v>-2.5670190000000002</v>
      </c>
      <c r="AF32" s="273">
        <v>-2.713762</v>
      </c>
      <c r="AG32" s="273">
        <v>-2.6158489999999999</v>
      </c>
      <c r="AH32" s="273">
        <v>-2.7440329999999999</v>
      </c>
      <c r="AI32" s="273">
        <v>-2.872106</v>
      </c>
      <c r="AJ32" s="273">
        <v>-2.7592370000000002</v>
      </c>
      <c r="AK32" s="273">
        <v>-3.0234839999999998</v>
      </c>
      <c r="AL32" s="273">
        <v>-2.8570869999999999</v>
      </c>
      <c r="AM32" s="273">
        <v>-2.77542</v>
      </c>
      <c r="AN32" s="273">
        <v>-2.8681390000000002</v>
      </c>
      <c r="AO32" s="273">
        <v>-2.8857940000000002</v>
      </c>
      <c r="AP32" s="273">
        <v>-2.9790009999999998</v>
      </c>
      <c r="AQ32" s="273">
        <v>-2.882479</v>
      </c>
      <c r="AR32" s="273">
        <v>-2.8762910000000002</v>
      </c>
      <c r="AS32" s="273">
        <v>-3.064063</v>
      </c>
      <c r="AT32" s="273">
        <v>-2.7047349999999999</v>
      </c>
      <c r="AU32" s="273">
        <v>-3.0787390000000001</v>
      </c>
      <c r="AV32" s="273">
        <v>-2.8850319999999998</v>
      </c>
      <c r="AW32" s="273">
        <v>-3.1537860000000002</v>
      </c>
      <c r="AX32" s="273">
        <v>-2.8560840000000001</v>
      </c>
      <c r="AY32" s="273">
        <v>-2.8986130000000001</v>
      </c>
      <c r="AZ32" s="777">
        <v>-3.0696720000000002</v>
      </c>
      <c r="BA32" s="777">
        <v>-3.2972320000000002</v>
      </c>
      <c r="BB32" s="777">
        <v>-3.459406</v>
      </c>
      <c r="BC32" s="777">
        <v>-3.5845699999999998</v>
      </c>
      <c r="BD32" s="777">
        <v>-3.5243342666999999</v>
      </c>
      <c r="BE32" s="777">
        <v>-3.1374694676999999</v>
      </c>
      <c r="BF32" s="284">
        <v>-3.2587139999999999</v>
      </c>
      <c r="BG32" s="284">
        <v>-3.2763469999999999</v>
      </c>
      <c r="BH32" s="284">
        <v>-3.2597559999999999</v>
      </c>
      <c r="BI32" s="284">
        <v>-3.3930660000000001</v>
      </c>
      <c r="BJ32" s="284">
        <v>-3.3126470000000001</v>
      </c>
      <c r="BK32" s="284">
        <v>-3.2416510000000001</v>
      </c>
      <c r="BL32" s="284">
        <v>-3.3537590000000002</v>
      </c>
      <c r="BM32" s="284">
        <v>-3.367928</v>
      </c>
      <c r="BN32" s="284">
        <v>-3.4262679999999999</v>
      </c>
      <c r="BO32" s="284">
        <v>-3.4455969999999998</v>
      </c>
      <c r="BP32" s="284">
        <v>-3.5331929999999998</v>
      </c>
      <c r="BQ32" s="284">
        <v>-3.4652810000000001</v>
      </c>
      <c r="BR32" s="284">
        <v>-3.357761</v>
      </c>
      <c r="BS32" s="284">
        <v>-3.4296229999999999</v>
      </c>
      <c r="BT32" s="284">
        <v>-3.4032260000000001</v>
      </c>
      <c r="BU32" s="284">
        <v>-3.4737260000000001</v>
      </c>
      <c r="BV32" s="284">
        <v>-3.4256549999999999</v>
      </c>
    </row>
    <row r="33" spans="1:74" ht="11.1" customHeight="1" x14ac:dyDescent="0.2">
      <c r="A33" s="208" t="s">
        <v>467</v>
      </c>
      <c r="B33" s="473" t="s">
        <v>468</v>
      </c>
      <c r="C33" s="273">
        <v>9.5194000000000001E-2</v>
      </c>
      <c r="D33" s="273">
        <v>0.19190299999999999</v>
      </c>
      <c r="E33" s="273">
        <v>0.220249</v>
      </c>
      <c r="F33" s="273">
        <v>0.40047500000000003</v>
      </c>
      <c r="G33" s="273">
        <v>0.19045999999999999</v>
      </c>
      <c r="H33" s="273">
        <v>0.29161599999999999</v>
      </c>
      <c r="I33" s="273">
        <v>0.41736899999999999</v>
      </c>
      <c r="J33" s="273">
        <v>0.24548500000000001</v>
      </c>
      <c r="K33" s="273">
        <v>0.20273099999999999</v>
      </c>
      <c r="L33" s="273">
        <v>0.35770400000000002</v>
      </c>
      <c r="M33" s="273">
        <v>0.30107099999999998</v>
      </c>
      <c r="N33" s="273">
        <v>0.234906</v>
      </c>
      <c r="O33" s="273">
        <v>0.324015</v>
      </c>
      <c r="P33" s="273">
        <v>0.28340399999999999</v>
      </c>
      <c r="Q33" s="273">
        <v>0.23551900000000001</v>
      </c>
      <c r="R33" s="273">
        <v>0.32553700000000002</v>
      </c>
      <c r="S33" s="273">
        <v>0.13514599999999999</v>
      </c>
      <c r="T33" s="273">
        <v>0.361431</v>
      </c>
      <c r="U33" s="273">
        <v>0.26480999999999999</v>
      </c>
      <c r="V33" s="273">
        <v>0.20915900000000001</v>
      </c>
      <c r="W33" s="273">
        <v>0.13992099999999999</v>
      </c>
      <c r="X33" s="273">
        <v>0.19544900000000001</v>
      </c>
      <c r="Y33" s="273">
        <v>0.18535599999999999</v>
      </c>
      <c r="Z33" s="273">
        <v>0.168544</v>
      </c>
      <c r="AA33" s="273">
        <v>8.4984000000000004E-2</v>
      </c>
      <c r="AB33" s="273">
        <v>4.5814000000000001E-2</v>
      </c>
      <c r="AC33" s="273">
        <v>0.12210600000000001</v>
      </c>
      <c r="AD33" s="273">
        <v>0.19767699999999999</v>
      </c>
      <c r="AE33" s="273">
        <v>0.16572799999999999</v>
      </c>
      <c r="AF33" s="273">
        <v>0.160356</v>
      </c>
      <c r="AG33" s="273">
        <v>0.16420000000000001</v>
      </c>
      <c r="AH33" s="273">
        <v>7.4779999999999999E-2</v>
      </c>
      <c r="AI33" s="273">
        <v>9.1993000000000005E-2</v>
      </c>
      <c r="AJ33" s="273">
        <v>0.107157</v>
      </c>
      <c r="AK33" s="273">
        <v>0.147926</v>
      </c>
      <c r="AL33" s="273">
        <v>0.12403400000000001</v>
      </c>
      <c r="AM33" s="273">
        <v>0.10745399999999999</v>
      </c>
      <c r="AN33" s="273">
        <v>0.166273</v>
      </c>
      <c r="AO33" s="273">
        <v>0.141732</v>
      </c>
      <c r="AP33" s="273">
        <v>4.5494E-2</v>
      </c>
      <c r="AQ33" s="273">
        <v>8.4412000000000001E-2</v>
      </c>
      <c r="AR33" s="273">
        <v>5.5440000000000003E-3</v>
      </c>
      <c r="AS33" s="273">
        <v>0.21718899999999999</v>
      </c>
      <c r="AT33" s="273">
        <v>0.28143400000000002</v>
      </c>
      <c r="AU33" s="273">
        <v>0.41514800000000002</v>
      </c>
      <c r="AV33" s="273">
        <v>0.12286</v>
      </c>
      <c r="AW33" s="273">
        <v>-2.3879000000000001E-2</v>
      </c>
      <c r="AX33" s="273">
        <v>9.9339999999999998E-2</v>
      </c>
      <c r="AY33" s="273">
        <v>7.8587000000000004E-2</v>
      </c>
      <c r="AZ33" s="777">
        <v>-8.0590999999999996E-2</v>
      </c>
      <c r="BA33" s="777">
        <v>-0.141601</v>
      </c>
      <c r="BB33" s="777">
        <v>-0.20089299999999999</v>
      </c>
      <c r="BC33" s="777">
        <v>0.19431599999999999</v>
      </c>
      <c r="BD33" s="777">
        <v>0.2225249</v>
      </c>
      <c r="BE33" s="777">
        <v>0.29163299999999998</v>
      </c>
      <c r="BF33" s="284">
        <v>0.26822010000000002</v>
      </c>
      <c r="BG33" s="284">
        <v>0.23854729999999999</v>
      </c>
      <c r="BH33" s="284">
        <v>0.1693192</v>
      </c>
      <c r="BI33" s="284">
        <v>0.1091794</v>
      </c>
      <c r="BJ33" s="284">
        <v>1.48627E-2</v>
      </c>
      <c r="BK33" s="284">
        <v>0.21975069999999999</v>
      </c>
      <c r="BL33" s="284">
        <v>0.13491210000000001</v>
      </c>
      <c r="BM33" s="284">
        <v>0.19971639999999999</v>
      </c>
      <c r="BN33" s="284">
        <v>0.19570779999999999</v>
      </c>
      <c r="BO33" s="284">
        <v>0.18674070000000001</v>
      </c>
      <c r="BP33" s="284">
        <v>0.233934</v>
      </c>
      <c r="BQ33" s="284">
        <v>0.27459060000000002</v>
      </c>
      <c r="BR33" s="284">
        <v>0.2106343</v>
      </c>
      <c r="BS33" s="284">
        <v>0.23514399999999999</v>
      </c>
      <c r="BT33" s="284">
        <v>0.16585440000000001</v>
      </c>
      <c r="BU33" s="284">
        <v>8.8639599999999999E-2</v>
      </c>
      <c r="BV33" s="284">
        <v>-8.2069299999999994E-3</v>
      </c>
    </row>
    <row r="34" spans="1:74" ht="11.1" customHeight="1" x14ac:dyDescent="0.2">
      <c r="A34" s="208" t="s">
        <v>469</v>
      </c>
      <c r="B34" s="473" t="s">
        <v>470</v>
      </c>
      <c r="C34" s="273">
        <v>-4.8375000000000001E-2</v>
      </c>
      <c r="D34" s="273">
        <v>-0.109417</v>
      </c>
      <c r="E34" s="273">
        <v>-5.3983000000000003E-2</v>
      </c>
      <c r="F34" s="273">
        <v>-0.13822699999999999</v>
      </c>
      <c r="G34" s="273">
        <v>-9.0316999999999995E-2</v>
      </c>
      <c r="H34" s="273">
        <v>-6.8897E-2</v>
      </c>
      <c r="I34" s="273">
        <v>-7.6219999999999996E-2</v>
      </c>
      <c r="J34" s="273">
        <v>-4.827E-2</v>
      </c>
      <c r="K34" s="273">
        <v>-6.9183999999999996E-2</v>
      </c>
      <c r="L34" s="273">
        <v>-3.8783999999999999E-2</v>
      </c>
      <c r="M34" s="273">
        <v>-1.32E-3</v>
      </c>
      <c r="N34" s="273">
        <v>-1.7961000000000001E-2</v>
      </c>
      <c r="O34" s="273">
        <v>-4.4874999999999998E-2</v>
      </c>
      <c r="P34" s="273">
        <v>-4.2971000000000002E-2</v>
      </c>
      <c r="Q34" s="273">
        <v>-4.4368999999999999E-2</v>
      </c>
      <c r="R34" s="273">
        <v>-8.5799E-2</v>
      </c>
      <c r="S34" s="273">
        <v>-4.6857999999999997E-2</v>
      </c>
      <c r="T34" s="273">
        <v>-5.9906000000000001E-2</v>
      </c>
      <c r="U34" s="273">
        <v>-5.8367000000000002E-2</v>
      </c>
      <c r="V34" s="273">
        <v>-2.2735999999999999E-2</v>
      </c>
      <c r="W34" s="273">
        <v>-4.0777000000000001E-2</v>
      </c>
      <c r="X34" s="273">
        <v>-6.0004000000000002E-2</v>
      </c>
      <c r="Y34" s="273">
        <v>-3.5195999999999998E-2</v>
      </c>
      <c r="Z34" s="273">
        <v>-6.3447000000000003E-2</v>
      </c>
      <c r="AA34" s="273">
        <v>-5.0252999999999999E-2</v>
      </c>
      <c r="AB34" s="273">
        <v>-2.6571000000000001E-2</v>
      </c>
      <c r="AC34" s="273">
        <v>-8.1292000000000003E-2</v>
      </c>
      <c r="AD34" s="273">
        <v>-8.0427999999999999E-2</v>
      </c>
      <c r="AE34" s="273">
        <v>-8.0878000000000005E-2</v>
      </c>
      <c r="AF34" s="273">
        <v>-4.9775E-2</v>
      </c>
      <c r="AG34" s="273">
        <v>-4.8237000000000002E-2</v>
      </c>
      <c r="AH34" s="273">
        <v>-7.4690000000000006E-2</v>
      </c>
      <c r="AI34" s="273">
        <v>-9.2297000000000004E-2</v>
      </c>
      <c r="AJ34" s="273">
        <v>-9.0995999999999994E-2</v>
      </c>
      <c r="AK34" s="273">
        <v>-0.13866600000000001</v>
      </c>
      <c r="AL34" s="273">
        <v>-9.9307999999999994E-2</v>
      </c>
      <c r="AM34" s="273">
        <v>-0.16137599999999999</v>
      </c>
      <c r="AN34" s="273">
        <v>-0.119634</v>
      </c>
      <c r="AO34" s="273">
        <v>-0.16553399999999999</v>
      </c>
      <c r="AP34" s="273">
        <v>-0.18204799999999999</v>
      </c>
      <c r="AQ34" s="273">
        <v>-0.17652300000000001</v>
      </c>
      <c r="AR34" s="273">
        <v>-0.19819999999999999</v>
      </c>
      <c r="AS34" s="273">
        <v>-0.18038100000000001</v>
      </c>
      <c r="AT34" s="273">
        <v>-0.18413599999999999</v>
      </c>
      <c r="AU34" s="273">
        <v>-0.16375400000000001</v>
      </c>
      <c r="AV34" s="273">
        <v>-0.167629</v>
      </c>
      <c r="AW34" s="273">
        <v>-0.21768899999999999</v>
      </c>
      <c r="AX34" s="273">
        <v>-0.19528000000000001</v>
      </c>
      <c r="AY34" s="273">
        <v>-0.181335</v>
      </c>
      <c r="AZ34" s="777">
        <v>-0.221775</v>
      </c>
      <c r="BA34" s="777">
        <v>-0.20175899999999999</v>
      </c>
      <c r="BB34" s="777">
        <v>-0.180982</v>
      </c>
      <c r="BC34" s="777">
        <v>-0.20948800000000001</v>
      </c>
      <c r="BD34" s="777">
        <v>-0.17165138999999999</v>
      </c>
      <c r="BE34" s="777">
        <v>-0.17542617934999999</v>
      </c>
      <c r="BF34" s="284">
        <v>-0.18507570000000001</v>
      </c>
      <c r="BG34" s="284">
        <v>-0.1806606</v>
      </c>
      <c r="BH34" s="284">
        <v>-0.1667052</v>
      </c>
      <c r="BI34" s="284">
        <v>-0.18759629999999999</v>
      </c>
      <c r="BJ34" s="284">
        <v>-0.17575170000000001</v>
      </c>
      <c r="BK34" s="284">
        <v>-0.16914660000000001</v>
      </c>
      <c r="BL34" s="284">
        <v>-0.15140210000000001</v>
      </c>
      <c r="BM34" s="284">
        <v>-0.1671578</v>
      </c>
      <c r="BN34" s="284">
        <v>-0.16448779999999999</v>
      </c>
      <c r="BO34" s="284">
        <v>-0.16285939999999999</v>
      </c>
      <c r="BP34" s="284">
        <v>-0.1553214</v>
      </c>
      <c r="BQ34" s="284">
        <v>-0.14468539999999999</v>
      </c>
      <c r="BR34" s="284">
        <v>-0.1648512</v>
      </c>
      <c r="BS34" s="284">
        <v>-0.1652527</v>
      </c>
      <c r="BT34" s="284">
        <v>-0.15501889999999999</v>
      </c>
      <c r="BU34" s="284">
        <v>-0.1745515</v>
      </c>
      <c r="BV34" s="284">
        <v>-0.16207659999999999</v>
      </c>
    </row>
    <row r="35" spans="1:74" s="26" customFormat="1" ht="11.1" customHeight="1" x14ac:dyDescent="0.2">
      <c r="A35" s="208" t="s">
        <v>471</v>
      </c>
      <c r="B35" s="473" t="s">
        <v>472</v>
      </c>
      <c r="C35" s="273">
        <v>-0.394067</v>
      </c>
      <c r="D35" s="273">
        <v>-0.26317699999999999</v>
      </c>
      <c r="E35" s="273">
        <v>-0.27343299999999998</v>
      </c>
      <c r="F35" s="273">
        <v>-0.20913699999999999</v>
      </c>
      <c r="G35" s="273">
        <v>-6.0602999999999997E-2</v>
      </c>
      <c r="H35" s="273">
        <v>-0.17818300000000001</v>
      </c>
      <c r="I35" s="273">
        <v>-0.15037500000000001</v>
      </c>
      <c r="J35" s="273">
        <v>-0.28050199999999997</v>
      </c>
      <c r="K35" s="273">
        <v>-0.53022000000000002</v>
      </c>
      <c r="L35" s="273">
        <v>-0.393988</v>
      </c>
      <c r="M35" s="273">
        <v>-0.49277500000000002</v>
      </c>
      <c r="N35" s="273">
        <v>-0.42933300000000002</v>
      </c>
      <c r="O35" s="273">
        <v>-0.35563600000000001</v>
      </c>
      <c r="P35" s="273">
        <v>-0.17424700000000001</v>
      </c>
      <c r="Q35" s="273">
        <v>-0.30027100000000001</v>
      </c>
      <c r="R35" s="273">
        <v>6.9029999999999994E-2</v>
      </c>
      <c r="S35" s="273">
        <v>2.8399000000000001E-2</v>
      </c>
      <c r="T35" s="273">
        <v>0.14720900000000001</v>
      </c>
      <c r="U35" s="273">
        <v>-0.23891899999999999</v>
      </c>
      <c r="V35" s="273">
        <v>-2.8965999999999999E-2</v>
      </c>
      <c r="W35" s="273">
        <v>-6.9731000000000001E-2</v>
      </c>
      <c r="X35" s="273">
        <v>-0.24712899999999999</v>
      </c>
      <c r="Y35" s="273">
        <v>-0.49370999999999998</v>
      </c>
      <c r="Z35" s="273">
        <v>-0.45594400000000002</v>
      </c>
      <c r="AA35" s="273">
        <v>-0.43420300000000001</v>
      </c>
      <c r="AB35" s="273">
        <v>-0.248973</v>
      </c>
      <c r="AC35" s="273">
        <v>-0.26378499999999999</v>
      </c>
      <c r="AD35" s="273">
        <v>1.5959999999999998E-2</v>
      </c>
      <c r="AE35" s="273">
        <v>6.1641000000000001E-2</v>
      </c>
      <c r="AF35" s="273">
        <v>2.911E-3</v>
      </c>
      <c r="AG35" s="273">
        <v>1.2689999999999999E-3</v>
      </c>
      <c r="AH35" s="273">
        <v>-0.12762599999999999</v>
      </c>
      <c r="AI35" s="273">
        <v>-0.119009</v>
      </c>
      <c r="AJ35" s="273">
        <v>-0.413464</v>
      </c>
      <c r="AK35" s="273">
        <v>-0.49898700000000001</v>
      </c>
      <c r="AL35" s="273">
        <v>-0.45042399999999999</v>
      </c>
      <c r="AM35" s="273">
        <v>-0.32830100000000001</v>
      </c>
      <c r="AN35" s="273">
        <v>-0.37813400000000003</v>
      </c>
      <c r="AO35" s="273">
        <v>-0.22717999999999999</v>
      </c>
      <c r="AP35" s="273">
        <v>-3.3248E-2</v>
      </c>
      <c r="AQ35" s="273">
        <v>-1.2345E-2</v>
      </c>
      <c r="AR35" s="273">
        <v>4.3478999999999997E-2</v>
      </c>
      <c r="AS35" s="273">
        <v>-0.22089400000000001</v>
      </c>
      <c r="AT35" s="273">
        <v>-0.12810299999999999</v>
      </c>
      <c r="AU35" s="273">
        <v>-0.27518300000000001</v>
      </c>
      <c r="AV35" s="273">
        <v>-0.39902300000000002</v>
      </c>
      <c r="AW35" s="273">
        <v>-0.59400299999999995</v>
      </c>
      <c r="AX35" s="273">
        <v>-0.466696</v>
      </c>
      <c r="AY35" s="273">
        <v>-0.550261</v>
      </c>
      <c r="AZ35" s="777">
        <v>-0.50764200000000004</v>
      </c>
      <c r="BA35" s="777">
        <v>-0.466609</v>
      </c>
      <c r="BB35" s="777">
        <v>-0.22433900000000001</v>
      </c>
      <c r="BC35" s="777">
        <v>-0.27594200000000002</v>
      </c>
      <c r="BD35" s="777">
        <v>-0.50133309762</v>
      </c>
      <c r="BE35" s="777">
        <v>-0.43172535140000001</v>
      </c>
      <c r="BF35" s="284">
        <v>-0.38244869999999997</v>
      </c>
      <c r="BG35" s="284">
        <v>-0.49251919999999999</v>
      </c>
      <c r="BH35" s="284">
        <v>-0.54700289999999996</v>
      </c>
      <c r="BI35" s="284">
        <v>-0.81549660000000002</v>
      </c>
      <c r="BJ35" s="284">
        <v>-0.69987569999999999</v>
      </c>
      <c r="BK35" s="284">
        <v>-0.43092160000000002</v>
      </c>
      <c r="BL35" s="284">
        <v>-0.58030800000000005</v>
      </c>
      <c r="BM35" s="284">
        <v>-0.39248860000000002</v>
      </c>
      <c r="BN35" s="284">
        <v>4.3349400000000003E-2</v>
      </c>
      <c r="BO35" s="284">
        <v>-0.1202546</v>
      </c>
      <c r="BP35" s="284">
        <v>-0.1475814</v>
      </c>
      <c r="BQ35" s="284">
        <v>-0.30108489999999999</v>
      </c>
      <c r="BR35" s="284">
        <v>-0.27714260000000002</v>
      </c>
      <c r="BS35" s="284">
        <v>-0.38943159999999999</v>
      </c>
      <c r="BT35" s="284">
        <v>-0.53157909999999997</v>
      </c>
      <c r="BU35" s="284">
        <v>-0.60261869999999995</v>
      </c>
      <c r="BV35" s="284">
        <v>-0.4660937</v>
      </c>
    </row>
    <row r="36" spans="1:74" ht="11.1" customHeight="1" x14ac:dyDescent="0.2">
      <c r="A36" s="208" t="s">
        <v>473</v>
      </c>
      <c r="B36" s="473" t="s">
        <v>474</v>
      </c>
      <c r="C36" s="273">
        <v>-8.6840000000000007E-3</v>
      </c>
      <c r="D36" s="273">
        <v>-4.0330999999999999E-2</v>
      </c>
      <c r="E36" s="273">
        <v>-5.3242999999999999E-2</v>
      </c>
      <c r="F36" s="273">
        <v>-8.2473000000000005E-2</v>
      </c>
      <c r="G36" s="273">
        <v>-3.2465000000000001E-2</v>
      </c>
      <c r="H36" s="273">
        <v>-6.6168000000000005E-2</v>
      </c>
      <c r="I36" s="273">
        <v>-6.1573000000000003E-2</v>
      </c>
      <c r="J36" s="273">
        <v>-0.120961</v>
      </c>
      <c r="K36" s="273">
        <v>-0.130243</v>
      </c>
      <c r="L36" s="273">
        <v>-1.1627E-2</v>
      </c>
      <c r="M36" s="273">
        <v>-2.9367000000000001E-2</v>
      </c>
      <c r="N36" s="273">
        <v>-5.8277000000000002E-2</v>
      </c>
      <c r="O36" s="273">
        <v>-7.8427999999999998E-2</v>
      </c>
      <c r="P36" s="273">
        <v>1.0213E-2</v>
      </c>
      <c r="Q36" s="273">
        <v>-4.9755000000000001E-2</v>
      </c>
      <c r="R36" s="273">
        <v>1.0439E-2</v>
      </c>
      <c r="S36" s="273">
        <v>2.3484000000000001E-2</v>
      </c>
      <c r="T36" s="273">
        <v>-1.8487E-2</v>
      </c>
      <c r="U36" s="273">
        <v>-2.2041000000000002E-2</v>
      </c>
      <c r="V36" s="273">
        <v>-0.11561299999999999</v>
      </c>
      <c r="W36" s="273">
        <v>-3.0096000000000001E-2</v>
      </c>
      <c r="X36" s="273">
        <v>-4.4408999999999997E-2</v>
      </c>
      <c r="Y36" s="273">
        <v>-9.9853999999999998E-2</v>
      </c>
      <c r="Z36" s="273">
        <v>-0.126359</v>
      </c>
      <c r="AA36" s="273">
        <v>-0.109697</v>
      </c>
      <c r="AB36" s="273">
        <v>-0.15060000000000001</v>
      </c>
      <c r="AC36" s="273">
        <v>-3.5569999999999997E-2</v>
      </c>
      <c r="AD36" s="273">
        <v>-8.6972999999999995E-2</v>
      </c>
      <c r="AE36" s="273">
        <v>-4.6391000000000002E-2</v>
      </c>
      <c r="AF36" s="273">
        <v>-0.107539</v>
      </c>
      <c r="AG36" s="273">
        <v>-8.4948999999999997E-2</v>
      </c>
      <c r="AH36" s="273">
        <v>-0.108705</v>
      </c>
      <c r="AI36" s="273">
        <v>-0.13381299999999999</v>
      </c>
      <c r="AJ36" s="273">
        <v>-0.10829</v>
      </c>
      <c r="AK36" s="273">
        <v>-0.15996099999999999</v>
      </c>
      <c r="AL36" s="273">
        <v>-0.13377500000000001</v>
      </c>
      <c r="AM36" s="273">
        <v>-0.115773</v>
      </c>
      <c r="AN36" s="273">
        <v>-7.7909999999999993E-2</v>
      </c>
      <c r="AO36" s="273">
        <v>-0.13311600000000001</v>
      </c>
      <c r="AP36" s="273">
        <v>-6.1427000000000002E-2</v>
      </c>
      <c r="AQ36" s="273">
        <v>-6.0471999999999998E-2</v>
      </c>
      <c r="AR36" s="273">
        <v>-0.17157500000000001</v>
      </c>
      <c r="AS36" s="273">
        <v>-8.0068E-2</v>
      </c>
      <c r="AT36" s="273">
        <v>-8.9238999999999999E-2</v>
      </c>
      <c r="AU36" s="273">
        <v>-0.14588599999999999</v>
      </c>
      <c r="AV36" s="273">
        <v>-9.4520000000000003E-3</v>
      </c>
      <c r="AW36" s="273">
        <v>-5.45E-2</v>
      </c>
      <c r="AX36" s="273">
        <v>-0.18792</v>
      </c>
      <c r="AY36" s="273">
        <v>-0.15401500000000001</v>
      </c>
      <c r="AZ36" s="777">
        <v>-0.12703300000000001</v>
      </c>
      <c r="BA36" s="777">
        <v>-0.28815000000000002</v>
      </c>
      <c r="BB36" s="777">
        <v>-0.25461899999999998</v>
      </c>
      <c r="BC36" s="777">
        <v>-0.279005</v>
      </c>
      <c r="BD36" s="777">
        <v>-0.2656</v>
      </c>
      <c r="BE36" s="777">
        <v>-0.28737826660999999</v>
      </c>
      <c r="BF36" s="284">
        <v>-0.2364879</v>
      </c>
      <c r="BG36" s="284">
        <v>-0.1887336</v>
      </c>
      <c r="BH36" s="284">
        <v>-0.11570800000000001</v>
      </c>
      <c r="BI36" s="284">
        <v>-0.22940070000000001</v>
      </c>
      <c r="BJ36" s="284">
        <v>-0.2652178</v>
      </c>
      <c r="BK36" s="284">
        <v>-0.18625530000000001</v>
      </c>
      <c r="BL36" s="284">
        <v>-0.15153240000000001</v>
      </c>
      <c r="BM36" s="284">
        <v>-0.21332380000000001</v>
      </c>
      <c r="BN36" s="284">
        <v>-0.1276987</v>
      </c>
      <c r="BO36" s="284">
        <v>-7.6420500000000002E-2</v>
      </c>
      <c r="BP36" s="284">
        <v>-0.10562149999999999</v>
      </c>
      <c r="BQ36" s="284">
        <v>-7.6865000000000003E-2</v>
      </c>
      <c r="BR36" s="284">
        <v>-9.3200599999999995E-2</v>
      </c>
      <c r="BS36" s="284">
        <v>-6.8521299999999993E-2</v>
      </c>
      <c r="BT36" s="284">
        <v>-2.5014000000000002E-2</v>
      </c>
      <c r="BU36" s="284">
        <v>-0.14011419999999999</v>
      </c>
      <c r="BV36" s="284">
        <v>-0.15454499999999999</v>
      </c>
    </row>
    <row r="37" spans="1:74" ht="11.1" customHeight="1" x14ac:dyDescent="0.2">
      <c r="A37" s="208" t="s">
        <v>475</v>
      </c>
      <c r="B37" s="473" t="s">
        <v>476</v>
      </c>
      <c r="C37" s="273">
        <v>-0.69510400000000006</v>
      </c>
      <c r="D37" s="273">
        <v>-0.48419800000000002</v>
      </c>
      <c r="E37" s="273">
        <v>-1.012964</v>
      </c>
      <c r="F37" s="273">
        <v>-1.1385799999999999</v>
      </c>
      <c r="G37" s="273">
        <v>-1.001911</v>
      </c>
      <c r="H37" s="273">
        <v>-1.093478</v>
      </c>
      <c r="I37" s="273">
        <v>-1.362303</v>
      </c>
      <c r="J37" s="273">
        <v>-1.1848179999999999</v>
      </c>
      <c r="K37" s="273">
        <v>-1.182345</v>
      </c>
      <c r="L37" s="273">
        <v>-0.91573199999999999</v>
      </c>
      <c r="M37" s="273">
        <v>-0.941805</v>
      </c>
      <c r="N37" s="273">
        <v>-1.134962</v>
      </c>
      <c r="O37" s="273">
        <v>-0.61289199999999999</v>
      </c>
      <c r="P37" s="273">
        <v>-0.628077</v>
      </c>
      <c r="Q37" s="273">
        <v>-0.98728099999999996</v>
      </c>
      <c r="R37" s="273">
        <v>-0.86398299999999995</v>
      </c>
      <c r="S37" s="273">
        <v>-0.99500200000000005</v>
      </c>
      <c r="T37" s="273">
        <v>-1.0237149999999999</v>
      </c>
      <c r="U37" s="273">
        <v>-1.1437580000000001</v>
      </c>
      <c r="V37" s="273">
        <v>-1.0732079999999999</v>
      </c>
      <c r="W37" s="273">
        <v>-0.95936200000000005</v>
      </c>
      <c r="X37" s="273">
        <v>-0.97177899999999995</v>
      </c>
      <c r="Y37" s="273">
        <v>-1.0325089999999999</v>
      </c>
      <c r="Z37" s="273">
        <v>-1.0417110000000001</v>
      </c>
      <c r="AA37" s="273">
        <v>-0.83654499999999998</v>
      </c>
      <c r="AB37" s="273">
        <v>-0.79840999999999995</v>
      </c>
      <c r="AC37" s="273">
        <v>-0.91920199999999996</v>
      </c>
      <c r="AD37" s="273">
        <v>-1.1123209999999999</v>
      </c>
      <c r="AE37" s="273">
        <v>-1.118336</v>
      </c>
      <c r="AF37" s="273">
        <v>-1.324832</v>
      </c>
      <c r="AG37" s="273">
        <v>-1.236853</v>
      </c>
      <c r="AH37" s="273">
        <v>-1.357294</v>
      </c>
      <c r="AI37" s="273">
        <v>-1.356606</v>
      </c>
      <c r="AJ37" s="273">
        <v>-1.1291439999999999</v>
      </c>
      <c r="AK37" s="273">
        <v>-1.2364919999999999</v>
      </c>
      <c r="AL37" s="273">
        <v>-1.2962180000000001</v>
      </c>
      <c r="AM37" s="273">
        <v>-1.0123759999999999</v>
      </c>
      <c r="AN37" s="273">
        <v>-0.63463800000000004</v>
      </c>
      <c r="AO37" s="273">
        <v>-0.92863799999999996</v>
      </c>
      <c r="AP37" s="273">
        <v>-1.0645800000000001</v>
      </c>
      <c r="AQ37" s="273">
        <v>-1.1596379999999999</v>
      </c>
      <c r="AR37" s="273">
        <v>-1.2990999999999999</v>
      </c>
      <c r="AS37" s="273">
        <v>-1.2623390000000001</v>
      </c>
      <c r="AT37" s="273">
        <v>-1.180194</v>
      </c>
      <c r="AU37" s="273">
        <v>-1.0976060000000001</v>
      </c>
      <c r="AV37" s="273">
        <v>-1.15499</v>
      </c>
      <c r="AW37" s="273">
        <v>-1.1587670000000001</v>
      </c>
      <c r="AX37" s="273">
        <v>-1.2705869999999999</v>
      </c>
      <c r="AY37" s="273">
        <v>-0.99317200000000005</v>
      </c>
      <c r="AZ37" s="777">
        <v>-0.85132600000000003</v>
      </c>
      <c r="BA37" s="777">
        <v>-1.1898759999999999</v>
      </c>
      <c r="BB37" s="777">
        <v>-1.463576</v>
      </c>
      <c r="BC37" s="777">
        <v>-1.4951190000000001</v>
      </c>
      <c r="BD37" s="777">
        <v>-1.5093285714</v>
      </c>
      <c r="BE37" s="777">
        <v>-1.6091245492999999</v>
      </c>
      <c r="BF37" s="284">
        <v>-1.4688840000000001</v>
      </c>
      <c r="BG37" s="284">
        <v>-1.3535060000000001</v>
      </c>
      <c r="BH37" s="284">
        <v>-1.2003349999999999</v>
      </c>
      <c r="BI37" s="284">
        <v>-1.1965859999999999</v>
      </c>
      <c r="BJ37" s="284">
        <v>-1.3161229999999999</v>
      </c>
      <c r="BK37" s="284">
        <v>-0.91618189999999999</v>
      </c>
      <c r="BL37" s="284">
        <v>-0.99057419999999996</v>
      </c>
      <c r="BM37" s="284">
        <v>-0.98745059999999996</v>
      </c>
      <c r="BN37" s="284">
        <v>-1.0331159999999999</v>
      </c>
      <c r="BO37" s="284">
        <v>-1.023825</v>
      </c>
      <c r="BP37" s="284">
        <v>-1.141853</v>
      </c>
      <c r="BQ37" s="284">
        <v>-1.1631370000000001</v>
      </c>
      <c r="BR37" s="284">
        <v>-1.1433660000000001</v>
      </c>
      <c r="BS37" s="284">
        <v>-1.152298</v>
      </c>
      <c r="BT37" s="284">
        <v>-0.99366659999999996</v>
      </c>
      <c r="BU37" s="284">
        <v>-1.0677399999999999</v>
      </c>
      <c r="BV37" s="284">
        <v>-1.102708</v>
      </c>
    </row>
    <row r="38" spans="1:74" ht="11.1" customHeight="1" x14ac:dyDescent="0.2">
      <c r="A38" s="208" t="s">
        <v>477</v>
      </c>
      <c r="B38" s="473" t="s">
        <v>478</v>
      </c>
      <c r="C38" s="273">
        <v>7.6065999999999995E-2</v>
      </c>
      <c r="D38" s="273">
        <v>0.133686</v>
      </c>
      <c r="E38" s="273">
        <v>6.7501000000000005E-2</v>
      </c>
      <c r="F38" s="273">
        <v>7.0215E-2</v>
      </c>
      <c r="G38" s="273">
        <v>7.5234999999999996E-2</v>
      </c>
      <c r="H38" s="273">
        <v>0.10524699999999999</v>
      </c>
      <c r="I38" s="273">
        <v>9.3072000000000002E-2</v>
      </c>
      <c r="J38" s="273">
        <v>8.2833000000000004E-2</v>
      </c>
      <c r="K38" s="273">
        <v>0.12843599999999999</v>
      </c>
      <c r="L38" s="273">
        <v>0.10907600000000001</v>
      </c>
      <c r="M38" s="273">
        <v>0.118515</v>
      </c>
      <c r="N38" s="273">
        <v>4.5319999999999999E-2</v>
      </c>
      <c r="O38" s="273">
        <v>5.8857E-2</v>
      </c>
      <c r="P38" s="273">
        <v>7.9787999999999998E-2</v>
      </c>
      <c r="Q38" s="273">
        <v>-0.106298</v>
      </c>
      <c r="R38" s="273">
        <v>-1.6879000000000002E-2</v>
      </c>
      <c r="S38" s="273">
        <v>-3.8336000000000002E-2</v>
      </c>
      <c r="T38" s="273">
        <v>-4.6009000000000001E-2</v>
      </c>
      <c r="U38" s="273">
        <v>-7.6535000000000006E-2</v>
      </c>
      <c r="V38" s="273">
        <v>-3.0096000000000001E-2</v>
      </c>
      <c r="W38" s="273">
        <v>1.8551000000000002E-2</v>
      </c>
      <c r="X38" s="273">
        <v>-7.2459999999999998E-3</v>
      </c>
      <c r="Y38" s="273">
        <v>9.3109999999999998E-3</v>
      </c>
      <c r="Z38" s="273">
        <v>-1.7580999999999999E-2</v>
      </c>
      <c r="AA38" s="273">
        <v>5.0259999999999999E-2</v>
      </c>
      <c r="AB38" s="273">
        <v>-3.7229999999999999E-2</v>
      </c>
      <c r="AC38" s="273">
        <v>-7.5124999999999997E-2</v>
      </c>
      <c r="AD38" s="273">
        <v>-4.0912999999999998E-2</v>
      </c>
      <c r="AE38" s="273">
        <v>8.7340000000000004E-3</v>
      </c>
      <c r="AF38" s="273">
        <v>-5.7866000000000001E-2</v>
      </c>
      <c r="AG38" s="273">
        <v>-5.9607E-2</v>
      </c>
      <c r="AH38" s="273">
        <v>-4.5256999999999999E-2</v>
      </c>
      <c r="AI38" s="273">
        <v>-7.9232999999999998E-2</v>
      </c>
      <c r="AJ38" s="273">
        <v>-1.2333E-2</v>
      </c>
      <c r="AK38" s="273">
        <v>-7.3889999999999997E-3</v>
      </c>
      <c r="AL38" s="273">
        <v>2.6388000000000002E-2</v>
      </c>
      <c r="AM38" s="273">
        <v>7.6229000000000005E-2</v>
      </c>
      <c r="AN38" s="273">
        <v>2.4045E-2</v>
      </c>
      <c r="AO38" s="273">
        <v>-1.7034000000000001E-2</v>
      </c>
      <c r="AP38" s="273">
        <v>3.4809E-2</v>
      </c>
      <c r="AQ38" s="273">
        <v>-9.6305000000000002E-2</v>
      </c>
      <c r="AR38" s="273">
        <v>-6.4243999999999996E-2</v>
      </c>
      <c r="AS38" s="273">
        <v>-7.0959999999999995E-2</v>
      </c>
      <c r="AT38" s="273">
        <v>-2.1661E-2</v>
      </c>
      <c r="AU38" s="273">
        <v>1.5259999999999999E-2</v>
      </c>
      <c r="AV38" s="273">
        <v>2.6377000000000001E-2</v>
      </c>
      <c r="AW38" s="273">
        <v>4.3857E-2</v>
      </c>
      <c r="AX38" s="273">
        <v>6.5014000000000002E-2</v>
      </c>
      <c r="AY38" s="273">
        <v>4.6734999999999999E-2</v>
      </c>
      <c r="AZ38" s="777">
        <v>9.1831999999999997E-2</v>
      </c>
      <c r="BA38" s="777">
        <v>-2.7879999999999999E-2</v>
      </c>
      <c r="BB38" s="777">
        <v>6.1869999999999998E-3</v>
      </c>
      <c r="BC38" s="777">
        <v>-4.2770000000000004E-3</v>
      </c>
      <c r="BD38" s="777">
        <v>-2.6433333332999999E-2</v>
      </c>
      <c r="BE38" s="777">
        <v>3.4053350236E-2</v>
      </c>
      <c r="BF38" s="284">
        <v>-1.5775000000000001E-2</v>
      </c>
      <c r="BG38" s="284">
        <v>2.88974E-3</v>
      </c>
      <c r="BH38" s="284">
        <v>1.8299800000000001E-2</v>
      </c>
      <c r="BI38" s="284">
        <v>1.38663E-2</v>
      </c>
      <c r="BJ38" s="284">
        <v>-7.1811000000000002E-3</v>
      </c>
      <c r="BK38" s="284">
        <v>4.1456100000000003E-2</v>
      </c>
      <c r="BL38" s="284">
        <v>1.0965000000000001E-2</v>
      </c>
      <c r="BM38" s="284">
        <v>9.54345E-4</v>
      </c>
      <c r="BN38" s="284">
        <v>7.6260800000000004E-3</v>
      </c>
      <c r="BO38" s="284">
        <v>3.9730099999999997E-2</v>
      </c>
      <c r="BP38" s="284">
        <v>2.3021299999999999E-3</v>
      </c>
      <c r="BQ38" s="284">
        <v>-2.9793400000000001E-2</v>
      </c>
      <c r="BR38" s="284">
        <v>-1.82872E-2</v>
      </c>
      <c r="BS38" s="284">
        <v>9.5145500000000001E-3</v>
      </c>
      <c r="BT38" s="284">
        <v>3.6056999999999999E-2</v>
      </c>
      <c r="BU38" s="284">
        <v>4.3520499999999997E-2</v>
      </c>
      <c r="BV38" s="284">
        <v>3.91081E-2</v>
      </c>
    </row>
    <row r="39" spans="1:74" ht="11.1" customHeight="1" x14ac:dyDescent="0.2">
      <c r="A39" s="208" t="s">
        <v>479</v>
      </c>
      <c r="B39" s="473" t="s">
        <v>480</v>
      </c>
      <c r="C39" s="273">
        <v>-0.538798</v>
      </c>
      <c r="D39" s="273">
        <v>-0.596387</v>
      </c>
      <c r="E39" s="273">
        <v>-0.60310900000000001</v>
      </c>
      <c r="F39" s="273">
        <v>-0.60840099999999997</v>
      </c>
      <c r="G39" s="273">
        <v>-0.657914</v>
      </c>
      <c r="H39" s="273">
        <v>-0.66476800000000003</v>
      </c>
      <c r="I39" s="273">
        <v>-0.50824599999999998</v>
      </c>
      <c r="J39" s="273">
        <v>-0.52755300000000005</v>
      </c>
      <c r="K39" s="273">
        <v>-0.56375200000000003</v>
      </c>
      <c r="L39" s="273">
        <v>-0.54709200000000002</v>
      </c>
      <c r="M39" s="273">
        <v>-0.56211</v>
      </c>
      <c r="N39" s="273">
        <v>-0.51483199999999996</v>
      </c>
      <c r="O39" s="273">
        <v>-0.677203</v>
      </c>
      <c r="P39" s="273">
        <v>-0.53853399999999996</v>
      </c>
      <c r="Q39" s="273">
        <v>-0.54021799999999998</v>
      </c>
      <c r="R39" s="273">
        <v>-0.48144599999999999</v>
      </c>
      <c r="S39" s="273">
        <v>-0.64540799999999998</v>
      </c>
      <c r="T39" s="273">
        <v>-0.69725899999999996</v>
      </c>
      <c r="U39" s="273">
        <v>-0.70439200000000002</v>
      </c>
      <c r="V39" s="273">
        <v>-0.59847499999999998</v>
      </c>
      <c r="W39" s="273">
        <v>-0.49336799999999997</v>
      </c>
      <c r="X39" s="273">
        <v>-0.55995200000000001</v>
      </c>
      <c r="Y39" s="273">
        <v>-0.50353499999999995</v>
      </c>
      <c r="Z39" s="273">
        <v>-0.78678800000000004</v>
      </c>
      <c r="AA39" s="273">
        <v>-0.58180900000000002</v>
      </c>
      <c r="AB39" s="273">
        <v>-0.61869499999999999</v>
      </c>
      <c r="AC39" s="273">
        <v>-0.65889600000000004</v>
      </c>
      <c r="AD39" s="273">
        <v>-0.50827299999999997</v>
      </c>
      <c r="AE39" s="273">
        <v>-0.476713</v>
      </c>
      <c r="AF39" s="273">
        <v>-0.63866299999999998</v>
      </c>
      <c r="AG39" s="273">
        <v>-0.50460000000000005</v>
      </c>
      <c r="AH39" s="273">
        <v>-0.63346100000000005</v>
      </c>
      <c r="AI39" s="273">
        <v>-0.61569399999999996</v>
      </c>
      <c r="AJ39" s="273">
        <v>-0.66836799999999996</v>
      </c>
      <c r="AK39" s="273">
        <v>-0.66581500000000005</v>
      </c>
      <c r="AL39" s="273">
        <v>-0.74940499999999999</v>
      </c>
      <c r="AM39" s="273">
        <v>-0.45860899999999999</v>
      </c>
      <c r="AN39" s="273">
        <v>-0.69503800000000004</v>
      </c>
      <c r="AO39" s="273">
        <v>-0.64002000000000003</v>
      </c>
      <c r="AP39" s="273">
        <v>-0.54863200000000001</v>
      </c>
      <c r="AQ39" s="273">
        <v>-0.54252900000000004</v>
      </c>
      <c r="AR39" s="273">
        <v>-0.60558400000000001</v>
      </c>
      <c r="AS39" s="273">
        <v>-0.51059299999999996</v>
      </c>
      <c r="AT39" s="273">
        <v>-0.56609699999999996</v>
      </c>
      <c r="AU39" s="273">
        <v>-0.57211400000000001</v>
      </c>
      <c r="AV39" s="273">
        <v>-0.546898</v>
      </c>
      <c r="AW39" s="273">
        <v>-0.59803499999999998</v>
      </c>
      <c r="AX39" s="273">
        <v>-0.58471099999999998</v>
      </c>
      <c r="AY39" s="273">
        <v>-0.501884</v>
      </c>
      <c r="AZ39" s="777">
        <v>-0.50536199999999998</v>
      </c>
      <c r="BA39" s="777">
        <v>-0.59309900000000004</v>
      </c>
      <c r="BB39" s="777">
        <v>-0.60094999999999998</v>
      </c>
      <c r="BC39" s="777">
        <v>-0.49907200000000002</v>
      </c>
      <c r="BD39" s="777">
        <v>-0.73846107619000001</v>
      </c>
      <c r="BE39" s="777">
        <v>-0.64105414401000005</v>
      </c>
      <c r="BF39" s="284">
        <v>-0.44520009999999999</v>
      </c>
      <c r="BG39" s="284">
        <v>-0.4774545</v>
      </c>
      <c r="BH39" s="284">
        <v>-0.48045070000000001</v>
      </c>
      <c r="BI39" s="284">
        <v>-0.48300149999999997</v>
      </c>
      <c r="BJ39" s="284">
        <v>-0.58210430000000002</v>
      </c>
      <c r="BK39" s="284">
        <v>-0.42604579999999997</v>
      </c>
      <c r="BL39" s="284">
        <v>-0.54993999999999998</v>
      </c>
      <c r="BM39" s="284">
        <v>-0.52616269999999998</v>
      </c>
      <c r="BN39" s="284">
        <v>-0.50081260000000005</v>
      </c>
      <c r="BO39" s="284">
        <v>-0.51109729999999998</v>
      </c>
      <c r="BP39" s="284">
        <v>-0.56270819999999999</v>
      </c>
      <c r="BQ39" s="284">
        <v>-0.56749099999999997</v>
      </c>
      <c r="BR39" s="284">
        <v>-0.54912269999999996</v>
      </c>
      <c r="BS39" s="284">
        <v>-0.56910570000000005</v>
      </c>
      <c r="BT39" s="284">
        <v>-0.57984930000000001</v>
      </c>
      <c r="BU39" s="284">
        <v>-0.53142670000000003</v>
      </c>
      <c r="BV39" s="284">
        <v>-0.62574759999999996</v>
      </c>
    </row>
    <row r="40" spans="1:74" s="211" customFormat="1" ht="11.1" customHeight="1" x14ac:dyDescent="0.2">
      <c r="A40" s="471" t="s">
        <v>481</v>
      </c>
      <c r="B40" s="472" t="s">
        <v>482</v>
      </c>
      <c r="C40" s="68">
        <v>3.3534838710000001E-2</v>
      </c>
      <c r="D40" s="68">
        <v>0.68930792857000001</v>
      </c>
      <c r="E40" s="68">
        <v>0.55022996773999999</v>
      </c>
      <c r="F40" s="68">
        <v>0.11943033333</v>
      </c>
      <c r="G40" s="68">
        <v>-0.66591022581000003</v>
      </c>
      <c r="H40" s="68">
        <v>-0.18397323333000001</v>
      </c>
      <c r="I40" s="68">
        <v>-0.92362854838999997</v>
      </c>
      <c r="J40" s="68">
        <v>-5.3015870967999999E-2</v>
      </c>
      <c r="K40" s="68">
        <v>0.21091573332999999</v>
      </c>
      <c r="L40" s="68">
        <v>-0.13795606452</v>
      </c>
      <c r="M40" s="68">
        <v>-0.64400769999999996</v>
      </c>
      <c r="N40" s="68">
        <v>0.56986819354999996</v>
      </c>
      <c r="O40" s="68">
        <v>-6.9187161289999993E-2</v>
      </c>
      <c r="P40" s="68">
        <v>1.0624107143E-2</v>
      </c>
      <c r="Q40" s="68">
        <v>0.95428525805999997</v>
      </c>
      <c r="R40" s="68">
        <v>-0.70669793332999997</v>
      </c>
      <c r="S40" s="68">
        <v>-0.43371070967999997</v>
      </c>
      <c r="T40" s="68">
        <v>-0.29868726667000001</v>
      </c>
      <c r="U40" s="68">
        <v>-0.69753019355000001</v>
      </c>
      <c r="V40" s="68">
        <v>-0.36362109676999999</v>
      </c>
      <c r="W40" s="68">
        <v>-0.77682953333000004</v>
      </c>
      <c r="X40" s="68">
        <v>0.86843448387</v>
      </c>
      <c r="Y40" s="68">
        <v>0.51646270000000005</v>
      </c>
      <c r="Z40" s="68">
        <v>-8.9713096773999995E-2</v>
      </c>
      <c r="AA40" s="68">
        <v>0.67550729032000001</v>
      </c>
      <c r="AB40" s="68">
        <v>1.0345279654999999</v>
      </c>
      <c r="AC40" s="68">
        <v>-0.31543329032</v>
      </c>
      <c r="AD40" s="68">
        <v>-0.3608227</v>
      </c>
      <c r="AE40" s="68">
        <v>-0.86581035484000002</v>
      </c>
      <c r="AF40" s="68">
        <v>-0.58103983332999998</v>
      </c>
      <c r="AG40" s="68">
        <v>-0.66221251612999998</v>
      </c>
      <c r="AH40" s="68">
        <v>1.3381000000000001E-2</v>
      </c>
      <c r="AI40" s="68">
        <v>0.22563026667</v>
      </c>
      <c r="AJ40" s="68">
        <v>0.87537761290000005</v>
      </c>
      <c r="AK40" s="68">
        <v>-1.8918233332999999E-2</v>
      </c>
      <c r="AL40" s="68">
        <v>9.2724580644999999E-2</v>
      </c>
      <c r="AM40" s="68">
        <v>0.99193887097</v>
      </c>
      <c r="AN40" s="68">
        <v>0.73132125000000003</v>
      </c>
      <c r="AO40" s="68">
        <v>-4.6657935483999997E-2</v>
      </c>
      <c r="AP40" s="68">
        <v>-0.24210613333</v>
      </c>
      <c r="AQ40" s="68">
        <v>-1.0178886129</v>
      </c>
      <c r="AR40" s="68">
        <v>-0.62937596666999995</v>
      </c>
      <c r="AS40" s="68">
        <v>-0.45700283871000003</v>
      </c>
      <c r="AT40" s="68">
        <v>-0.75519432257999997</v>
      </c>
      <c r="AU40" s="68">
        <v>-0.46861063333000003</v>
      </c>
      <c r="AV40" s="68">
        <v>0.94118599999999997</v>
      </c>
      <c r="AW40" s="68">
        <v>-0.39770186667000001</v>
      </c>
      <c r="AX40" s="68">
        <v>-0.31683916129</v>
      </c>
      <c r="AY40" s="68">
        <v>0.47039358064999998</v>
      </c>
      <c r="AZ40" s="796">
        <v>0.89876049999999996</v>
      </c>
      <c r="BA40" s="796">
        <v>0.25765441935</v>
      </c>
      <c r="BB40" s="796">
        <v>1.0125849333000001</v>
      </c>
      <c r="BC40" s="796">
        <v>-0.16833632258</v>
      </c>
      <c r="BD40" s="796">
        <v>0.13381691857</v>
      </c>
      <c r="BE40" s="796">
        <v>-0.60891714896000004</v>
      </c>
      <c r="BF40" s="482">
        <v>-0.2001812</v>
      </c>
      <c r="BG40" s="482">
        <v>-0.20021539999999999</v>
      </c>
      <c r="BH40" s="482">
        <v>0.4807226</v>
      </c>
      <c r="BI40" s="482">
        <v>-0.268044</v>
      </c>
      <c r="BJ40" s="482">
        <v>2.0312400000000001E-2</v>
      </c>
      <c r="BK40" s="482">
        <v>-0.3051702</v>
      </c>
      <c r="BL40" s="482">
        <v>0.91062220000000005</v>
      </c>
      <c r="BM40" s="482">
        <v>3.8514600000000003E-2</v>
      </c>
      <c r="BN40" s="482">
        <v>-0.40164470000000002</v>
      </c>
      <c r="BO40" s="482">
        <v>-0.80465690000000001</v>
      </c>
      <c r="BP40" s="482">
        <v>-0.45998630000000001</v>
      </c>
      <c r="BQ40" s="482">
        <v>-0.46214559999999999</v>
      </c>
      <c r="BR40" s="482">
        <v>-0.25414179999999997</v>
      </c>
      <c r="BS40" s="482">
        <v>-0.12936410000000001</v>
      </c>
      <c r="BT40" s="482">
        <v>0.46410479999999998</v>
      </c>
      <c r="BU40" s="482">
        <v>-0.2062012</v>
      </c>
      <c r="BV40" s="482">
        <v>5.6143999999999999E-2</v>
      </c>
    </row>
    <row r="41" spans="1:74" ht="11.1" customHeight="1" x14ac:dyDescent="0.2">
      <c r="A41" s="208"/>
      <c r="B41" s="467"/>
      <c r="C41" s="273"/>
      <c r="D41" s="273"/>
      <c r="E41" s="273"/>
      <c r="F41" s="273"/>
      <c r="G41" s="273"/>
      <c r="H41" s="273"/>
      <c r="I41" s="273"/>
      <c r="J41" s="273"/>
      <c r="K41" s="273"/>
      <c r="L41" s="273"/>
      <c r="M41" s="273"/>
      <c r="N41" s="273"/>
      <c r="O41" s="273"/>
      <c r="P41" s="273"/>
      <c r="Q41" s="273"/>
      <c r="R41" s="273"/>
      <c r="S41" s="273"/>
      <c r="T41" s="273"/>
      <c r="U41" s="273"/>
      <c r="V41" s="273"/>
      <c r="W41" s="273"/>
      <c r="X41" s="273"/>
      <c r="Y41" s="273"/>
      <c r="Z41" s="273"/>
      <c r="AA41" s="273"/>
      <c r="AB41" s="273"/>
      <c r="AC41" s="273"/>
      <c r="AD41" s="273"/>
      <c r="AE41" s="273"/>
      <c r="AF41" s="273"/>
      <c r="AG41" s="273"/>
      <c r="AH41" s="273"/>
      <c r="AI41" s="273"/>
      <c r="AJ41" s="273"/>
      <c r="AK41" s="273"/>
      <c r="AL41" s="273"/>
      <c r="AM41" s="273"/>
      <c r="AN41" s="273"/>
      <c r="AO41" s="273"/>
      <c r="AP41" s="273"/>
      <c r="AQ41" s="273"/>
      <c r="AR41" s="273"/>
      <c r="AS41" s="273"/>
      <c r="AT41" s="273"/>
      <c r="AU41" s="273"/>
      <c r="AV41" s="273"/>
      <c r="AW41" s="273"/>
      <c r="AX41" s="273"/>
      <c r="AY41" s="273"/>
      <c r="AZ41" s="777"/>
      <c r="BA41" s="777"/>
      <c r="BB41" s="777"/>
      <c r="BC41" s="777"/>
      <c r="BD41" s="777"/>
      <c r="BE41" s="777"/>
      <c r="BF41" s="284"/>
      <c r="BG41" s="284"/>
      <c r="BH41" s="284"/>
      <c r="BI41" s="284"/>
      <c r="BJ41" s="284"/>
      <c r="BK41" s="284"/>
      <c r="BL41" s="284"/>
      <c r="BM41" s="284"/>
      <c r="BN41" s="284"/>
      <c r="BO41" s="284"/>
      <c r="BP41" s="284"/>
      <c r="BQ41" s="284"/>
      <c r="BR41" s="284"/>
      <c r="BS41" s="284"/>
      <c r="BT41" s="284"/>
      <c r="BU41" s="284"/>
      <c r="BV41" s="284"/>
    </row>
    <row r="42" spans="1:74" ht="11.1" customHeight="1" x14ac:dyDescent="0.2">
      <c r="A42" s="207"/>
      <c r="B42" s="25" t="s">
        <v>483</v>
      </c>
      <c r="C42" s="273"/>
      <c r="D42" s="273"/>
      <c r="E42" s="273"/>
      <c r="F42" s="273"/>
      <c r="G42" s="273"/>
      <c r="H42" s="273"/>
      <c r="I42" s="273"/>
      <c r="J42" s="273"/>
      <c r="K42" s="273"/>
      <c r="L42" s="273"/>
      <c r="M42" s="273"/>
      <c r="N42" s="273"/>
      <c r="O42" s="273"/>
      <c r="P42" s="273"/>
      <c r="Q42" s="273"/>
      <c r="R42" s="273"/>
      <c r="S42" s="273"/>
      <c r="T42" s="273"/>
      <c r="U42" s="273"/>
      <c r="V42" s="273"/>
      <c r="W42" s="273"/>
      <c r="X42" s="273"/>
      <c r="Y42" s="273"/>
      <c r="Z42" s="273"/>
      <c r="AA42" s="273"/>
      <c r="AB42" s="273"/>
      <c r="AC42" s="273"/>
      <c r="AD42" s="273"/>
      <c r="AE42" s="273"/>
      <c r="AF42" s="273"/>
      <c r="AG42" s="273"/>
      <c r="AH42" s="273"/>
      <c r="AI42" s="273"/>
      <c r="AJ42" s="273"/>
      <c r="AK42" s="273"/>
      <c r="AL42" s="273"/>
      <c r="AM42" s="273"/>
      <c r="AN42" s="273"/>
      <c r="AO42" s="273"/>
      <c r="AP42" s="273"/>
      <c r="AQ42" s="273"/>
      <c r="AR42" s="273"/>
      <c r="AS42" s="273"/>
      <c r="AT42" s="273"/>
      <c r="AU42" s="273"/>
      <c r="AV42" s="273"/>
      <c r="AW42" s="273"/>
      <c r="AX42" s="273"/>
      <c r="AY42" s="273"/>
      <c r="AZ42" s="777"/>
      <c r="BA42" s="777"/>
      <c r="BB42" s="777"/>
      <c r="BC42" s="777"/>
      <c r="BD42" s="777"/>
      <c r="BE42" s="777"/>
      <c r="BF42" s="284"/>
      <c r="BG42" s="284"/>
      <c r="BH42" s="284"/>
      <c r="BI42" s="284"/>
      <c r="BJ42" s="284"/>
      <c r="BK42" s="284"/>
      <c r="BL42" s="284"/>
      <c r="BM42" s="284"/>
      <c r="BN42" s="284"/>
      <c r="BO42" s="284"/>
      <c r="BP42" s="284"/>
      <c r="BQ42" s="284"/>
      <c r="BR42" s="284"/>
      <c r="BS42" s="284"/>
      <c r="BT42" s="284"/>
      <c r="BU42" s="284"/>
      <c r="BV42" s="284"/>
    </row>
    <row r="43" spans="1:74" s="211" customFormat="1" ht="11.1" customHeight="1" x14ac:dyDescent="0.2">
      <c r="A43" s="471" t="s">
        <v>65</v>
      </c>
      <c r="B43" s="467" t="s">
        <v>484</v>
      </c>
      <c r="C43" s="68">
        <v>19.613111</v>
      </c>
      <c r="D43" s="68">
        <v>20.190412999999999</v>
      </c>
      <c r="E43" s="68">
        <v>20.483485999999999</v>
      </c>
      <c r="F43" s="68">
        <v>19.727340999999999</v>
      </c>
      <c r="G43" s="68">
        <v>19.839566999999999</v>
      </c>
      <c r="H43" s="68">
        <v>20.433236999999998</v>
      </c>
      <c r="I43" s="68">
        <v>19.925560999999998</v>
      </c>
      <c r="J43" s="68">
        <v>20.265028999999998</v>
      </c>
      <c r="K43" s="68">
        <v>20.129058000000001</v>
      </c>
      <c r="L43" s="68">
        <v>20.006618</v>
      </c>
      <c r="M43" s="68">
        <v>20.214213999999998</v>
      </c>
      <c r="N43" s="68">
        <v>19.327209</v>
      </c>
      <c r="O43" s="68">
        <v>19.353483000000001</v>
      </c>
      <c r="P43" s="68">
        <v>19.941524000000001</v>
      </c>
      <c r="Q43" s="68">
        <v>20.207293</v>
      </c>
      <c r="R43" s="68">
        <v>19.971914999999999</v>
      </c>
      <c r="S43" s="68">
        <v>20.323443000000001</v>
      </c>
      <c r="T43" s="68">
        <v>20.755185999999998</v>
      </c>
      <c r="U43" s="68">
        <v>20.042788999999999</v>
      </c>
      <c r="V43" s="68">
        <v>20.767872000000001</v>
      </c>
      <c r="W43" s="68">
        <v>20.154582999999999</v>
      </c>
      <c r="X43" s="68">
        <v>20.631443999999998</v>
      </c>
      <c r="Y43" s="68">
        <v>20.738980000000002</v>
      </c>
      <c r="Z43" s="68">
        <v>20.396183000000001</v>
      </c>
      <c r="AA43" s="68">
        <v>19.789279000000001</v>
      </c>
      <c r="AB43" s="68">
        <v>19.972377999999999</v>
      </c>
      <c r="AC43" s="68">
        <v>20.011388</v>
      </c>
      <c r="AD43" s="68">
        <v>20.155279</v>
      </c>
      <c r="AE43" s="68">
        <v>20.887834000000002</v>
      </c>
      <c r="AF43" s="68">
        <v>20.536577000000001</v>
      </c>
      <c r="AG43" s="68">
        <v>20.593178000000002</v>
      </c>
      <c r="AH43" s="68">
        <v>20.984949</v>
      </c>
      <c r="AI43" s="68">
        <v>20.356294999999999</v>
      </c>
      <c r="AJ43" s="68">
        <v>21.249372000000001</v>
      </c>
      <c r="AK43" s="68">
        <v>20.367203</v>
      </c>
      <c r="AL43" s="68">
        <v>20.615046</v>
      </c>
      <c r="AM43" s="68">
        <v>20.735623</v>
      </c>
      <c r="AN43" s="68">
        <v>20.225491999999999</v>
      </c>
      <c r="AO43" s="68">
        <v>19.949864000000002</v>
      </c>
      <c r="AP43" s="68">
        <v>20.212610000000002</v>
      </c>
      <c r="AQ43" s="68">
        <v>20.322932000000002</v>
      </c>
      <c r="AR43" s="68">
        <v>21.007194999999999</v>
      </c>
      <c r="AS43" s="68">
        <v>20.984271</v>
      </c>
      <c r="AT43" s="68">
        <v>21.195426000000001</v>
      </c>
      <c r="AU43" s="68">
        <v>20.720071999999998</v>
      </c>
      <c r="AV43" s="68">
        <v>20.846402000000001</v>
      </c>
      <c r="AW43" s="68">
        <v>20.226611999999999</v>
      </c>
      <c r="AX43" s="68">
        <v>20.851362000000002</v>
      </c>
      <c r="AY43" s="68">
        <v>20.649557999999999</v>
      </c>
      <c r="AZ43" s="796">
        <v>21.137712000000001</v>
      </c>
      <c r="BA43" s="796">
        <v>20.383077</v>
      </c>
      <c r="BB43" s="796">
        <v>20.808202000000001</v>
      </c>
      <c r="BC43" s="796">
        <v>20.07057</v>
      </c>
      <c r="BD43" s="796">
        <v>20.675172499999999</v>
      </c>
      <c r="BE43" s="796">
        <v>20.477309186999999</v>
      </c>
      <c r="BF43" s="482">
        <v>21.064070000000001</v>
      </c>
      <c r="BG43" s="482">
        <v>20.475760000000001</v>
      </c>
      <c r="BH43" s="482">
        <v>20.857849999999999</v>
      </c>
      <c r="BI43" s="482">
        <v>20.39432</v>
      </c>
      <c r="BJ43" s="482">
        <v>20.618829999999999</v>
      </c>
      <c r="BK43" s="482">
        <v>20.523569999999999</v>
      </c>
      <c r="BL43" s="482">
        <v>20.517900000000001</v>
      </c>
      <c r="BM43" s="482">
        <v>20.458729999999999</v>
      </c>
      <c r="BN43" s="482">
        <v>20.684539999999998</v>
      </c>
      <c r="BO43" s="482">
        <v>20.709790000000002</v>
      </c>
      <c r="BP43" s="482">
        <v>21.05668</v>
      </c>
      <c r="BQ43" s="482">
        <v>20.985440000000001</v>
      </c>
      <c r="BR43" s="482">
        <v>21.303930000000001</v>
      </c>
      <c r="BS43" s="482">
        <v>20.719460000000002</v>
      </c>
      <c r="BT43" s="482">
        <v>21.076049999999999</v>
      </c>
      <c r="BU43" s="482">
        <v>20.632349999999999</v>
      </c>
      <c r="BV43" s="482">
        <v>20.848700000000001</v>
      </c>
    </row>
    <row r="44" spans="1:74" ht="11.1" customHeight="1" x14ac:dyDescent="0.2">
      <c r="A44" s="207" t="s">
        <v>485</v>
      </c>
      <c r="B44" s="468" t="s">
        <v>466</v>
      </c>
      <c r="C44" s="273">
        <v>3.979196</v>
      </c>
      <c r="D44" s="273">
        <v>3.729911</v>
      </c>
      <c r="E44" s="273">
        <v>3.5920480000000001</v>
      </c>
      <c r="F44" s="273">
        <v>3.2634910000000001</v>
      </c>
      <c r="G44" s="273">
        <v>3.030122</v>
      </c>
      <c r="H44" s="273">
        <v>3.2429830000000002</v>
      </c>
      <c r="I44" s="273">
        <v>3.3529719999999998</v>
      </c>
      <c r="J44" s="273">
        <v>2.9958999999999998</v>
      </c>
      <c r="K44" s="273">
        <v>3.1597019999999998</v>
      </c>
      <c r="L44" s="273">
        <v>3.225158</v>
      </c>
      <c r="M44" s="273">
        <v>3.4231950000000002</v>
      </c>
      <c r="N44" s="273">
        <v>3.318784</v>
      </c>
      <c r="O44" s="273">
        <v>3.650852</v>
      </c>
      <c r="P44" s="273">
        <v>3.6074359999999999</v>
      </c>
      <c r="Q44" s="273">
        <v>3.3423690000000001</v>
      </c>
      <c r="R44" s="273">
        <v>3.3552409999999999</v>
      </c>
      <c r="S44" s="273">
        <v>3.3240120000000002</v>
      </c>
      <c r="T44" s="273">
        <v>3.2845170000000001</v>
      </c>
      <c r="U44" s="273">
        <v>3.4490159999999999</v>
      </c>
      <c r="V44" s="273">
        <v>3.2286809999999999</v>
      </c>
      <c r="W44" s="273">
        <v>3.2756880000000002</v>
      </c>
      <c r="X44" s="273">
        <v>3.4992489999999998</v>
      </c>
      <c r="Y44" s="273">
        <v>3.8534619999999999</v>
      </c>
      <c r="Z44" s="273">
        <v>4.1855120000000001</v>
      </c>
      <c r="AA44" s="273">
        <v>4.0437820000000002</v>
      </c>
      <c r="AB44" s="273">
        <v>3.8258049999999999</v>
      </c>
      <c r="AC44" s="273">
        <v>3.670636</v>
      </c>
      <c r="AD44" s="273">
        <v>3.4626540000000001</v>
      </c>
      <c r="AE44" s="273">
        <v>3.547717</v>
      </c>
      <c r="AF44" s="273">
        <v>3.4481630000000001</v>
      </c>
      <c r="AG44" s="273">
        <v>3.217689</v>
      </c>
      <c r="AH44" s="273">
        <v>3.5866660000000001</v>
      </c>
      <c r="AI44" s="273">
        <v>3.7537120000000002</v>
      </c>
      <c r="AJ44" s="273">
        <v>3.9982280000000001</v>
      </c>
      <c r="AK44" s="273">
        <v>3.948391</v>
      </c>
      <c r="AL44" s="273">
        <v>4.3865590000000001</v>
      </c>
      <c r="AM44" s="273">
        <v>4.4300920000000001</v>
      </c>
      <c r="AN44" s="273">
        <v>4.0808099999999996</v>
      </c>
      <c r="AO44" s="273">
        <v>3.67008</v>
      </c>
      <c r="AP44" s="273">
        <v>3.4802439999999999</v>
      </c>
      <c r="AQ44" s="273">
        <v>3.479006</v>
      </c>
      <c r="AR44" s="273">
        <v>3.6115780000000002</v>
      </c>
      <c r="AS44" s="273">
        <v>3.6949900000000002</v>
      </c>
      <c r="AT44" s="273">
        <v>4.048603</v>
      </c>
      <c r="AU44" s="273">
        <v>3.7715589999999999</v>
      </c>
      <c r="AV44" s="273">
        <v>3.8871220000000002</v>
      </c>
      <c r="AW44" s="273">
        <v>3.9532820000000002</v>
      </c>
      <c r="AX44" s="273">
        <v>4.3370740000000003</v>
      </c>
      <c r="AY44" s="273">
        <v>4.6002850000000004</v>
      </c>
      <c r="AZ44" s="777">
        <v>4.4203520000000003</v>
      </c>
      <c r="BA44" s="777">
        <v>3.764068</v>
      </c>
      <c r="BB44" s="777">
        <v>3.7254649999999998</v>
      </c>
      <c r="BC44" s="777">
        <v>3.7426149999999998</v>
      </c>
      <c r="BD44" s="777">
        <v>3.6106702667000001</v>
      </c>
      <c r="BE44" s="777">
        <v>3.4879462645000001</v>
      </c>
      <c r="BF44" s="284">
        <v>3.8174380000000001</v>
      </c>
      <c r="BG44" s="284">
        <v>3.7658689999999999</v>
      </c>
      <c r="BH44" s="284">
        <v>3.990348</v>
      </c>
      <c r="BI44" s="284">
        <v>4.0624339999999997</v>
      </c>
      <c r="BJ44" s="284">
        <v>4.367769</v>
      </c>
      <c r="BK44" s="284">
        <v>4.5642469999999999</v>
      </c>
      <c r="BL44" s="284">
        <v>4.414644</v>
      </c>
      <c r="BM44" s="284">
        <v>4.1049439999999997</v>
      </c>
      <c r="BN44" s="284">
        <v>3.951686</v>
      </c>
      <c r="BO44" s="284">
        <v>3.9106380000000001</v>
      </c>
      <c r="BP44" s="284">
        <v>3.8576239999999999</v>
      </c>
      <c r="BQ44" s="284">
        <v>3.899346</v>
      </c>
      <c r="BR44" s="284">
        <v>4.0125840000000004</v>
      </c>
      <c r="BS44" s="284">
        <v>3.9554290000000001</v>
      </c>
      <c r="BT44" s="284">
        <v>4.1001519999999996</v>
      </c>
      <c r="BU44" s="284">
        <v>4.1608609999999997</v>
      </c>
      <c r="BV44" s="284">
        <v>4.4494899999999999</v>
      </c>
    </row>
    <row r="45" spans="1:74" ht="11.1" customHeight="1" x14ac:dyDescent="0.2">
      <c r="A45" s="207" t="s">
        <v>486</v>
      </c>
      <c r="B45" s="468" t="s">
        <v>470</v>
      </c>
      <c r="C45" s="273">
        <v>0.124696</v>
      </c>
      <c r="D45" s="273">
        <v>0.140793</v>
      </c>
      <c r="E45" s="273">
        <v>0.15332200000000001</v>
      </c>
      <c r="F45" s="273">
        <v>0.16320899999999999</v>
      </c>
      <c r="G45" s="273">
        <v>0.15617400000000001</v>
      </c>
      <c r="H45" s="273">
        <v>0.20013500000000001</v>
      </c>
      <c r="I45" s="273">
        <v>0.16460900000000001</v>
      </c>
      <c r="J45" s="273">
        <v>0.183194</v>
      </c>
      <c r="K45" s="273">
        <v>0.170406</v>
      </c>
      <c r="L45" s="273">
        <v>0.19822300000000001</v>
      </c>
      <c r="M45" s="273">
        <v>0.19029499999999999</v>
      </c>
      <c r="N45" s="273">
        <v>0.1867</v>
      </c>
      <c r="O45" s="273">
        <v>0.19962099999999999</v>
      </c>
      <c r="P45" s="273">
        <v>0.213065</v>
      </c>
      <c r="Q45" s="273">
        <v>0.23675199999999999</v>
      </c>
      <c r="R45" s="273">
        <v>0.23368700000000001</v>
      </c>
      <c r="S45" s="273">
        <v>0.312475</v>
      </c>
      <c r="T45" s="273">
        <v>0.297842</v>
      </c>
      <c r="U45" s="273">
        <v>0.26063500000000001</v>
      </c>
      <c r="V45" s="273">
        <v>0.28934100000000001</v>
      </c>
      <c r="W45" s="273">
        <v>0.30568499999999998</v>
      </c>
      <c r="X45" s="273">
        <v>0.28571000000000002</v>
      </c>
      <c r="Y45" s="273">
        <v>0.25357600000000002</v>
      </c>
      <c r="Z45" s="273">
        <v>0.31811499999999998</v>
      </c>
      <c r="AA45" s="273">
        <v>0.260042</v>
      </c>
      <c r="AB45" s="273">
        <v>0.33938099999999999</v>
      </c>
      <c r="AC45" s="273">
        <v>0.299736</v>
      </c>
      <c r="AD45" s="273">
        <v>0.32794400000000001</v>
      </c>
      <c r="AE45" s="273">
        <v>0.32777800000000001</v>
      </c>
      <c r="AF45" s="273">
        <v>0.34833999999999998</v>
      </c>
      <c r="AG45" s="273">
        <v>0.36960599999999999</v>
      </c>
      <c r="AH45" s="273">
        <v>0.32306000000000001</v>
      </c>
      <c r="AI45" s="273">
        <v>0.33768700000000001</v>
      </c>
      <c r="AJ45" s="273">
        <v>0.33503500000000003</v>
      </c>
      <c r="AK45" s="273">
        <v>0.334731</v>
      </c>
      <c r="AL45" s="273">
        <v>0.315689</v>
      </c>
      <c r="AM45" s="273">
        <v>0.19112299999999999</v>
      </c>
      <c r="AN45" s="273">
        <v>0.24505399999999999</v>
      </c>
      <c r="AO45" s="273">
        <v>0.228883</v>
      </c>
      <c r="AP45" s="273">
        <v>0.234954</v>
      </c>
      <c r="AQ45" s="273">
        <v>0.213868</v>
      </c>
      <c r="AR45" s="273">
        <v>0.18539</v>
      </c>
      <c r="AS45" s="273">
        <v>0.21416399999999999</v>
      </c>
      <c r="AT45" s="273">
        <v>0.207953</v>
      </c>
      <c r="AU45" s="273">
        <v>0.228296</v>
      </c>
      <c r="AV45" s="273">
        <v>0.241229</v>
      </c>
      <c r="AW45" s="273">
        <v>0.24051900000000001</v>
      </c>
      <c r="AX45" s="273">
        <v>0.24777299999999999</v>
      </c>
      <c r="AY45" s="273">
        <v>0.165051</v>
      </c>
      <c r="AZ45" s="777">
        <v>0.221994</v>
      </c>
      <c r="BA45" s="777">
        <v>0.247283</v>
      </c>
      <c r="BB45" s="777">
        <v>0.27556999999999998</v>
      </c>
      <c r="BC45" s="777">
        <v>0.27134999999999998</v>
      </c>
      <c r="BD45" s="777">
        <v>0.2953771</v>
      </c>
      <c r="BE45" s="777">
        <v>0.32835389999999998</v>
      </c>
      <c r="BF45" s="284">
        <v>0.34116960000000002</v>
      </c>
      <c r="BG45" s="284">
        <v>0.3520529</v>
      </c>
      <c r="BH45" s="284">
        <v>0.35597990000000002</v>
      </c>
      <c r="BI45" s="284">
        <v>0.36317860000000002</v>
      </c>
      <c r="BJ45" s="284">
        <v>0.37503379999999997</v>
      </c>
      <c r="BK45" s="284">
        <v>0.35118569999999999</v>
      </c>
      <c r="BL45" s="284">
        <v>0.37582399999999999</v>
      </c>
      <c r="BM45" s="284">
        <v>0.3789093</v>
      </c>
      <c r="BN45" s="284">
        <v>0.38966590000000001</v>
      </c>
      <c r="BO45" s="284">
        <v>0.4048832</v>
      </c>
      <c r="BP45" s="284">
        <v>0.40994130000000001</v>
      </c>
      <c r="BQ45" s="284">
        <v>0.41302610000000001</v>
      </c>
      <c r="BR45" s="284">
        <v>0.41135300000000002</v>
      </c>
      <c r="BS45" s="284">
        <v>0.4136726</v>
      </c>
      <c r="BT45" s="284">
        <v>0.41224749999999999</v>
      </c>
      <c r="BU45" s="284">
        <v>0.41031119999999999</v>
      </c>
      <c r="BV45" s="284">
        <v>0.41899320000000001</v>
      </c>
    </row>
    <row r="46" spans="1:74" ht="11.1" customHeight="1" x14ac:dyDescent="0.2">
      <c r="A46" s="208" t="s">
        <v>487</v>
      </c>
      <c r="B46" s="468" t="s">
        <v>488</v>
      </c>
      <c r="C46" s="273">
        <v>8.0618730000000003</v>
      </c>
      <c r="D46" s="273">
        <v>8.6501760000000001</v>
      </c>
      <c r="E46" s="273">
        <v>9.0051249999999996</v>
      </c>
      <c r="F46" s="273">
        <v>8.7987420000000007</v>
      </c>
      <c r="G46" s="273">
        <v>9.1191099999999992</v>
      </c>
      <c r="H46" s="273">
        <v>9.075113</v>
      </c>
      <c r="I46" s="273">
        <v>8.8115620000000003</v>
      </c>
      <c r="J46" s="273">
        <v>9.1153639999999996</v>
      </c>
      <c r="K46" s="273">
        <v>8.8466349999999991</v>
      </c>
      <c r="L46" s="273">
        <v>8.8067969999999995</v>
      </c>
      <c r="M46" s="273">
        <v>8.8268369999999994</v>
      </c>
      <c r="N46" s="273">
        <v>8.5959120000000002</v>
      </c>
      <c r="O46" s="273">
        <v>8.2910260000000005</v>
      </c>
      <c r="P46" s="273">
        <v>8.694903</v>
      </c>
      <c r="Q46" s="273">
        <v>9.0769289999999998</v>
      </c>
      <c r="R46" s="273">
        <v>8.9440740000000005</v>
      </c>
      <c r="S46" s="273">
        <v>9.0798850000000009</v>
      </c>
      <c r="T46" s="273">
        <v>9.3657190000000003</v>
      </c>
      <c r="U46" s="273">
        <v>8.9790080000000003</v>
      </c>
      <c r="V46" s="273">
        <v>9.2444869999999995</v>
      </c>
      <c r="W46" s="273">
        <v>8.8430999999999997</v>
      </c>
      <c r="X46" s="273">
        <v>9.0998470000000005</v>
      </c>
      <c r="Y46" s="273">
        <v>8.9098400000000009</v>
      </c>
      <c r="Z46" s="273">
        <v>8.7958689999999997</v>
      </c>
      <c r="AA46" s="273">
        <v>8.2903669999999998</v>
      </c>
      <c r="AB46" s="273">
        <v>8.6591609999999992</v>
      </c>
      <c r="AC46" s="273">
        <v>8.9370569999999994</v>
      </c>
      <c r="AD46" s="273">
        <v>8.8692729999999997</v>
      </c>
      <c r="AE46" s="273">
        <v>9.3909450000000003</v>
      </c>
      <c r="AF46" s="273">
        <v>9.1993849999999995</v>
      </c>
      <c r="AG46" s="273">
        <v>9.317653</v>
      </c>
      <c r="AH46" s="273">
        <v>9.2571440000000003</v>
      </c>
      <c r="AI46" s="273">
        <v>8.9833510000000008</v>
      </c>
      <c r="AJ46" s="273">
        <v>9.0698410000000003</v>
      </c>
      <c r="AK46" s="273">
        <v>8.8323289999999997</v>
      </c>
      <c r="AL46" s="273">
        <v>8.7726059999999997</v>
      </c>
      <c r="AM46" s="273">
        <v>8.4827619999999992</v>
      </c>
      <c r="AN46" s="273">
        <v>8.6814389999999992</v>
      </c>
      <c r="AO46" s="273">
        <v>8.7645619999999997</v>
      </c>
      <c r="AP46" s="273">
        <v>8.9098159999999993</v>
      </c>
      <c r="AQ46" s="273">
        <v>9.0566650000000006</v>
      </c>
      <c r="AR46" s="273">
        <v>9.2615859999999994</v>
      </c>
      <c r="AS46" s="273">
        <v>9.1501429999999999</v>
      </c>
      <c r="AT46" s="273">
        <v>9.2259340000000005</v>
      </c>
      <c r="AU46" s="273">
        <v>8.9742069999999998</v>
      </c>
      <c r="AV46" s="273">
        <v>8.8882809999999992</v>
      </c>
      <c r="AW46" s="273">
        <v>8.6798490000000008</v>
      </c>
      <c r="AX46" s="273">
        <v>8.7805590000000002</v>
      </c>
      <c r="AY46" s="273">
        <v>8.2578759999999996</v>
      </c>
      <c r="AZ46" s="777">
        <v>8.5861909999999995</v>
      </c>
      <c r="BA46" s="777">
        <v>8.8531440000000003</v>
      </c>
      <c r="BB46" s="777">
        <v>9.1226769999999995</v>
      </c>
      <c r="BC46" s="777">
        <v>8.6818760000000008</v>
      </c>
      <c r="BD46" s="777">
        <v>9.0158333332999998</v>
      </c>
      <c r="BE46" s="777">
        <v>8.9591817419000002</v>
      </c>
      <c r="BF46" s="284">
        <v>9.0723599999999998</v>
      </c>
      <c r="BG46" s="284">
        <v>8.7578259999999997</v>
      </c>
      <c r="BH46" s="284">
        <v>8.8283690000000004</v>
      </c>
      <c r="BI46" s="284">
        <v>8.5784339999999997</v>
      </c>
      <c r="BJ46" s="284">
        <v>8.6187349999999991</v>
      </c>
      <c r="BK46" s="284">
        <v>8.2912020000000002</v>
      </c>
      <c r="BL46" s="284">
        <v>8.4910250000000005</v>
      </c>
      <c r="BM46" s="284">
        <v>8.6133760000000006</v>
      </c>
      <c r="BN46" s="284">
        <v>8.8123430000000003</v>
      </c>
      <c r="BO46" s="284">
        <v>8.8972049999999996</v>
      </c>
      <c r="BP46" s="284">
        <v>9.0044439999999994</v>
      </c>
      <c r="BQ46" s="284">
        <v>8.9365579999999998</v>
      </c>
      <c r="BR46" s="284">
        <v>9.0009619999999995</v>
      </c>
      <c r="BS46" s="284">
        <v>8.6989280000000004</v>
      </c>
      <c r="BT46" s="284">
        <v>8.8067960000000003</v>
      </c>
      <c r="BU46" s="284">
        <v>8.5590659999999996</v>
      </c>
      <c r="BV46" s="284">
        <v>8.6183230000000002</v>
      </c>
    </row>
    <row r="47" spans="1:74" ht="11.1" customHeight="1" x14ac:dyDescent="0.2">
      <c r="A47" s="208" t="s">
        <v>489</v>
      </c>
      <c r="B47" s="468" t="s">
        <v>474</v>
      </c>
      <c r="C47" s="273">
        <v>1.4183330000000001</v>
      </c>
      <c r="D47" s="273">
        <v>1.4180699999999999</v>
      </c>
      <c r="E47" s="273">
        <v>1.520051</v>
      </c>
      <c r="F47" s="273">
        <v>1.547018</v>
      </c>
      <c r="G47" s="273">
        <v>1.5911839999999999</v>
      </c>
      <c r="H47" s="273">
        <v>1.685743</v>
      </c>
      <c r="I47" s="273">
        <v>1.6025430000000001</v>
      </c>
      <c r="J47" s="273">
        <v>1.6536759999999999</v>
      </c>
      <c r="K47" s="273">
        <v>1.5342340000000001</v>
      </c>
      <c r="L47" s="273">
        <v>1.558341</v>
      </c>
      <c r="M47" s="273">
        <v>1.5844929999999999</v>
      </c>
      <c r="N47" s="273">
        <v>1.5927659999999999</v>
      </c>
      <c r="O47" s="273">
        <v>1.5276590000000001</v>
      </c>
      <c r="P47" s="273">
        <v>1.5157719999999999</v>
      </c>
      <c r="Q47" s="273">
        <v>1.6129869999999999</v>
      </c>
      <c r="R47" s="273">
        <v>1.6057699999999999</v>
      </c>
      <c r="S47" s="273">
        <v>1.669672</v>
      </c>
      <c r="T47" s="273">
        <v>1.7554289999999999</v>
      </c>
      <c r="U47" s="273">
        <v>1.7529840000000001</v>
      </c>
      <c r="V47" s="273">
        <v>1.7075039999999999</v>
      </c>
      <c r="W47" s="273">
        <v>1.6913800000000001</v>
      </c>
      <c r="X47" s="273">
        <v>1.6971130000000001</v>
      </c>
      <c r="Y47" s="273">
        <v>1.623478</v>
      </c>
      <c r="Z47" s="273">
        <v>1.6681969999999999</v>
      </c>
      <c r="AA47" s="273">
        <v>1.532138</v>
      </c>
      <c r="AB47" s="273">
        <v>1.5519259999999999</v>
      </c>
      <c r="AC47" s="273">
        <v>1.6509990000000001</v>
      </c>
      <c r="AD47" s="273">
        <v>1.6781109999999999</v>
      </c>
      <c r="AE47" s="273">
        <v>1.7416210000000001</v>
      </c>
      <c r="AF47" s="273">
        <v>1.772489</v>
      </c>
      <c r="AG47" s="273">
        <v>1.8023439999999999</v>
      </c>
      <c r="AH47" s="273">
        <v>1.783857</v>
      </c>
      <c r="AI47" s="273">
        <v>1.676355</v>
      </c>
      <c r="AJ47" s="273">
        <v>1.711578</v>
      </c>
      <c r="AK47" s="273">
        <v>1.668849</v>
      </c>
      <c r="AL47" s="273">
        <v>1.7039010000000001</v>
      </c>
      <c r="AM47" s="273">
        <v>1.620217</v>
      </c>
      <c r="AN47" s="273">
        <v>1.538648</v>
      </c>
      <c r="AO47" s="273">
        <v>1.6365510000000001</v>
      </c>
      <c r="AP47" s="273">
        <v>1.764119</v>
      </c>
      <c r="AQ47" s="273">
        <v>1.763469</v>
      </c>
      <c r="AR47" s="273">
        <v>1.846859</v>
      </c>
      <c r="AS47" s="273">
        <v>1.8447089999999999</v>
      </c>
      <c r="AT47" s="273">
        <v>1.8187310000000001</v>
      </c>
      <c r="AU47" s="273">
        <v>1.6632150000000001</v>
      </c>
      <c r="AV47" s="273">
        <v>1.7854220000000001</v>
      </c>
      <c r="AW47" s="273">
        <v>1.6740790000000001</v>
      </c>
      <c r="AX47" s="273">
        <v>1.728926</v>
      </c>
      <c r="AY47" s="273">
        <v>1.6457079999999999</v>
      </c>
      <c r="AZ47" s="777">
        <v>1.6241080000000001</v>
      </c>
      <c r="BA47" s="777">
        <v>1.6817949999999999</v>
      </c>
      <c r="BB47" s="777">
        <v>1.813636</v>
      </c>
      <c r="BC47" s="777">
        <v>1.7059500000000001</v>
      </c>
      <c r="BD47" s="777">
        <v>1.8323666667</v>
      </c>
      <c r="BE47" s="777">
        <v>1.8519269677000001</v>
      </c>
      <c r="BF47" s="284">
        <v>1.785479</v>
      </c>
      <c r="BG47" s="284">
        <v>1.686164</v>
      </c>
      <c r="BH47" s="284">
        <v>1.7165250000000001</v>
      </c>
      <c r="BI47" s="284">
        <v>1.640965</v>
      </c>
      <c r="BJ47" s="284">
        <v>1.6984619999999999</v>
      </c>
      <c r="BK47" s="284">
        <v>1.6645909999999999</v>
      </c>
      <c r="BL47" s="284">
        <v>1.628744</v>
      </c>
      <c r="BM47" s="284">
        <v>1.673856</v>
      </c>
      <c r="BN47" s="284">
        <v>1.8170310000000001</v>
      </c>
      <c r="BO47" s="284">
        <v>1.745922</v>
      </c>
      <c r="BP47" s="284">
        <v>1.841019</v>
      </c>
      <c r="BQ47" s="284">
        <v>1.853162</v>
      </c>
      <c r="BR47" s="284">
        <v>1.8054349999999999</v>
      </c>
      <c r="BS47" s="284">
        <v>1.7051449999999999</v>
      </c>
      <c r="BT47" s="284">
        <v>1.73305</v>
      </c>
      <c r="BU47" s="284">
        <v>1.657222</v>
      </c>
      <c r="BV47" s="284">
        <v>1.7154020000000001</v>
      </c>
    </row>
    <row r="48" spans="1:74" ht="11.1" customHeight="1" x14ac:dyDescent="0.2">
      <c r="A48" s="208" t="s">
        <v>490</v>
      </c>
      <c r="B48" s="468" t="s">
        <v>476</v>
      </c>
      <c r="C48" s="273">
        <v>4.1287419999999999</v>
      </c>
      <c r="D48" s="273">
        <v>4.3648769999999999</v>
      </c>
      <c r="E48" s="273">
        <v>4.1832260000000003</v>
      </c>
      <c r="F48" s="273">
        <v>3.9756010000000002</v>
      </c>
      <c r="G48" s="273">
        <v>3.8757510000000002</v>
      </c>
      <c r="H48" s="273">
        <v>4.0492489999999997</v>
      </c>
      <c r="I48" s="273">
        <v>3.72153</v>
      </c>
      <c r="J48" s="273">
        <v>3.9404870000000001</v>
      </c>
      <c r="K48" s="273">
        <v>4.0874629999999996</v>
      </c>
      <c r="L48" s="273">
        <v>4.1628230000000004</v>
      </c>
      <c r="M48" s="273">
        <v>4.0594900000000003</v>
      </c>
      <c r="N48" s="273">
        <v>3.7927200000000001</v>
      </c>
      <c r="O48" s="273">
        <v>3.9668009999999998</v>
      </c>
      <c r="P48" s="273">
        <v>3.9985900000000001</v>
      </c>
      <c r="Q48" s="273">
        <v>4.11348</v>
      </c>
      <c r="R48" s="273">
        <v>3.878568</v>
      </c>
      <c r="S48" s="273">
        <v>3.9190770000000001</v>
      </c>
      <c r="T48" s="273">
        <v>3.9775459999999998</v>
      </c>
      <c r="U48" s="273">
        <v>3.5832959999999998</v>
      </c>
      <c r="V48" s="273">
        <v>4.0520769999999997</v>
      </c>
      <c r="W48" s="273">
        <v>3.8577789999999998</v>
      </c>
      <c r="X48" s="273">
        <v>4.0606920000000004</v>
      </c>
      <c r="Y48" s="273">
        <v>3.9502809999999999</v>
      </c>
      <c r="Z48" s="273">
        <v>3.6433080000000002</v>
      </c>
      <c r="AA48" s="273">
        <v>3.8555299999999999</v>
      </c>
      <c r="AB48" s="273">
        <v>3.899823</v>
      </c>
      <c r="AC48" s="273">
        <v>3.6926580000000002</v>
      </c>
      <c r="AD48" s="273">
        <v>3.792583</v>
      </c>
      <c r="AE48" s="273">
        <v>3.7688809999999999</v>
      </c>
      <c r="AF48" s="273">
        <v>3.6625909999999999</v>
      </c>
      <c r="AG48" s="273">
        <v>3.699125</v>
      </c>
      <c r="AH48" s="273">
        <v>3.8887130000000001</v>
      </c>
      <c r="AI48" s="273">
        <v>3.6871510000000001</v>
      </c>
      <c r="AJ48" s="273">
        <v>4.1307429999999998</v>
      </c>
      <c r="AK48" s="273">
        <v>3.6799059999999999</v>
      </c>
      <c r="AL48" s="273">
        <v>3.7427899999999998</v>
      </c>
      <c r="AM48" s="273">
        <v>4.0643890000000003</v>
      </c>
      <c r="AN48" s="273">
        <v>3.9966400000000002</v>
      </c>
      <c r="AO48" s="273">
        <v>3.8940049999999999</v>
      </c>
      <c r="AP48" s="273">
        <v>3.8829660000000001</v>
      </c>
      <c r="AQ48" s="273">
        <v>3.7890160000000002</v>
      </c>
      <c r="AR48" s="273">
        <v>3.96461</v>
      </c>
      <c r="AS48" s="273">
        <v>3.8036560000000001</v>
      </c>
      <c r="AT48" s="273">
        <v>3.7723789999999999</v>
      </c>
      <c r="AU48" s="273">
        <v>3.8910830000000001</v>
      </c>
      <c r="AV48" s="273">
        <v>4.0740939999999997</v>
      </c>
      <c r="AW48" s="273">
        <v>3.7955559999999999</v>
      </c>
      <c r="AX48" s="273">
        <v>3.8120159999999998</v>
      </c>
      <c r="AY48" s="273">
        <v>4.0252689999999998</v>
      </c>
      <c r="AZ48" s="777">
        <v>4.2133830000000003</v>
      </c>
      <c r="BA48" s="777">
        <v>3.9036040000000001</v>
      </c>
      <c r="BB48" s="777">
        <v>3.8866839999999998</v>
      </c>
      <c r="BC48" s="777">
        <v>3.5672540000000001</v>
      </c>
      <c r="BD48" s="777">
        <v>3.7544333333000002</v>
      </c>
      <c r="BE48" s="777">
        <v>3.6366345806</v>
      </c>
      <c r="BF48" s="284">
        <v>3.8469060000000002</v>
      </c>
      <c r="BG48" s="284">
        <v>3.845653</v>
      </c>
      <c r="BH48" s="284">
        <v>4.0151329999999996</v>
      </c>
      <c r="BI48" s="284">
        <v>3.793812</v>
      </c>
      <c r="BJ48" s="284">
        <v>3.7231879999999999</v>
      </c>
      <c r="BK48" s="284">
        <v>3.839242</v>
      </c>
      <c r="BL48" s="284">
        <v>3.9136579999999999</v>
      </c>
      <c r="BM48" s="284">
        <v>3.889516</v>
      </c>
      <c r="BN48" s="284">
        <v>3.8365550000000002</v>
      </c>
      <c r="BO48" s="284">
        <v>3.7723330000000002</v>
      </c>
      <c r="BP48" s="284">
        <v>3.860948</v>
      </c>
      <c r="BQ48" s="284">
        <v>3.7398180000000001</v>
      </c>
      <c r="BR48" s="284">
        <v>3.8813810000000002</v>
      </c>
      <c r="BS48" s="284">
        <v>3.8896359999999999</v>
      </c>
      <c r="BT48" s="284">
        <v>4.0636060000000001</v>
      </c>
      <c r="BU48" s="284">
        <v>3.8910399999999998</v>
      </c>
      <c r="BV48" s="284">
        <v>3.8101590000000001</v>
      </c>
    </row>
    <row r="49" spans="1:74" ht="11.1" customHeight="1" x14ac:dyDescent="0.2">
      <c r="A49" s="208" t="s">
        <v>491</v>
      </c>
      <c r="B49" s="468" t="s">
        <v>478</v>
      </c>
      <c r="C49" s="273">
        <v>0.30448599999999998</v>
      </c>
      <c r="D49" s="273">
        <v>0.32711499999999999</v>
      </c>
      <c r="E49" s="273">
        <v>0.36624200000000001</v>
      </c>
      <c r="F49" s="273">
        <v>0.25531399999999999</v>
      </c>
      <c r="G49" s="273">
        <v>0.32062200000000002</v>
      </c>
      <c r="H49" s="273">
        <v>0.31841399999999997</v>
      </c>
      <c r="I49" s="273">
        <v>0.31223400000000001</v>
      </c>
      <c r="J49" s="273">
        <v>0.37602600000000003</v>
      </c>
      <c r="K49" s="273">
        <v>0.46470299999999998</v>
      </c>
      <c r="L49" s="273">
        <v>0.27733400000000002</v>
      </c>
      <c r="M49" s="273">
        <v>0.359348</v>
      </c>
      <c r="N49" s="273">
        <v>0.27338499999999999</v>
      </c>
      <c r="O49" s="273">
        <v>0.276308</v>
      </c>
      <c r="P49" s="273">
        <v>0.38368099999999999</v>
      </c>
      <c r="Q49" s="273">
        <v>0.22673399999999999</v>
      </c>
      <c r="R49" s="273">
        <v>0.17765400000000001</v>
      </c>
      <c r="S49" s="273">
        <v>0.21356800000000001</v>
      </c>
      <c r="T49" s="273">
        <v>0.27285799999999999</v>
      </c>
      <c r="U49" s="273">
        <v>0.25130400000000003</v>
      </c>
      <c r="V49" s="273">
        <v>0.32096799999999998</v>
      </c>
      <c r="W49" s="273">
        <v>0.22011800000000001</v>
      </c>
      <c r="X49" s="273">
        <v>0.269399</v>
      </c>
      <c r="Y49" s="273">
        <v>0.35794399999999998</v>
      </c>
      <c r="Z49" s="273">
        <v>0.32625799999999999</v>
      </c>
      <c r="AA49" s="273">
        <v>0.278808</v>
      </c>
      <c r="AB49" s="273">
        <v>0.29376999999999998</v>
      </c>
      <c r="AC49" s="273">
        <v>0.29977900000000002</v>
      </c>
      <c r="AD49" s="273">
        <v>0.32258700000000001</v>
      </c>
      <c r="AE49" s="273">
        <v>0.29302499999999998</v>
      </c>
      <c r="AF49" s="273">
        <v>0.29483399999999998</v>
      </c>
      <c r="AG49" s="273">
        <v>0.29348999999999997</v>
      </c>
      <c r="AH49" s="273">
        <v>0.285356</v>
      </c>
      <c r="AI49" s="273">
        <v>0.22136700000000001</v>
      </c>
      <c r="AJ49" s="273">
        <v>0.31566699999999998</v>
      </c>
      <c r="AK49" s="273">
        <v>0.30704399999999998</v>
      </c>
      <c r="AL49" s="273">
        <v>0.30642000000000003</v>
      </c>
      <c r="AM49" s="273">
        <v>0.35706700000000002</v>
      </c>
      <c r="AN49" s="273">
        <v>0.31647399999999998</v>
      </c>
      <c r="AO49" s="273">
        <v>0.29544900000000002</v>
      </c>
      <c r="AP49" s="273">
        <v>0.29317599999999999</v>
      </c>
      <c r="AQ49" s="273">
        <v>0.20153399999999999</v>
      </c>
      <c r="AR49" s="273">
        <v>0.29595700000000003</v>
      </c>
      <c r="AS49" s="273">
        <v>0.34726600000000002</v>
      </c>
      <c r="AT49" s="273">
        <v>0.26366099999999998</v>
      </c>
      <c r="AU49" s="273">
        <v>0.369593</v>
      </c>
      <c r="AV49" s="273">
        <v>0.30986000000000002</v>
      </c>
      <c r="AW49" s="273">
        <v>0.35362399999999999</v>
      </c>
      <c r="AX49" s="273">
        <v>0.37785400000000002</v>
      </c>
      <c r="AY49" s="273">
        <v>0.30692900000000001</v>
      </c>
      <c r="AZ49" s="777">
        <v>0.363367</v>
      </c>
      <c r="BA49" s="777">
        <v>0.30041000000000001</v>
      </c>
      <c r="BB49" s="777">
        <v>0.37725399999999998</v>
      </c>
      <c r="BC49" s="777">
        <v>0.301788</v>
      </c>
      <c r="BD49" s="777">
        <v>0.33750000000000002</v>
      </c>
      <c r="BE49" s="777">
        <v>0.31956653225999998</v>
      </c>
      <c r="BF49" s="284">
        <v>0.29696709999999998</v>
      </c>
      <c r="BG49" s="284">
        <v>0.30968479999999998</v>
      </c>
      <c r="BH49" s="284">
        <v>0.30044379999999998</v>
      </c>
      <c r="BI49" s="284">
        <v>0.30232189999999998</v>
      </c>
      <c r="BJ49" s="284">
        <v>0.3075196</v>
      </c>
      <c r="BK49" s="284">
        <v>0.32288270000000002</v>
      </c>
      <c r="BL49" s="284">
        <v>0.31363740000000001</v>
      </c>
      <c r="BM49" s="284">
        <v>0.30777470000000001</v>
      </c>
      <c r="BN49" s="284">
        <v>0.30776039999999999</v>
      </c>
      <c r="BO49" s="284">
        <v>0.29993540000000002</v>
      </c>
      <c r="BP49" s="284">
        <v>0.3061876</v>
      </c>
      <c r="BQ49" s="284">
        <v>0.3049867</v>
      </c>
      <c r="BR49" s="284">
        <v>0.3002725</v>
      </c>
      <c r="BS49" s="284">
        <v>0.31781979999999999</v>
      </c>
      <c r="BT49" s="284">
        <v>0.31815779999999999</v>
      </c>
      <c r="BU49" s="284">
        <v>0.32626460000000002</v>
      </c>
      <c r="BV49" s="284">
        <v>0.34154849999999998</v>
      </c>
    </row>
    <row r="50" spans="1:74" ht="11.1" customHeight="1" x14ac:dyDescent="0.2">
      <c r="A50" s="208" t="s">
        <v>492</v>
      </c>
      <c r="B50" s="468" t="s">
        <v>480</v>
      </c>
      <c r="C50" s="273">
        <v>1.595785</v>
      </c>
      <c r="D50" s="273">
        <v>1.5594710000000001</v>
      </c>
      <c r="E50" s="273">
        <v>1.6634720000000001</v>
      </c>
      <c r="F50" s="273">
        <v>1.7239660000000001</v>
      </c>
      <c r="G50" s="273">
        <v>1.746604</v>
      </c>
      <c r="H50" s="273">
        <v>1.8615999999999999</v>
      </c>
      <c r="I50" s="273">
        <v>1.9601109999999999</v>
      </c>
      <c r="J50" s="273">
        <v>2.0003820000000001</v>
      </c>
      <c r="K50" s="273">
        <v>1.865915</v>
      </c>
      <c r="L50" s="273">
        <v>1.7779419999999999</v>
      </c>
      <c r="M50" s="273">
        <v>1.770556</v>
      </c>
      <c r="N50" s="273">
        <v>1.5669420000000001</v>
      </c>
      <c r="O50" s="273">
        <v>1.4412160000000001</v>
      </c>
      <c r="P50" s="273">
        <v>1.5280769999999999</v>
      </c>
      <c r="Q50" s="273">
        <v>1.598042</v>
      </c>
      <c r="R50" s="273">
        <v>1.776921</v>
      </c>
      <c r="S50" s="273">
        <v>1.804754</v>
      </c>
      <c r="T50" s="273">
        <v>1.801275</v>
      </c>
      <c r="U50" s="273">
        <v>1.7665459999999999</v>
      </c>
      <c r="V50" s="273">
        <v>1.924814</v>
      </c>
      <c r="W50" s="273">
        <v>1.960833</v>
      </c>
      <c r="X50" s="273">
        <v>1.7194339999999999</v>
      </c>
      <c r="Y50" s="273">
        <v>1.7903990000000001</v>
      </c>
      <c r="Z50" s="273">
        <v>1.4589240000000001</v>
      </c>
      <c r="AA50" s="273">
        <v>1.5286120000000001</v>
      </c>
      <c r="AB50" s="273">
        <v>1.402512</v>
      </c>
      <c r="AC50" s="273">
        <v>1.460523</v>
      </c>
      <c r="AD50" s="273">
        <v>1.7021269999999999</v>
      </c>
      <c r="AE50" s="273">
        <v>1.8178669999999999</v>
      </c>
      <c r="AF50" s="273">
        <v>1.810775</v>
      </c>
      <c r="AG50" s="273">
        <v>1.8932709999999999</v>
      </c>
      <c r="AH50" s="273">
        <v>1.8601529999999999</v>
      </c>
      <c r="AI50" s="273">
        <v>1.696672</v>
      </c>
      <c r="AJ50" s="273">
        <v>1.68828</v>
      </c>
      <c r="AK50" s="273">
        <v>1.595953</v>
      </c>
      <c r="AL50" s="273">
        <v>1.387081</v>
      </c>
      <c r="AM50" s="273">
        <v>1.5899730000000001</v>
      </c>
      <c r="AN50" s="273">
        <v>1.3664270000000001</v>
      </c>
      <c r="AO50" s="273">
        <v>1.460334</v>
      </c>
      <c r="AP50" s="273">
        <v>1.647335</v>
      </c>
      <c r="AQ50" s="273">
        <v>1.819374</v>
      </c>
      <c r="AR50" s="273">
        <v>1.841215</v>
      </c>
      <c r="AS50" s="273">
        <v>1.929343</v>
      </c>
      <c r="AT50" s="273">
        <v>1.8581650000000001</v>
      </c>
      <c r="AU50" s="273">
        <v>1.822119</v>
      </c>
      <c r="AV50" s="273">
        <v>1.6603939999999999</v>
      </c>
      <c r="AW50" s="273">
        <v>1.529703</v>
      </c>
      <c r="AX50" s="273">
        <v>1.5671600000000001</v>
      </c>
      <c r="AY50" s="273">
        <v>1.6484399999999999</v>
      </c>
      <c r="AZ50" s="777">
        <v>1.7083170000000001</v>
      </c>
      <c r="BA50" s="777">
        <v>1.632773</v>
      </c>
      <c r="BB50" s="777">
        <v>1.606916</v>
      </c>
      <c r="BC50" s="777">
        <v>1.7997369999999999</v>
      </c>
      <c r="BD50" s="777">
        <v>1.8289918000000001</v>
      </c>
      <c r="BE50" s="777">
        <v>1.8936991999999999</v>
      </c>
      <c r="BF50" s="284">
        <v>1.9037520000000001</v>
      </c>
      <c r="BG50" s="284">
        <v>1.7585090000000001</v>
      </c>
      <c r="BH50" s="284">
        <v>1.651051</v>
      </c>
      <c r="BI50" s="284">
        <v>1.6531750000000001</v>
      </c>
      <c r="BJ50" s="284">
        <v>1.5281199999999999</v>
      </c>
      <c r="BK50" s="284">
        <v>1.4902169999999999</v>
      </c>
      <c r="BL50" s="284">
        <v>1.380369</v>
      </c>
      <c r="BM50" s="284">
        <v>1.4903489999999999</v>
      </c>
      <c r="BN50" s="284">
        <v>1.5695030000000001</v>
      </c>
      <c r="BO50" s="284">
        <v>1.678876</v>
      </c>
      <c r="BP50" s="284">
        <v>1.7765200000000001</v>
      </c>
      <c r="BQ50" s="284">
        <v>1.8385400000000001</v>
      </c>
      <c r="BR50" s="284">
        <v>1.8919429999999999</v>
      </c>
      <c r="BS50" s="284">
        <v>1.7388330000000001</v>
      </c>
      <c r="BT50" s="284">
        <v>1.6420410000000001</v>
      </c>
      <c r="BU50" s="284">
        <v>1.6275820000000001</v>
      </c>
      <c r="BV50" s="284">
        <v>1.4947870000000001</v>
      </c>
    </row>
    <row r="51" spans="1:74" ht="11.1" customHeight="1" x14ac:dyDescent="0.2">
      <c r="A51" s="208"/>
      <c r="B51" s="474"/>
      <c r="C51" s="275"/>
      <c r="D51" s="275"/>
      <c r="E51" s="275"/>
      <c r="F51" s="275"/>
      <c r="G51" s="275"/>
      <c r="H51" s="275"/>
      <c r="I51" s="275"/>
      <c r="J51" s="275"/>
      <c r="K51" s="275"/>
      <c r="L51" s="275"/>
      <c r="M51" s="275"/>
      <c r="N51" s="275"/>
      <c r="O51" s="275"/>
      <c r="P51" s="275"/>
      <c r="Q51" s="275"/>
      <c r="R51" s="275"/>
      <c r="S51" s="275"/>
      <c r="T51" s="275"/>
      <c r="U51" s="275"/>
      <c r="V51" s="275"/>
      <c r="W51" s="275"/>
      <c r="X51" s="275"/>
      <c r="Y51" s="275"/>
      <c r="Z51" s="275"/>
      <c r="AA51" s="275"/>
      <c r="AB51" s="275"/>
      <c r="AC51" s="275"/>
      <c r="AD51" s="275"/>
      <c r="AE51" s="275"/>
      <c r="AF51" s="275"/>
      <c r="AG51" s="275"/>
      <c r="AH51" s="275"/>
      <c r="AI51" s="275"/>
      <c r="AJ51" s="275"/>
      <c r="AK51" s="275"/>
      <c r="AL51" s="275"/>
      <c r="AM51" s="275"/>
      <c r="AN51" s="275"/>
      <c r="AO51" s="275"/>
      <c r="AP51" s="275"/>
      <c r="AQ51" s="275"/>
      <c r="AR51" s="275"/>
      <c r="AS51" s="275"/>
      <c r="AT51" s="275"/>
      <c r="AU51" s="275"/>
      <c r="AV51" s="275"/>
      <c r="AW51" s="275"/>
      <c r="AX51" s="275"/>
      <c r="AY51" s="275"/>
      <c r="AZ51" s="779"/>
      <c r="BA51" s="779"/>
      <c r="BB51" s="779"/>
      <c r="BC51" s="779"/>
      <c r="BD51" s="779"/>
      <c r="BE51" s="779"/>
      <c r="BF51" s="286"/>
      <c r="BG51" s="286"/>
      <c r="BH51" s="286"/>
      <c r="BI51" s="286"/>
      <c r="BJ51" s="286"/>
      <c r="BK51" s="286"/>
      <c r="BL51" s="286"/>
      <c r="BM51" s="286"/>
      <c r="BN51" s="286"/>
      <c r="BO51" s="286"/>
      <c r="BP51" s="286"/>
      <c r="BQ51" s="286"/>
      <c r="BR51" s="286"/>
      <c r="BS51" s="286"/>
      <c r="BT51" s="286"/>
      <c r="BU51" s="286"/>
      <c r="BV51" s="286"/>
    </row>
    <row r="52" spans="1:74" s="211" customFormat="1" ht="11.1" customHeight="1" x14ac:dyDescent="0.2">
      <c r="A52" s="471" t="s">
        <v>493</v>
      </c>
      <c r="B52" s="62" t="s">
        <v>494</v>
      </c>
      <c r="C52" s="68">
        <v>-0.51304499999999997</v>
      </c>
      <c r="D52" s="68">
        <v>-0.278256</v>
      </c>
      <c r="E52" s="68">
        <v>-0.62126099999999995</v>
      </c>
      <c r="F52" s="68">
        <v>-1.4176089999999999</v>
      </c>
      <c r="G52" s="68">
        <v>-1.0306329999999999</v>
      </c>
      <c r="H52" s="68">
        <v>-1.1730879999999999</v>
      </c>
      <c r="I52" s="68">
        <v>-0.93116699999999997</v>
      </c>
      <c r="J52" s="68">
        <v>-1.3800319999999999</v>
      </c>
      <c r="K52" s="68">
        <v>-1.825135</v>
      </c>
      <c r="L52" s="68">
        <v>-1.4297340000000001</v>
      </c>
      <c r="M52" s="68">
        <v>-1.6367750000000001</v>
      </c>
      <c r="N52" s="68">
        <v>-2.0086240000000002</v>
      </c>
      <c r="O52" s="68">
        <v>-0.81931299999999996</v>
      </c>
      <c r="P52" s="68">
        <v>-0.84835099999999997</v>
      </c>
      <c r="Q52" s="68">
        <v>-2.642423</v>
      </c>
      <c r="R52" s="68">
        <v>-1.450105</v>
      </c>
      <c r="S52" s="68">
        <v>-1.3764179999999999</v>
      </c>
      <c r="T52" s="68">
        <v>-1.223641</v>
      </c>
      <c r="U52" s="68">
        <v>-2.0291670000000002</v>
      </c>
      <c r="V52" s="68">
        <v>-1.5329919999999999</v>
      </c>
      <c r="W52" s="68">
        <v>-1.4885459999999999</v>
      </c>
      <c r="X52" s="68">
        <v>-2.2928649999999999</v>
      </c>
      <c r="Y52" s="68">
        <v>-1.578578</v>
      </c>
      <c r="Z52" s="68">
        <v>-3.101664</v>
      </c>
      <c r="AA52" s="68">
        <v>-1.6655800000000001</v>
      </c>
      <c r="AB52" s="68">
        <v>-2.5719620000000001</v>
      </c>
      <c r="AC52" s="68">
        <v>-2.6514440000000001</v>
      </c>
      <c r="AD52" s="68">
        <v>-1.736896</v>
      </c>
      <c r="AE52" s="68">
        <v>-1.2267619999999999</v>
      </c>
      <c r="AF52" s="68">
        <v>-2.2044790000000001</v>
      </c>
      <c r="AG52" s="68">
        <v>-1.531298</v>
      </c>
      <c r="AH52" s="68">
        <v>-2.6754180000000001</v>
      </c>
      <c r="AI52" s="68">
        <v>-2.5174219999999998</v>
      </c>
      <c r="AJ52" s="68">
        <v>-2.587094</v>
      </c>
      <c r="AK52" s="68">
        <v>-3.2939419999999999</v>
      </c>
      <c r="AL52" s="68">
        <v>-2.6304940000000001</v>
      </c>
      <c r="AM52" s="68">
        <v>-1.9497390000000001</v>
      </c>
      <c r="AN52" s="68">
        <v>-2.8323399999999999</v>
      </c>
      <c r="AO52" s="68">
        <v>-3.1429719999999999</v>
      </c>
      <c r="AP52" s="68">
        <v>-2.6385999999999998</v>
      </c>
      <c r="AQ52" s="68">
        <v>-2.2153119999999999</v>
      </c>
      <c r="AR52" s="68">
        <v>-2.7637670000000001</v>
      </c>
      <c r="AS52" s="68">
        <v>-2.363591</v>
      </c>
      <c r="AT52" s="68">
        <v>-2.3344589999999998</v>
      </c>
      <c r="AU52" s="68">
        <v>-2.8399220000000001</v>
      </c>
      <c r="AV52" s="68">
        <v>-3.528181</v>
      </c>
      <c r="AW52" s="68">
        <v>-3.8644409999999998</v>
      </c>
      <c r="AX52" s="68">
        <v>-3.1330110000000002</v>
      </c>
      <c r="AY52" s="68">
        <v>-2.6068929999999999</v>
      </c>
      <c r="AZ52" s="796">
        <v>-3.1594880000000001</v>
      </c>
      <c r="BA52" s="796">
        <v>-3.7132390000000002</v>
      </c>
      <c r="BB52" s="796">
        <v>-5.7151240000000003</v>
      </c>
      <c r="BC52" s="796">
        <v>-5.9282820000000003</v>
      </c>
      <c r="BD52" s="796">
        <v>-5.2852835019000004</v>
      </c>
      <c r="BE52" s="796">
        <v>-3.6986121887999999</v>
      </c>
      <c r="BF52" s="482">
        <v>-4.2234080000000001</v>
      </c>
      <c r="BG52" s="482">
        <v>-3.840808</v>
      </c>
      <c r="BH52" s="482">
        <v>-3.7548900000000001</v>
      </c>
      <c r="BI52" s="482">
        <v>-4.2023270000000004</v>
      </c>
      <c r="BJ52" s="482">
        <v>-4.415381</v>
      </c>
      <c r="BK52" s="482">
        <v>-3.3298739999999998</v>
      </c>
      <c r="BL52" s="482">
        <v>-4.3861540000000003</v>
      </c>
      <c r="BM52" s="482">
        <v>-4.1010600000000004</v>
      </c>
      <c r="BN52" s="482">
        <v>-3.6826240000000001</v>
      </c>
      <c r="BO52" s="482">
        <v>-3.842371</v>
      </c>
      <c r="BP52" s="482">
        <v>-4.0012920000000003</v>
      </c>
      <c r="BQ52" s="482">
        <v>-3.251627</v>
      </c>
      <c r="BR52" s="482">
        <v>-3.2106210000000002</v>
      </c>
      <c r="BS52" s="482">
        <v>-3.6142919999999998</v>
      </c>
      <c r="BT52" s="482">
        <v>-3.5813860000000002</v>
      </c>
      <c r="BU52" s="482">
        <v>-3.7640760000000002</v>
      </c>
      <c r="BV52" s="482">
        <v>-4.0022970000000004</v>
      </c>
    </row>
    <row r="53" spans="1:74" ht="11.1" customHeight="1" x14ac:dyDescent="0.2">
      <c r="A53" s="208"/>
      <c r="B53" s="475"/>
      <c r="C53" s="275"/>
      <c r="D53" s="275"/>
      <c r="E53" s="275"/>
      <c r="F53" s="275"/>
      <c r="G53" s="275"/>
      <c r="H53" s="275"/>
      <c r="I53" s="275"/>
      <c r="J53" s="275"/>
      <c r="K53" s="275"/>
      <c r="L53" s="275"/>
      <c r="M53" s="275"/>
      <c r="N53" s="275"/>
      <c r="O53" s="275"/>
      <c r="P53" s="275"/>
      <c r="Q53" s="275"/>
      <c r="R53" s="275"/>
      <c r="S53" s="275"/>
      <c r="T53" s="275"/>
      <c r="U53" s="275"/>
      <c r="V53" s="275"/>
      <c r="W53" s="275"/>
      <c r="X53" s="275"/>
      <c r="Y53" s="275"/>
      <c r="Z53" s="275"/>
      <c r="AA53" s="275"/>
      <c r="AB53" s="275"/>
      <c r="AC53" s="275"/>
      <c r="AD53" s="275"/>
      <c r="AE53" s="275"/>
      <c r="AF53" s="275"/>
      <c r="AG53" s="275"/>
      <c r="AH53" s="275"/>
      <c r="AI53" s="275"/>
      <c r="AJ53" s="275"/>
      <c r="AK53" s="275"/>
      <c r="AL53" s="275"/>
      <c r="AM53" s="275"/>
      <c r="AN53" s="275"/>
      <c r="AO53" s="275"/>
      <c r="AP53" s="275"/>
      <c r="AQ53" s="275"/>
      <c r="AR53" s="275"/>
      <c r="AS53" s="275"/>
      <c r="AT53" s="275"/>
      <c r="AU53" s="275"/>
      <c r="AV53" s="275"/>
      <c r="AW53" s="275"/>
      <c r="AX53" s="275"/>
      <c r="AY53" s="275"/>
      <c r="AZ53" s="779"/>
      <c r="BA53" s="779"/>
      <c r="BB53" s="779"/>
      <c r="BC53" s="779"/>
      <c r="BD53" s="779"/>
      <c r="BE53" s="779"/>
      <c r="BF53" s="286"/>
      <c r="BG53" s="286"/>
      <c r="BH53" s="286"/>
      <c r="BI53" s="286"/>
      <c r="BJ53" s="286"/>
      <c r="BK53" s="286"/>
      <c r="BL53" s="286"/>
      <c r="BM53" s="286"/>
      <c r="BN53" s="286"/>
      <c r="BO53" s="286"/>
      <c r="BP53" s="286"/>
      <c r="BQ53" s="286"/>
      <c r="BR53" s="286"/>
      <c r="BS53" s="286"/>
      <c r="BT53" s="286"/>
      <c r="BU53" s="286"/>
      <c r="BV53" s="286"/>
    </row>
    <row r="54" spans="1:74" ht="11.1" customHeight="1" x14ac:dyDescent="0.2">
      <c r="A54" s="207"/>
      <c r="B54" s="476" t="s">
        <v>495</v>
      </c>
      <c r="C54" s="275"/>
      <c r="D54" s="275"/>
      <c r="E54" s="275"/>
      <c r="F54" s="275"/>
      <c r="G54" s="275"/>
      <c r="H54" s="275"/>
      <c r="I54" s="275"/>
      <c r="J54" s="275"/>
      <c r="K54" s="275"/>
      <c r="L54" s="275"/>
      <c r="M54" s="275"/>
      <c r="N54" s="275"/>
      <c r="O54" s="275"/>
      <c r="P54" s="275"/>
      <c r="Q54" s="275"/>
      <c r="R54" s="275"/>
      <c r="S54" s="275"/>
      <c r="T54" s="275"/>
      <c r="U54" s="275"/>
      <c r="V54" s="275"/>
      <c r="W54" s="275"/>
      <c r="X54" s="275"/>
      <c r="Y54" s="275"/>
      <c r="Z54" s="275"/>
      <c r="AA54" s="275"/>
      <c r="AB54" s="275"/>
      <c r="AC54" s="275"/>
      <c r="AD54" s="275"/>
      <c r="AE54" s="275"/>
      <c r="AF54" s="275"/>
      <c r="AG54" s="275"/>
      <c r="AH54" s="275"/>
      <c r="AI54" s="275"/>
      <c r="AJ54" s="275"/>
      <c r="AK54" s="275"/>
      <c r="AL54" s="275"/>
      <c r="AM54" s="275"/>
      <c r="AN54" s="275"/>
      <c r="AO54" s="275"/>
      <c r="AP54" s="275"/>
      <c r="AQ54" s="275"/>
      <c r="AR54" s="275"/>
      <c r="AS54" s="275"/>
      <c r="AT54" s="275"/>
      <c r="AU54" s="275"/>
      <c r="AV54" s="275"/>
      <c r="AW54" s="275"/>
      <c r="AX54" s="275"/>
      <c r="AY54" s="275"/>
      <c r="AZ54" s="779"/>
      <c r="BA54" s="779"/>
      <c r="BB54" s="779"/>
      <c r="BC54" s="779"/>
      <c r="BD54" s="779"/>
      <c r="BE54" s="779"/>
      <c r="BF54" s="286"/>
      <c r="BG54" s="286"/>
      <c r="BH54" s="286"/>
      <c r="BI54" s="286"/>
      <c r="BJ54" s="286"/>
      <c r="BK54" s="286"/>
      <c r="BL54" s="286"/>
      <c r="BM54" s="286"/>
      <c r="BN54" s="286"/>
      <c r="BO54" s="286"/>
      <c r="BP54" s="286"/>
      <c r="BQ54" s="286"/>
      <c r="BR54" s="286"/>
      <c r="BS54" s="286"/>
      <c r="BT54" s="286"/>
      <c r="BU54" s="286"/>
      <c r="BV54" s="286"/>
    </row>
    <row r="55" spans="1:74" s="211" customFormat="1" ht="11.1" customHeight="1" x14ac:dyDescent="0.2">
      <c r="A55" s="471" t="s">
        <v>496</v>
      </c>
      <c r="B55" s="467" t="s">
        <v>497</v>
      </c>
      <c r="C55" s="237">
        <v>1190.10285</v>
      </c>
      <c r="D55" s="237">
        <v>1165.6142279999999</v>
      </c>
      <c r="E55" s="237">
        <v>1154.2380989999999</v>
      </c>
      <c r="F55" s="237">
        <v>1153.830189</v>
      </c>
      <c r="G55" s="237">
        <v>1172.1564060000001</v>
      </c>
      <c r="H55" s="237">
        <v>1180.4096030000001</v>
      </c>
      <c r="I55" s="237">
        <v>1215.318088</v>
      </c>
      <c r="J55" s="237">
        <v>1212.6715799999999</v>
      </c>
      <c r="K55" s="237">
        <v>1215.5591079999999</v>
      </c>
      <c r="L55" s="237">
        <v>1230.5137460000001</v>
      </c>
      <c r="M55" s="237">
        <v>1226.776977</v>
      </c>
      <c r="N55" s="237">
        <v>1222.5920630000001</v>
      </c>
      <c r="O55" s="237">
        <v>1253.7938650000001</v>
      </c>
      <c r="P55" s="237">
        <v>1266.7063900000001</v>
      </c>
      <c r="Q55" s="237">
        <v>1229.9735470000001</v>
      </c>
      <c r="R55" s="237">
        <v>1245.5824849999999</v>
      </c>
      <c r="S55" s="237">
        <v>1260.0435170000001</v>
      </c>
      <c r="T55" s="237">
        <v>1263.076135</v>
      </c>
      <c r="U55" s="237">
        <v>1269.9315710000001</v>
      </c>
      <c r="V55" s="237">
        <v>1258.5578250000001</v>
      </c>
      <c r="W55" s="237">
        <v>1282.4267110000001</v>
      </c>
      <c r="X55" s="237">
        <v>1263.6332420000001</v>
      </c>
      <c r="Y55" s="237">
        <v>1263.984361</v>
      </c>
      <c r="Z55" s="237">
        <v>1251.418467</v>
      </c>
      <c r="AA55" s="237">
        <v>1232.1417409999999</v>
      </c>
      <c r="AB55" s="237">
        <v>1222.3224299999999</v>
      </c>
      <c r="AC55" s="237">
        <v>1231.5178619999999</v>
      </c>
      <c r="AD55" s="237">
        <v>1259.188543</v>
      </c>
      <c r="AE55" s="237">
        <v>1276.4546640000001</v>
      </c>
      <c r="AF55" s="237">
        <v>1279.3418590000001</v>
      </c>
      <c r="AG55" s="237">
        <v>1287.0604470000001</v>
      </c>
      <c r="AH55" s="237">
        <v>1276.634636</v>
      </c>
      <c r="AI55" s="237">
        <v>1267.355728</v>
      </c>
      <c r="AJ55" s="237">
        <v>1248.833022</v>
      </c>
      <c r="AK55" s="237">
        <v>1246.8605689999999</v>
      </c>
      <c r="AL55" s="237">
        <v>1236.1411069999999</v>
      </c>
      <c r="AM55" s="237">
        <v>1210.7930019999999</v>
      </c>
      <c r="AN55" s="237">
        <v>1201.320007</v>
      </c>
      <c r="AO55" s="237">
        <v>1204.6684029999999</v>
      </c>
      <c r="AP55" s="237">
        <v>1215.308587</v>
      </c>
      <c r="AQ55" s="237">
        <v>1242.3251339999999</v>
      </c>
      <c r="AR55" s="237">
        <v>1244.585413</v>
      </c>
      <c r="AS55" s="237">
        <v>1265.0325009999999</v>
      </c>
      <c r="AT55" s="237">
        <v>1285.5515250000001</v>
      </c>
      <c r="AU55" s="237">
        <v>1290.168844</v>
      </c>
      <c r="AV55" s="237">
        <v>1274.1330780000001</v>
      </c>
      <c r="AW55" s="237">
        <v>1285.6341339999999</v>
      </c>
      <c r="AX55" s="237">
        <v>1286.129148</v>
      </c>
      <c r="AY55" s="237">
        <v>1266.453947</v>
      </c>
      <c r="AZ55" s="797">
        <v>1270.051653</v>
      </c>
      <c r="BA55" s="797">
        <v>1280.5813659999999</v>
      </c>
      <c r="BB55" s="797">
        <v>1246.952818</v>
      </c>
      <c r="BC55" s="797">
        <v>1227.2012440000001</v>
      </c>
      <c r="BD55" s="797">
        <v>1208.4841650000001</v>
      </c>
      <c r="BE55" s="797">
        <v>1223.7880402999999</v>
      </c>
      <c r="BF55" s="391">
        <v>1218.7159999999999</v>
      </c>
      <c r="BG55" s="391">
        <v>1221.2660000000001</v>
      </c>
      <c r="BH55" s="391">
        <v>1219.038</v>
      </c>
      <c r="BI55" s="391">
        <v>1226.4190000000001</v>
      </c>
      <c r="BJ55" s="391">
        <v>1217.268</v>
      </c>
      <c r="BK55" s="391">
        <v>1240.367</v>
      </c>
      <c r="BL55" s="391">
        <v>1226.4190000000001</v>
      </c>
      <c r="BM55" s="391">
        <v>1235.4290000000001</v>
      </c>
      <c r="BN55" s="391">
        <v>1256.02</v>
      </c>
      <c r="BO55" s="391">
        <v>1275.44</v>
      </c>
      <c r="BP55" s="391">
        <v>1280.97</v>
      </c>
      <c r="BQ55" s="391">
        <v>1293.308</v>
      </c>
      <c r="BR55" s="391">
        <v>1298.4949999999999</v>
      </c>
      <c r="BS55" s="391">
        <v>1303.1469999999999</v>
      </c>
      <c r="BT55" s="391">
        <v>1300.1010000000001</v>
      </c>
      <c r="BU55" s="391">
        <v>1310.539</v>
      </c>
      <c r="BV55" s="391">
        <v>1303.645</v>
      </c>
    </row>
    <row r="56" spans="1:74" ht="11.1" customHeight="1" x14ac:dyDescent="0.2">
      <c r="A56" s="208" t="s">
        <v>498</v>
      </c>
      <c r="B56" s="468" t="s">
        <v>499</v>
      </c>
      <c r="C56" s="397">
        <v>413.714</v>
      </c>
      <c r="D56" s="397">
        <v>408.52600000000001</v>
      </c>
      <c r="E56" s="397">
        <v>414.20699999999999</v>
      </c>
      <c r="F56" s="397">
        <v>417.38200000000001</v>
      </c>
      <c r="G56" s="397">
        <v>415.065</v>
      </c>
      <c r="H56" s="397">
        <v>417.79899999999998</v>
      </c>
      <c r="I56" s="397">
        <v>424.07499999999999</v>
      </c>
      <c r="J56" s="397">
        <v>419.78500000000003</v>
      </c>
      <c r="K56" s="397">
        <v>429</v>
      </c>
      <c r="L56" s="397">
        <v>439.678</v>
      </c>
      <c r="M56" s="397">
        <v>416.62099999999998</v>
      </c>
      <c r="N56" s="397">
        <v>430.10199999999998</v>
      </c>
      <c r="O56" s="397">
        <v>459.15899999999999</v>
      </c>
      <c r="P56" s="397">
        <v>472.36900000000003</v>
      </c>
      <c r="Q56" s="397">
        <v>465.21899999999999</v>
      </c>
      <c r="R56" s="397">
        <v>459.62700000000001</v>
      </c>
      <c r="S56" s="397">
        <v>460.64299999999997</v>
      </c>
      <c r="T56" s="397">
        <v>454.71499999999997</v>
      </c>
      <c r="U56" s="397">
        <v>439.947</v>
      </c>
      <c r="V56" s="397">
        <v>417.30099999999999</v>
      </c>
      <c r="W56" s="397">
        <v>417.86500000000001</v>
      </c>
      <c r="X56" s="397">
        <v>425.99299999999999</v>
      </c>
      <c r="Y56" s="397">
        <v>441.83800000000002</v>
      </c>
      <c r="Z56" s="397">
        <v>426.49099999999999</v>
      </c>
      <c r="AA56" s="397">
        <v>428.15499999999997</v>
      </c>
      <c r="AB56" s="397">
        <v>448.33699999999999</v>
      </c>
      <c r="AC56" s="397">
        <v>447.75400000000002</v>
      </c>
      <c r="AD56" s="397">
        <v>464.6</v>
      </c>
      <c r="AE56" s="397">
        <v>455.02600000000001</v>
      </c>
      <c r="AF56" s="397">
        <v>440.48200000000003</v>
      </c>
      <c r="AG56" s="397">
        <v>427.67200000000003</v>
      </c>
      <c r="AH56" s="397">
        <v>417.661</v>
      </c>
      <c r="AI56" s="397">
        <v>415.15100000000001</v>
      </c>
      <c r="AJ56" s="397">
        <v>423.76499999999999</v>
      </c>
      <c r="AK56" s="397">
        <v>421.22500000000002</v>
      </c>
      <c r="AL56" s="397">
        <v>413.38</v>
      </c>
      <c r="AM56" s="397">
        <v>418.78199999999998</v>
      </c>
      <c r="AN56" s="397">
        <v>429.786</v>
      </c>
      <c r="AO56" s="397">
        <v>431.68799999999999</v>
      </c>
      <c r="AP56" s="397">
        <v>435.065</v>
      </c>
      <c r="AQ56" s="397">
        <v>430.52699999999999</v>
      </c>
      <c r="AR56" s="397">
        <v>413.90600000000001</v>
      </c>
      <c r="AS56" s="397">
        <v>420.18599999999998</v>
      </c>
      <c r="AT56" s="397">
        <v>417.29399999999998</v>
      </c>
      <c r="AU56" s="397">
        <v>407.85300000000001</v>
      </c>
      <c r="AV56" s="397">
        <v>420.99400000000003</v>
      </c>
      <c r="AW56" s="397">
        <v>420.56400000000002</v>
      </c>
      <c r="AX56" s="397">
        <v>411.23700000000002</v>
      </c>
      <c r="AY56" s="397">
        <v>406.14400000000001</v>
      </c>
      <c r="AZ56" s="798">
        <v>434.90699999999998</v>
      </c>
      <c r="BA56" s="798">
        <v>453.42399999999998</v>
      </c>
      <c r="BB56" s="798">
        <v>450.173</v>
      </c>
      <c r="BC56" s="798">
        <v>425.20299999999997</v>
      </c>
      <c r="BD56" s="798">
        <v>410.50042857</v>
      </c>
      <c r="BE56" s="798">
        <v>406.92787227000002</v>
      </c>
      <c r="BF56" s="385">
        <v>395.65</v>
      </c>
      <c r="BG56" s="385">
        <v>392.19369999999998</v>
      </c>
      <c r="BH56" s="385">
        <v>404.86810000000003</v>
      </c>
      <c r="BI56" s="385">
        <v>404.20760000000001</v>
      </c>
      <c r="BJ56" s="385">
        <v>395.68610000000001</v>
      </c>
      <c r="BK56" s="385">
        <v>409.32499999999999</v>
      </c>
      <c r="BL56" s="385">
        <v>420.87470000000002</v>
      </c>
      <c r="BM56" s="385">
        <v>431.07819999999998</v>
      </c>
      <c r="BN56" s="385">
        <v>439.62049999999999</v>
      </c>
      <c r="BO56" s="385">
        <v>434.09609999999998</v>
      </c>
      <c r="BP56" s="385">
        <v>425.82600000000002</v>
      </c>
      <c r="BQ56" s="385">
        <v>423.83819999999997</v>
      </c>
      <c r="BR56" s="385">
        <v>421.14640000000003</v>
      </c>
      <c r="BS56" s="385">
        <v>421.91789999999997</v>
      </c>
      <c r="BT56" s="385">
        <v>433.25830000000002</v>
      </c>
      <c r="BU56" s="385">
        <v>437.51080000000002</v>
      </c>
      <c r="BV56" s="385">
        <v>432.35719999999998</v>
      </c>
    </row>
    <row r="57" spans="1:74" ht="11.1" customHeight="1" x14ac:dyDescent="0.2">
      <c r="A57" s="208" t="s">
        <v>500</v>
      </c>
      <c r="B57" s="468" t="s">
        <v>466</v>
      </c>
      <c r="C57" s="397">
        <v>160.87744900000001</v>
      </c>
      <c r="D57" s="397">
        <v>141.07776200000001</v>
      </c>
      <c r="E57" s="397">
        <v>142.11115699999999</v>
      </c>
      <c r="F57" s="397">
        <v>154.29309699999999</v>
      </c>
      <c r="G57" s="397">
        <v>177.48304099999999</v>
      </c>
      <c r="H57" s="397">
        <v>186.72917699999999</v>
      </c>
      <c r="I57" s="397">
        <v>208.541369</v>
      </c>
      <c r="J57" s="397">
        <v>230.774023</v>
      </c>
      <c r="K57" s="397">
        <v>243.70535000000001</v>
      </c>
      <c r="L57" s="397">
        <v>243.01998399999999</v>
      </c>
      <c r="M57" s="397">
        <v>236.15490500000001</v>
      </c>
      <c r="N57" s="397">
        <v>211.14952099999999</v>
      </c>
      <c r="O57" s="397">
        <v>187.896445</v>
      </c>
      <c r="P57" s="397">
        <v>174.685643</v>
      </c>
      <c r="Q57" s="397">
        <v>173.949138</v>
      </c>
      <c r="R57" s="397">
        <v>187.93352400000001</v>
      </c>
      <c r="S57" s="397">
        <v>207.05935700000001</v>
      </c>
      <c r="T57" s="397">
        <v>225.71730600000001</v>
      </c>
      <c r="U57" s="397">
        <v>242.93247600000001</v>
      </c>
      <c r="V57" s="397">
        <v>266.99305399999997</v>
      </c>
      <c r="W57" s="397">
        <v>277.21147300000001</v>
      </c>
      <c r="X57" s="397">
        <v>274.01406400000002</v>
      </c>
      <c r="Y57" s="397">
        <v>254.801704</v>
      </c>
      <c r="Z57" s="397">
        <v>223.298676</v>
      </c>
      <c r="AA57" s="397">
        <v>184.50430299999999</v>
      </c>
      <c r="AB57" s="397">
        <v>163.40231499999999</v>
      </c>
      <c r="AC57" s="397">
        <v>170.228511</v>
      </c>
      <c r="AD57" s="397">
        <v>188.35041899999999</v>
      </c>
      <c r="AE57" s="397">
        <v>214.47302400000001</v>
      </c>
      <c r="AF57" s="397">
        <v>234.75323700000001</v>
      </c>
      <c r="AG57" s="397">
        <v>264.55737699999997</v>
      </c>
      <c r="AH57" s="397">
        <v>277.91525100000001</v>
      </c>
      <c r="AI57" s="397">
        <v>276.85161099999999</v>
      </c>
      <c r="AJ57" s="397">
        <v>269.48558000000003</v>
      </c>
      <c r="AK57" s="397">
        <v>253.66751099999999</v>
      </c>
      <c r="AL57" s="397">
        <v>225.71036000000001</v>
      </c>
      <c r="AM57" s="397">
        <v>184.688322</v>
      </c>
      <c r="AN57" s="397">
        <v>163.02121600000001</v>
      </c>
      <c r="AO57" s="397">
        <v>173.54224300000001</v>
      </c>
      <c r="AP57" s="397">
        <v>194.55259599999999</v>
      </c>
      <c r="AQ57" s="397">
        <v>225.49050600000001</v>
      </c>
      <c r="AR57" s="397">
        <v>252.639779</v>
      </c>
      <c r="AS57" s="397">
        <v>273.53508599999998</v>
      </c>
      <c r="AT57" s="397">
        <v>294.75440800000001</v>
      </c>
      <c r="AU57" s="397">
        <v>304.587783</v>
      </c>
      <c r="AV57" s="397">
        <v>305.49192599999998</v>
      </c>
      <c r="AW57" s="397">
        <v>292.18212899999997</v>
      </c>
      <c r="AX57" s="397">
        <v>271.65562199999999</v>
      </c>
      <c r="AY57" s="397">
        <v>232.48222699999999</v>
      </c>
      <c r="AZ57" s="798">
        <v>216.44171900000001</v>
      </c>
      <c r="BA57" s="798">
        <v>222.43143900000001</v>
      </c>
      <c r="BB57" s="798">
        <v>230.61070900000001</v>
      </c>
      <c r="BC57" s="798">
        <v>237.44086899999999</v>
      </c>
      <c r="BD57" s="798">
        <v>250.15899999999999</v>
      </c>
      <c r="BE57" s="798">
        <v>278.22023832999997</v>
      </c>
      <c r="BF57" s="385">
        <v>294.96409999999997</v>
      </c>
      <c r="BG57" s="385">
        <v>303.94900000000001</v>
      </c>
      <c r="BH57" s="385">
        <v>301.2081</v>
      </c>
      <c r="BI57" s="385">
        <v>287.9991</v>
      </c>
      <c r="BJ57" s="385">
        <v>263.2518</v>
      </c>
      <c r="BK57" s="385">
        <v>236.52070000000001</v>
      </c>
      <c r="BL57" s="385">
        <v>216.49270000000001</v>
      </c>
      <c r="BM57" s="385">
        <v>219.85380000000001</v>
      </c>
      <c r="BN57" s="385">
        <v>235.43340000000001</v>
      </c>
      <c r="BO57" s="385">
        <v>257.25259999999997</v>
      </c>
      <c r="BP57" s="385">
        <v>275.846</v>
      </c>
      <c r="BQ57" s="385">
        <v>294.52140000000003</v>
      </c>
      <c r="BR57" s="385">
        <v>313.24860000000001</v>
      </c>
      <c r="BS57" s="385">
        <v>321.9606</v>
      </c>
      <c r="BT57" s="385">
        <v>320.76760000000002</v>
      </c>
      <c r="BU57" s="385">
        <v>310.20740000000001</v>
      </c>
      <c r="BV57" s="385">
        <v>287.15640000000002</v>
      </c>
    </row>
    <row r="58" spans="1:74" ht="11.1" customHeight="1" x14ac:dyDescent="0.2">
      <c r="A58" s="208" t="s">
        <v>501</v>
      </c>
      <c r="B58" s="468" t="s">
        <v>468</v>
      </c>
      <c r="C58" s="397">
        <v>82.852000000000004</v>
      </c>
      <c r="D58" s="397">
        <v>85.337999999999994</v>
      </c>
      <c r="E58" s="397">
        <v>88.066999999999993</v>
      </c>
      <c r="F58" s="397">
        <v>88.513000000000005</v>
      </c>
      <c r="G58" s="397">
        <v>89.183999999999997</v>
      </c>
      <c r="H58" s="397">
        <v>88.864000000000004</v>
      </c>
      <c r="I58" s="397">
        <v>87.632000000000005</v>
      </c>
      <c r="J58" s="397">
        <v>86.415999999999997</v>
      </c>
      <c r="K58" s="397">
        <v>82.31</v>
      </c>
      <c r="L58" s="397">
        <v>85.152000000000001</v>
      </c>
      <c r="M58" s="397">
        <v>84.174000000000007</v>
      </c>
      <c r="N58" s="397">
        <v>86.382000000000005</v>
      </c>
      <c r="O58" s="397">
        <v>85.494</v>
      </c>
      <c r="P58" s="397">
        <v>87.653999999999996</v>
      </c>
      <c r="Q58" s="397">
        <v>88.863</v>
      </c>
      <c r="R58" s="397">
        <v>91.912999999999997</v>
      </c>
      <c r="S58" s="397">
        <v>88.903000000000006</v>
      </c>
      <c r="T58" s="397">
        <v>87.274000000000001</v>
      </c>
      <c r="U58" s="397">
        <v>87.143000000000001</v>
      </c>
      <c r="V58" s="397">
        <v>86.353999999999999</v>
      </c>
      <c r="W58" s="397">
        <v>88.43</v>
      </c>
      <c r="X58" s="397">
        <v>91.561000000000007</v>
      </c>
      <c r="Y58" s="397">
        <v>89.683999999999997</v>
      </c>
      <c r="Z58" s="397">
        <v>84.177999999999997</v>
      </c>
      <c r="AA58" s="397">
        <v>81.593000000000004</v>
      </c>
      <c r="AB58" s="397">
        <v>91.123999999999995</v>
      </c>
      <c r="AC58" s="397">
        <v>91.197000000000003</v>
      </c>
      <c r="AD58" s="397">
        <v>90.691999999999993</v>
      </c>
      <c r="AE58" s="397">
        <v>90.694999999999993</v>
      </c>
      <c r="AF58" s="397">
        <v>87.381</v>
      </c>
      <c r="AG58" s="397">
        <v>82.977999999999994</v>
      </c>
      <c r="AH58" s="397">
        <v>79.902000000000001</v>
      </c>
      <c r="AI58" s="397">
        <v>79.796999999999997</v>
      </c>
      <c r="AJ58" s="397">
        <v>82.641999999999996</v>
      </c>
      <c r="AK58" s="397">
        <v>81.861000000000004</v>
      </c>
      <c r="AL58" s="397">
        <v>76.522000000000006</v>
      </c>
      <c r="AM58" s="397">
        <v>78.774000000000001</v>
      </c>
      <c r="AN58" s="397">
        <v>83.484999999999999</v>
      </c>
      <c r="AO58" s="397">
        <v>87.486999999999995</v>
      </c>
      <c r="AP58" s="397">
        <v>90.465000000000003</v>
      </c>
      <c r="AQ58" s="397">
        <v>87.314999999999998</v>
      </c>
      <c r="AR58" s="397">
        <v>83.195999999999998</v>
      </c>
      <c r="AS58" s="397">
        <v>81.216999999999999</v>
      </c>
      <c r="AT58" s="397">
        <v>82.65</v>
      </c>
      <c r="AU58" s="397">
        <v>85.388000000000005</v>
      </c>
      <c r="AV58" s="397">
        <v>87.563999999999993</v>
      </c>
      <c r="AW58" s="397">
        <v>85.090999999999994</v>
      </c>
      <c r="AX58" s="397">
        <v>81.209000000000003</v>
      </c>
      <c r="AY58" s="397">
        <v>82.698999999999998</v>
      </c>
      <c r="AZ58" s="798">
        <v>84.378</v>
      </c>
      <c r="BA58" s="798">
        <v>82.486999999999995</v>
      </c>
      <c r="BB58" s="798">
        <v>80.22</v>
      </c>
      <c r="BC58" s="798">
        <v>79.263000000000005</v>
      </c>
      <c r="BD58" s="798">
        <v>76.638285714000006</v>
      </c>
      <c r="BE58" s="798">
        <v>73.483018549999997</v>
      </c>
      <c r="BF58" s="385">
        <v>74.166049999999998</v>
      </c>
      <c r="BG58" s="385">
        <v>77.105440000000002</v>
      </c>
      <c r="BH58" s="385">
        <v>80.460300000000004</v>
      </c>
      <c r="BI58" s="385">
        <v>79.778829999999999</v>
      </c>
      <c r="BJ58" s="385">
        <v>76.046149999999997</v>
      </c>
      <c r="BK58" s="385">
        <v>81.668090000000007</v>
      </c>
      <c r="BL58" s="385">
        <v>84.436809999999994</v>
      </c>
      <c r="BM58" s="385">
        <v>87.106039999999993</v>
      </c>
      <c r="BN58" s="385">
        <v>88.019279999999995</v>
      </c>
      <c r="BO58" s="385">
        <v>87.187150000000003</v>
      </c>
      <c r="BP58" s="385">
        <v>85.851439999999997</v>
      </c>
      <c r="BQ58" s="385">
        <v>84.600830000000002</v>
      </c>
      <c r="BR58" s="385">
        <v>82.614670000000004</v>
      </c>
      <c r="BS58" s="385">
        <v>83.212569999999999</v>
      </c>
      <c r="BT58" s="385">
        <v>85.322689999999994</v>
      </c>
      <c r="BU58" s="385">
        <v>83.514189999999999</v>
      </c>
      <c r="BV58" s="385">
        <v>78.851089999999999</v>
      </c>
    </row>
    <row r="59" spans="1:74" ht="11.1" customHeight="1" x14ac:dyDescent="0.2">
      <c r="A59" s="208" t="s">
        <v>502</v>
      </c>
      <c r="B59" s="468" t="s">
        <v>470</v>
      </c>
      <c r="C59" s="397">
        <v>33.352336999999999</v>
      </c>
      <c r="D59" s="397">
        <v>34.035051000000003</v>
      </c>
      <c r="E59" s="397">
        <v>34.398493000000002</v>
      </c>
      <c r="F59" s="397">
        <v>31.637782999999999</v>
      </c>
      <c r="G59" s="397">
        <v>30.775500999999998</v>
      </c>
      <c r="H59" s="397">
        <v>29.736238</v>
      </c>
      <c r="I59" s="397">
        <v>30.787911999999999</v>
      </c>
      <c r="J59" s="397">
        <v>29.152491999999999</v>
      </c>
      <c r="K59" s="397">
        <v>27.261168000000001</v>
      </c>
      <c r="L59" s="397">
        <v>27.034628999999999</v>
      </c>
      <c r="M59" s="397">
        <v>30.159193999999999</v>
      </c>
      <c r="N59" s="397">
        <v>31.550449</v>
      </c>
      <c r="O59" s="397">
        <v>33.576895</v>
      </c>
      <c r="P59" s="397">
        <v>35.218246000000001</v>
      </c>
      <c r="Q59" s="397">
        <v>34.493988999999999</v>
      </c>
      <c r="R59" s="397">
        <v>33.599620999999999</v>
      </c>
      <c r="S59" s="397">
        <v>31.587306999999999</v>
      </c>
      <c r="T59" s="397">
        <v>30.189724999999999</v>
      </c>
      <c r="U59" s="397">
        <v>31.095637</v>
      </c>
      <c r="V59" s="397">
        <v>29.822569999999999</v>
      </c>
      <c r="W59" s="397">
        <v>30.321832000000001</v>
      </c>
      <c r="X59" s="397">
        <v>28.726247999999998</v>
      </c>
      <c r="Y59" s="397">
        <v>30.770309999999998</v>
      </c>
      <c r="Z59" s="397">
        <v>33.117010000000001</v>
      </c>
      <c r="AA59" s="397">
        <v>35.942928999999999</v>
      </c>
      <c r="AB59" s="397">
        <v>37.526290000000003</v>
      </c>
      <c r="AC59" s="397">
        <v>38.312677999999998</v>
      </c>
      <c r="AD59" s="397">
        <v>37.252282999999998</v>
      </c>
      <c r="AE59" s="397">
        <v>33.379196999999998</v>
      </c>
      <c r="AF59" s="397">
        <v>33.644088000000004</v>
      </c>
      <c r="AG59" s="397">
        <v>33.386699</v>
      </c>
      <c r="AH59" s="397">
        <v>34.016787999999998</v>
      </c>
      <c r="AI59" s="397">
        <v>33.488401000000003</v>
      </c>
      <c r="AJ59" s="397">
        <v>31.892177</v>
      </c>
      <c r="AK59" s="397">
        <v>32.432687999999999</v>
      </c>
      <c r="AL59" s="397">
        <v>35.008186000000002</v>
      </c>
      <c r="AM59" s="397">
        <v>36.474736</v>
      </c>
      <c r="AN59" s="397">
        <v>37.371895000000002</v>
      </c>
      <c r="AO59" s="397">
        <v>37.215085000000002</v>
      </c>
      <c r="AP59" s="397">
        <v>33.782297</v>
      </c>
      <c r="AQ59" s="397">
        <v>33.618547</v>
      </c>
      <c r="AR59" s="397">
        <v>33.485298999999998</v>
      </c>
      <c r="AS59" s="397">
        <v>33.463737999999999</v>
      </c>
      <c r="AT59" s="397">
        <v>32.754359000000001</v>
      </c>
      <c r="AU59" s="397">
        <v>33.185785000000003</v>
      </c>
      <c r="AV59" s="397">
        <v>33.414484999999999</v>
      </c>
      <c r="AW59" s="397">
        <v>34.731118000000002</v>
      </c>
      <c r="AX59" s="397">
        <v>34.383135000000003</v>
      </c>
      <c r="AY59" s="397">
        <v>37.477558999999999</v>
      </c>
      <c r="AZ59" s="798">
        <v>38.515189999999997</v>
      </c>
      <c r="BA59" s="798">
        <v>38.087322999999998</v>
      </c>
      <c r="BB59" s="798">
        <v>36.690215000000002</v>
      </c>
      <c r="BC59" s="798">
        <v>35.887452000000003</v>
      </c>
      <c r="BD59" s="798">
        <v>36.109913585999998</v>
      </c>
      <c r="BE59" s="798">
        <v>35.946122662000001</v>
      </c>
      <c r="BF59" s="385">
        <v>35.25441</v>
      </c>
      <c r="BG59" s="385">
        <v>34.993029999999997</v>
      </c>
      <c r="BH59" s="385">
        <v>34.594650000000001</v>
      </c>
      <c r="BI59" s="385">
        <v>35.782780000000002</v>
      </c>
      <c r="BJ59" s="385">
        <v>37.032299999999999</v>
      </c>
      <c r="BK59" s="385">
        <v>39.637030000000003</v>
      </c>
      <c r="BL59" s="385">
        <v>40.043840000000003</v>
      </c>
      <c r="BM59" s="385">
        <v>40.104559999999999</v>
      </c>
      <c r="BN59" s="385">
        <v>39.199759999999998</v>
      </c>
      <c r="BO59" s="385">
        <v>37.947099999999999</v>
      </c>
      <c r="BP59" s="385">
        <v>37.229050000000001</v>
      </c>
      <c r="BQ59" s="385">
        <v>37.242240000000002</v>
      </c>
      <c r="BR59" s="385">
        <v>36.641440000000003</v>
      </c>
      <c r="BS59" s="385">
        <v>36.400869999999998</v>
      </c>
      <c r="BT59" s="385">
        <v>36.03049</v>
      </c>
      <c r="BU59" s="385">
        <v>37.339889999999997</v>
      </c>
      <c r="BV59" s="385">
        <v>38.70449</v>
      </c>
    </row>
    <row r="60" spans="1:74" ht="11.1" customHeight="1" x14ac:dyDescent="0.2">
      <c r="A60" s="208" t="s">
        <v>503</v>
      </c>
      <c r="B60" s="468" t="s">
        <v>472</v>
      </c>
      <c r="C60" s="397">
        <v>251.78143700000001</v>
      </c>
      <c r="D60" s="397">
        <v>250.26103599999999</v>
      </c>
      <c r="E60" s="397">
        <v>238.50202100000001</v>
      </c>
      <c r="F60" s="397">
        <v>230.01925299999999</v>
      </c>
      <c r="G60" s="397">
        <v>220.72221500000001</v>
      </c>
      <c r="H60" s="397">
        <v>221.01629</v>
      </c>
      <c r="I60" s="397">
        <v>225.133026</v>
      </c>
      <c r="J60" s="397">
        <v>215.59122500000001</v>
      </c>
      <c r="K60" s="397">
        <v>209.51571100000001</v>
      </c>
      <c r="L60" s="397">
        <v>210.44437199999999</v>
      </c>
      <c r="M60" s="397">
        <v>221.35419999999999</v>
      </c>
      <c r="N60" s="397">
        <v>224.41015400000001</v>
      </c>
      <c r="O60" s="397">
        <v>239.63172499999999</v>
      </c>
      <c r="P60" s="397">
        <v>242.635672</v>
      </c>
      <c r="Q60" s="397">
        <v>225.20362700000001</v>
      </c>
      <c r="R60" s="397">
        <v>223.64209</v>
      </c>
      <c r="S60" s="397">
        <v>222.14595199999999</v>
      </c>
      <c r="T60" s="397">
        <v>222.055801</v>
      </c>
      <c r="U60" s="397">
        <v>220.87479500000001</v>
      </c>
      <c r="V60" s="397">
        <v>219.15346</v>
      </c>
      <c r="W60" s="397">
        <v>227.885199</v>
      </c>
      <c r="X60" s="397">
        <v>218.728658</v>
      </c>
      <c r="Y60" s="397">
        <v>221.53345100000001</v>
      </c>
      <c r="Z60" s="397">
        <v>240.716757</v>
      </c>
      <c r="AA60" s="397">
        <v>252.09595899999999</v>
      </c>
      <c r="AB60" s="397">
        <v>240.68621099999999</v>
      </c>
      <c r="AC60" s="397">
        <v>233.531848</v>
      </c>
      <c r="AD60" s="397">
        <v>233.70503299999999</v>
      </c>
      <c r="AE60" s="397">
        <v>231.654179</v>
      </c>
      <c r="AF60" s="397">
        <v>232.51895099999999</v>
      </c>
      <c r="AG60" s="397">
        <v>224.38041699999999</v>
      </c>
      <c r="AH60" s="397">
        <v>220.700153</v>
      </c>
      <c r="AI60" s="397">
        <v>219.772919</v>
      </c>
      <c r="AJ60" s="397">
        <v>212.574747</v>
      </c>
      <c r="AK60" s="397">
        <v>221.03006099999999</v>
      </c>
      <c r="AL60" s="397">
        <v>238.21676099999999</v>
      </c>
      <c r="AM60" s="397">
        <v>251.069999</v>
      </c>
      <c r="AN60" s="397">
        <v>243.69924399999999</v>
      </c>
      <c r="AO60" s="397">
        <v>233.762238</v>
      </c>
      <c r="AP60" s="397">
        <v>228.244021</v>
      </c>
      <c r="AQ60" s="397">
        <v>229.03829999999999</v>
      </c>
      <c r="AR60" s="397">
        <v>232.826528</v>
      </c>
      <c r="AS60" s="397">
        <v>229.508984</v>
      </c>
      <c r="AT60" s="397">
        <v>222.48826</v>
      </c>
      <c r="AU60" s="397">
        <v>223.20902699999999</v>
      </c>
      <c r="AV60" s="397">
        <v>209.433145</v>
      </c>
      <c r="AW60" s="397">
        <v>219.54405600000001</v>
      </c>
      <c r="AX60" s="397">
        <v>243.79028099999999</v>
      </c>
      <c r="AY60" s="397">
        <v>261.03430400000002</v>
      </c>
      <c r="AZ60" s="798">
        <v>253.92224999999999</v>
      </c>
      <c r="BA60" s="798">
        <v>242.99495899999999</v>
      </c>
      <c r="BB60" s="798">
        <v>221.69891699999999</v>
      </c>
      <c r="BC60" s="798">
        <v>220.38892100000001</v>
      </c>
      <c r="BD60" s="798">
        <v>212.60571429000001</v>
      </c>
      <c r="BE60" s="798">
        <v>209.69347099999999</v>
      </c>
      <c r="BF60" s="385">
        <v>203.56180000000001</v>
      </c>
      <c r="BG60" s="385">
        <v>201.86850000000001</v>
      </c>
      <c r="BH60" s="385">
        <v>197.27979999999999</v>
      </c>
      <c r="BI60" s="385">
        <v>205.51439999999999</v>
      </c>
      <c r="BJ60" s="385">
        <v>221.67339999999999</v>
      </c>
      <c r="BK60" s="385">
        <v>239.2997</v>
      </c>
      <c r="BL60" s="385">
        <v>234.69710000000001</v>
      </c>
      <c r="BM60" s="385">
        <v>227.7671</v>
      </c>
      <c r="BN60" s="385">
        <v>226.69589999999999</v>
      </c>
      <c r="BO60" s="385">
        <v>224.47219999999999</v>
      </c>
      <c r="BP60" s="385">
        <v>224.62299999999999</v>
      </c>
      <c r="BQ60" s="385">
        <v>222.01769999999999</v>
      </c>
      <c r="BR60" s="385">
        <v>216.8509</v>
      </c>
      <c r="BS60" s="385">
        <v>216.84280000000001</v>
      </c>
      <c r="BT60" s="385">
        <v>211.42410000000001</v>
      </c>
      <c r="BU60" s="385">
        <v>220.34800000000001</v>
      </c>
      <c r="BV60" s="385">
        <v>235.8742</v>
      </c>
    </row>
    <row r="61" spans="1:74" ht="11.1" customHeight="1" x14ac:dyDescent="0.2">
      <c r="A61" s="208" t="s">
        <v>504</v>
      </c>
      <c r="B61" s="468" t="s">
        <v>474</v>
      </c>
      <c r="C61" s="397">
        <v>38.582630000000002</v>
      </c>
      <c r="D61" s="397">
        <v>39.857602999999997</v>
      </c>
      <c r="E61" s="397">
        <v>35.606813000000002</v>
      </c>
      <c r="F61" s="397">
        <v>37.708813999999997</v>
      </c>
      <c r="G61" s="397">
        <v>41.341512000000002</v>
      </c>
      <c r="H61" s="397">
        <v>39.375874000000003</v>
      </c>
      <c r="I61" s="397">
        <v>41.230307000000003</v>
      </c>
      <c r="J61" s="397">
        <v>38.408996000000002</v>
      </c>
      <c r="K61" s="397">
        <v>36.520041999999997</v>
      </c>
      <c r="L61" s="397">
        <v>36.459811999999999</v>
      </c>
      <c r="M61" s="397">
        <v>37.811636</v>
      </c>
      <c r="N61" s="397">
        <v>35.038728999999996</v>
      </c>
      <c r="O61" s="397">
        <v>35.568530000000003</v>
      </c>
      <c r="P61" s="397">
        <v>37.254086000000001</v>
      </c>
      <c r="Q61" s="397">
        <v>37.772772000000003</v>
      </c>
      <c r="R61" s="397">
        <v>40.968086</v>
      </c>
      <c r="S61" s="397">
        <v>42.351891999999999</v>
      </c>
      <c r="T61" s="397">
        <v>42.415795000000003</v>
      </c>
      <c r="U61" s="397">
        <v>42.581170999999998</v>
      </c>
      <c r="V61" s="397">
        <v>42.612389999999998</v>
      </c>
      <c r="W61" s="397">
        <v>43.462268999999999</v>
      </c>
      <c r="X61" s="397">
        <v>39.437100999999998</v>
      </c>
      <c r="Y61" s="397">
        <v>38.730170999999999</v>
      </c>
      <c r="Z61" s="397">
        <v>39.776125</v>
      </c>
      <c r="AA61" s="397">
        <v>41.317742000000003</v>
      </c>
      <c r="AB61" s="397">
        <v>39.641218000000002</v>
      </c>
      <c r="AC61" s="397">
        <v>41.871274999999997</v>
      </c>
      <c r="AD61" s="397">
        <v>41.554355999999999</v>
      </c>
      <c r="AE61" s="397">
        <v>43.026643</v>
      </c>
      <c r="AF61" s="397">
        <v>44.541206000000003</v>
      </c>
      <c r="AG61" s="397">
        <v>45.605637999999999</v>
      </c>
      <c r="AH61" s="397">
        <v>46.089159000000002</v>
      </c>
      <c r="AI61" s="397">
        <v>45.384037999999997</v>
      </c>
      <c r="AJ61" s="397">
        <v>43.642904000000001</v>
      </c>
      <c r="AK61" s="397">
        <v>43.591135999999999</v>
      </c>
      <c r="AL61" s="397">
        <v>43.710596000000002</v>
      </c>
      <c r="AM61" s="397">
        <v>43.405684999999998</v>
      </c>
      <c r="AN61" s="397">
        <v>44.179327999999998</v>
      </c>
      <c r="AO61" s="397">
        <v>41.725836999999999</v>
      </c>
      <c r="AP61" s="397">
        <v>41.761969000000001</v>
      </c>
      <c r="AQ61" s="397">
        <v>45.054830000000003</v>
      </c>
      <c r="AR61" s="397">
        <v>44.422803000000002</v>
      </c>
      <c r="AS61" s="397">
        <v>44.26972</v>
      </c>
      <c r="AT61" s="397">
        <v>43.725661000000002</v>
      </c>
      <c r="AU61" s="397">
        <v>44.140624000000003</v>
      </c>
      <c r="AV61" s="397">
        <v>41.680509000000001</v>
      </c>
      <c r="AW61" s="397">
        <v>45.736134999999997</v>
      </c>
      <c r="AX61" s="397">
        <v>44.391750999999999</v>
      </c>
      <c r="AY61" s="397">
        <v>43.566063999999997</v>
      </c>
      <c r="AZ61" s="798">
        <v>43.459581</v>
      </c>
      <c r="BA61" s="798">
        <v>44.554805999999999</v>
      </c>
      <c r="BB61" s="798">
        <v>44.240910999999997</v>
      </c>
      <c r="BC61" s="798">
        <v>46.012214</v>
      </c>
      <c r="BD61" s="798">
        <v>47.7</v>
      </c>
      <c r="BE61" s="798">
        <v>46.815877735000001</v>
      </c>
      <c r="BF61" s="385">
        <v>46.211889999999997</v>
      </c>
      <c r="BG61" s="385">
        <v>46.232680000000002</v>
      </c>
      <c r="BH61" s="385">
        <v>44.510449999999999</v>
      </c>
      <c r="BI61" s="385">
        <v>45.340040000000002</v>
      </c>
      <c r="BJ61" s="385">
        <v>45.036909999999999</v>
      </c>
      <c r="BK61" s="385">
        <v>44.728850000000001</v>
      </c>
      <c r="BL61" s="385">
        <v>44.397480000000002</v>
      </c>
      <c r="BM61" s="385">
        <v>43.439360000000001</v>
      </c>
      <c r="BN61" s="385">
        <v>42.370010000000001</v>
      </c>
      <c r="BO61" s="385">
        <v>44.842610000000001</v>
      </c>
      <c r="BP61" s="385">
        <v>44.311700000000002</v>
      </c>
      <c r="BQ61" s="385">
        <v>43.802320000000002</v>
      </c>
      <c r="BR61" s="385">
        <v>43.291330000000002</v>
      </c>
      <c r="BS61" s="385">
        <v>43.611879999999999</v>
      </c>
      <c r="BT61" s="385">
        <v>42.313499999999998</v>
      </c>
      <c r="BU61" s="385">
        <v>42.884430000000002</v>
      </c>
      <c r="BV61" s="385">
        <v>42.320869999999999</v>
      </c>
    </row>
    <row r="62" spans="1:74" ht="11.1" customHeight="1" x14ac:dyDescent="0.2">
      <c r="A62" s="208" t="s">
        <v>505</v>
      </c>
      <c r="B62" s="468" t="s">
        <v>476</v>
      </c>
      <c r="C62" s="397">
        <v>125.281997</v>
      </c>
      <c r="D62" s="397">
        <v>120.609776</v>
      </c>
      <c r="E62" s="397">
        <v>114.65761500000001</v>
      </c>
      <c r="F62" s="397">
        <v>106.291242</v>
      </c>
      <c r="G62" s="397">
        <v>109.712137</v>
      </c>
      <c r="H62" s="397">
        <v>111.329024</v>
      </c>
      <c r="I62" s="397">
        <v>112.59147400000001</v>
      </c>
      <c r="J62" s="397">
        <v>113.121844</v>
      </c>
      <c r="K62" s="397">
        <v>110.53083700000001</v>
      </c>
      <c r="L62" s="397">
        <v>110.49194900000001</v>
      </c>
      <c r="M62" s="397">
        <v>120.60104200000001</v>
      </c>
      <c r="N62" s="397">
        <v>118.89921</v>
      </c>
      <c r="O62" s="397">
        <v>122.69627</v>
      </c>
      <c r="P62" s="397">
        <v>124.661743</v>
      </c>
      <c r="Q62" s="397">
        <v>111.693021</v>
      </c>
      <c r="R62" s="397">
        <v>111.71016400000001</v>
      </c>
      <c r="S62" s="397">
        <v>112.76200900000001</v>
      </c>
      <c r="T62" s="397">
        <v>111.99350800000001</v>
      </c>
      <c r="U62" s="397">
        <v>119.786492</v>
      </c>
      <c r="V62" s="397">
        <v>116.450351</v>
      </c>
      <c r="W62" s="397">
        <v>118.841938</v>
      </c>
      <c r="X62" s="397">
        <v>109.617171</v>
      </c>
      <c r="Y62" s="397">
        <v>113.160725</v>
      </c>
      <c r="Z62" s="397">
        <v>130.48589899999999</v>
      </c>
      <c r="AA62" s="397">
        <v>128.940808</v>
      </c>
      <c r="AB62" s="397">
        <v>117.92239600000001</v>
      </c>
      <c r="AC62" s="397">
        <v>121.54455</v>
      </c>
      <c r="AD62" s="397">
        <v>118.118452</v>
      </c>
      <c r="AE62" s="397">
        <v>121.933621</v>
      </c>
      <c r="AF62" s="397">
        <v>123.628377</v>
      </c>
      <c r="AG62" s="397">
        <v>129.87731600000001</v>
      </c>
      <c r="AH62" s="397">
        <v>126.210285</v>
      </c>
      <c r="AI62" s="397">
        <v>124.645759</v>
      </c>
      <c r="AJ62" s="397">
        <v>117.206614</v>
      </c>
      <c r="AK62" s="397">
        <v>125.21517299999999</v>
      </c>
      <c r="AL62" s="397">
        <v>130.42120399999999</v>
      </c>
      <c r="AM62" s="397">
        <v>119.93326</v>
      </c>
      <c r="AN62" s="397">
        <v>119.388324</v>
      </c>
      <c r="AO62" s="397">
        <v>116.82599999999999</v>
      </c>
      <c r="AP62" s="397">
        <v>110.512704</v>
      </c>
      <c r="AQ62" s="397">
        <v>112.303951</v>
      </c>
      <c r="AR62" s="397">
        <v>108.42900400000001</v>
      </c>
      <c r="AS62" s="397">
        <v>112.565973</v>
      </c>
      <c r="AT62" s="397">
        <v>122.750837</v>
      </c>
      <c r="AU62" s="397">
        <v>125.235625</v>
      </c>
      <c r="AV62" s="397">
        <v>112.212013</v>
      </c>
      <c r="AW62" s="397">
        <v>120.582696</v>
      </c>
      <c r="AX62" s="397">
        <v>128.23035899999999</v>
      </c>
      <c r="AY62" s="397">
        <v>127.181793</v>
      </c>
      <c r="AZ62" s="798">
        <v>121.39591299999999</v>
      </c>
      <c r="BA62" s="798">
        <v>118.649839</v>
      </c>
      <c r="BB62" s="798">
        <v>106.047066</v>
      </c>
      <c r="BC62" s="798">
        <v>106.301788</v>
      </c>
      <c r="BD62" s="798">
        <v>105.04114285999999</v>
      </c>
      <c r="BE62" s="798">
        <v>107.16530383</v>
      </c>
      <c r="BF62" s="385">
        <v>106.7046</v>
      </c>
      <c r="BG62" s="385">
        <v>104.7256</v>
      </c>
      <c r="BH62" s="385">
        <v>97.485659999999996</v>
      </c>
      <c r="BI62" s="385">
        <v>106.4746</v>
      </c>
      <c r="BJ62" s="385">
        <v>114.062</v>
      </c>
      <c r="BK62" s="385">
        <v>118.52370000000001</v>
      </c>
      <c r="BL62" s="385">
        <v>111.2136</v>
      </c>
      <c r="BM62" s="385">
        <v>109.0312</v>
      </c>
      <c r="BN62" s="385">
        <v>106.38639999999999</v>
      </c>
      <c r="BO62" s="385">
        <v>110.2713</v>
      </c>
      <c r="BP62" s="385">
        <v>110.7115</v>
      </c>
      <c r="BQ62" s="385">
        <v>114.1001</v>
      </c>
      <c r="BR62" s="385">
        <v>115.55419999999999</v>
      </c>
      <c r="BS62" s="385">
        <v>112.69670000000001</v>
      </c>
      <c r="BT62" s="385">
        <v>106.6564</v>
      </c>
      <c r="BU62" s="385">
        <v>112.3489</v>
      </c>
      <c r="BV62" s="385">
        <v>119.44929999999999</v>
      </c>
    </row>
    <row r="63" spans="1:74" ht="11.1" customHeight="1" x14ac:dyDescent="0.2">
      <c r="A63" s="208" t="s">
        <v>506</v>
      </c>
      <c r="B63" s="468" t="s">
        <v>478</v>
      </c>
      <c r="C63" s="397">
        <v>27.07</v>
      </c>
      <c r="D63" s="397">
        <v>28.038</v>
      </c>
      <c r="E63" s="397">
        <v>28.094999999999999</v>
      </c>
      <c r="F63" s="397">
        <v>29.492999999999999</v>
      </c>
      <c r="G63" s="397">
        <v>29.484999999999999</v>
      </c>
      <c r="H63" s="397">
        <v>29.251000000000001</v>
      </c>
      <c r="I63" s="397">
        <v>29.196000000000002</v>
      </c>
      <c r="J63" s="397">
        <v>28.606999999999999</v>
      </c>
      <c r="K63" s="397">
        <v>27.390999999999998</v>
      </c>
      <c r="L63" s="397">
        <v>30.023</v>
      </c>
      <c r="M63" s="397">
        <v>29.364999999999998</v>
      </c>
      <c r="N63" s="397">
        <v>30.739000000000001</v>
      </c>
      <c r="O63" s="397">
        <v>32.103999999999999</v>
      </c>
      <c r="P63" s="397">
        <v>31.321000000000002</v>
      </c>
      <c r="Q63" s="397">
        <v>29.559000000000001</v>
      </c>
      <c r="R63" s="397">
        <v>32.341999999999999</v>
      </c>
      <c r="S63" s="397">
        <v>33.143999999999998</v>
      </c>
      <c r="T63" s="397">
        <v>30.472999999999999</v>
      </c>
      <c r="U63" s="397">
        <v>28.509</v>
      </c>
      <c r="V63" s="397">
        <v>25.972000000000001</v>
      </c>
      <c r="W63" s="397">
        <v>27.774999999999999</v>
      </c>
      <c r="X63" s="397">
        <v>27.588000000000001</v>
      </c>
      <c r="Y63" s="397">
        <v>25.844000000000001</v>
      </c>
      <c r="Z63" s="397">
        <v>24.094000000000001</v>
      </c>
      <c r="AA63" s="397">
        <v>26.939</v>
      </c>
      <c r="AB63" s="397">
        <v>28.901</v>
      </c>
      <c r="AC63" s="397">
        <v>29.875</v>
      </c>
      <c r="AD63" s="397">
        <v>27.853000000000002</v>
      </c>
      <c r="AE63" s="397">
        <v>29.042999999999999</v>
      </c>
      <c r="AF63" s="397">
        <v>27.314</v>
      </c>
      <c r="AG63" s="397">
        <v>25.893999999999998</v>
      </c>
      <c r="AH63" s="397">
        <v>25.021000000000001</v>
      </c>
      <c r="AI63" s="397">
        <v>23.95</v>
      </c>
      <c r="AJ63" s="397">
        <v>23.771000000000001</v>
      </c>
      <c r="AK63" s="397">
        <v>22.359000000000002</v>
      </c>
      <c r="AL63" s="397">
        <v>22.741</v>
      </c>
      <c r="AM63" s="397">
        <v>23.739000000000001</v>
      </c>
      <c r="AN63" s="397">
        <v>24.625</v>
      </c>
      <c r="AO63" s="397">
        <v>24.803000000000001</v>
      </c>
      <c r="AP63" s="397">
        <v>24.550999999999998</v>
      </c>
      <c r="AQ63" s="397">
        <v>23.998000000000001</v>
      </c>
      <c r="AR63" s="397">
        <v>22.661999999999999</v>
      </c>
      <c r="AS63" s="397">
        <v>19.972000000000001</v>
      </c>
      <c r="AT63" s="397">
        <v>21.231000000000002</v>
      </c>
      <c r="AU63" s="397">
        <v>20.587</v>
      </c>
      <c r="AV63" s="397">
        <v>21.754999999999999</v>
      </c>
      <c r="AW63" s="397">
        <v>22.324999999999999</v>
      </c>
      <c r="AX63" s="397">
        <v>22.097000000000001</v>
      </c>
      <c r="AY63" s="397">
        <v>23.210999999999999</v>
      </c>
      <c r="AZ63" s="798">
        <v>24.199000000000002</v>
      </c>
      <c r="BA63" s="798">
        <v>24.728999999999999</v>
      </c>
      <c r="BB63" s="798">
        <v>23.454999999999998</v>
      </c>
      <c r="BC63" s="798">
        <v>22.594000000000001</v>
      </c>
      <c r="BD63" s="798">
        <v>20.706</v>
      </c>
      <c r="BE63" s="798">
        <v>21.351005957000002</v>
      </c>
      <c r="BF63" s="385">
        <v>21.008430000000001</v>
      </c>
      <c r="BG63" s="385">
        <v>20.904589999999999</v>
      </c>
      <c r="BH63" s="385">
        <v>21.566669999999998</v>
      </c>
      <c r="BI63" s="385">
        <v>22.000170000000001</v>
      </c>
      <c r="BJ63" s="385">
        <v>21.41226</v>
      </c>
      <c r="BK63" s="385">
        <v>22.42971</v>
      </c>
      <c r="BL63" s="385">
        <v>22.862179999999999</v>
      </c>
      <c r="BM63" s="385">
        <v>23.274660000000001</v>
      </c>
      <c r="BN63" s="385">
        <v>23.048729999999999</v>
      </c>
      <c r="BO63" s="385">
        <v>23.90034</v>
      </c>
      <c r="BP63" s="385">
        <v>23.284220000000001</v>
      </c>
      <c r="BQ63" s="385">
        <v>22.112760000000002</v>
      </c>
      <c r="BR63" s="385">
        <v>21.588460000000001</v>
      </c>
      <c r="BS63" s="385">
        <v>21.310749999999999</v>
      </c>
      <c r="BT63" s="385">
        <v>21.80893</v>
      </c>
      <c r="BU63" s="385">
        <v>22.046600000000002</v>
      </c>
      <c r="BV63" s="385">
        <v>21.26155</v>
      </c>
    </row>
    <row r="64" spans="1:74" ht="11.1" customHeight="1" x14ac:dyDescent="0.2">
      <c r="A64" s="208" t="s">
        <v>507</v>
      </c>
      <c r="B64" s="468" t="s">
        <v>480</v>
      </c>
      <c r="C64" s="397">
        <v>56.591000000000001</v>
      </c>
      <c r="D64" s="397">
        <v>57.871000000000002</v>
      </c>
      <c r="E64" s="397">
        <v>58.593000000000004</v>
      </c>
      <c r="F64" s="397">
        <v>58.491999999999997</v>
      </c>
      <c r="G64" s="397">
        <v>58.387999999999998</v>
      </c>
      <c r="H64" s="397">
        <v>56.308999999999997</v>
      </c>
      <c r="I64" s="397">
        <v>56.131</v>
      </c>
      <c r="J64" s="397">
        <v>50.814999999999998</v>
      </c>
      <c r="K64" s="397">
        <v>49.325000000000003</v>
      </c>
      <c r="L64" s="397">
        <v>48.21</v>
      </c>
      <c r="M64" s="397">
        <v>50.536000000000001</v>
      </c>
      <c r="N64" s="397">
        <v>54.320999999999998</v>
      </c>
      <c r="O64" s="397">
        <v>57.667000000000002</v>
      </c>
      <c r="P64" s="397">
        <v>60.906999999999996</v>
      </c>
      <c r="Q64" s="397">
        <v>63.22</v>
      </c>
      <c r="R64" s="397">
        <v>63.847000000000001</v>
      </c>
      <c r="S64" s="397">
        <v>61.447000000000003</v>
      </c>
      <c r="T64" s="397">
        <v>58.241999999999997</v>
      </c>
      <c r="U64" s="397">
        <v>57.061999999999998</v>
      </c>
      <c r="V64" s="397">
        <v>53.899000000000001</v>
      </c>
      <c r="W64" s="397">
        <v>50.634</v>
      </c>
      <c r="X64" s="397">
        <v>47.968000000000004</v>
      </c>
      <c r="Y64" s="397">
        <v>47.622</v>
      </c>
      <c r="Z64" s="397">
        <v>49.261000000000003</v>
      </c>
      <c r="AA64" s="397">
        <v>52.652999999999999</v>
      </c>
      <c r="AB64" s="397">
        <v>54.781999999999996</v>
      </c>
      <c r="AC64" s="397">
        <v>57.203000000000003</v>
      </c>
      <c r="AD64" s="397">
        <v>57.063000000000002</v>
      </c>
      <c r="AE64" s="397">
        <v>57.223999999999997</v>
      </c>
      <c r="AF64" s="397">
        <v>55.079000000000001</v>
      </c>
      <c r="AG64" s="397">
        <v>52.709000000000003</v>
      </c>
      <c r="AH64" s="397">
        <v>49.119</v>
      </c>
      <c r="AI64" s="397">
        <v>48.314999999999998</v>
      </c>
      <c r="AJ64" s="397">
        <v>43.853000000000002</v>
      </c>
      <c r="AK64" s="397">
        <v>45.478999999999999</v>
      </c>
      <c r="AL64" s="397">
        <v>50.430999999999997</v>
      </c>
      <c r="AM64" s="397">
        <v>53.926000000000002</v>
      </c>
      <c r="AN64" s="397">
        <v>55.764000000000003</v>
      </c>
      <c r="AO64" s="397">
        <v>57.619</v>
      </c>
      <c r="AP64" s="397">
        <v>56.374000000000002</v>
      </c>
      <c r="AQ64" s="397">
        <v>54.978999999999999</v>
      </c>
      <c r="AR64" s="397">
        <v>53.018000000000001</v>
      </c>
      <c r="AS64" s="397">
        <v>50.314</v>
      </c>
      <c r="AT64" s="397">
        <v>47.902999999999999</v>
      </c>
      <c r="AU64" s="397">
        <v>45.981999999999999</v>
      </c>
      <c r="AV64" s="397">
        <v>41.588000000000001</v>
      </c>
      <c r="AW64" s="397">
        <v>44.878</v>
      </c>
      <c r="AX64" s="397">
        <v>49.134999999999998</v>
      </c>
      <c r="AY64" s="397">
        <v>52.658000000000001</v>
      </c>
      <c r="AZ64" s="798">
        <v>52.832999999999998</v>
      </c>
      <c r="BA64" s="798">
        <v>53.222999999999999</v>
      </c>
      <c r="BB64" s="798">
        <v>53.817</v>
      </c>
      <c r="BC64" s="798">
        <v>54.11</v>
      </c>
      <c r="BD64" s="798">
        <v>49.023679999999999</v>
      </c>
      <c r="BE64" s="798">
        <v>44.185130000000001</v>
      </c>
      <c r="BF64" s="385">
        <v>41.194490000000002</v>
      </c>
      <c r="BG64" s="385">
        <v>39.293419999999998</v>
      </c>
      <c r="BH64" s="385">
        <v>37.064219999999999</v>
      </c>
      <c r="BI64" s="385">
        <v>39.321289999999998</v>
      </c>
      <c r="BJ64" s="385">
        <v>43.066699999999997</v>
      </c>
      <c r="BK64" s="385">
        <v>48.233969999999999</v>
      </c>
      <c r="BL64" s="385">
        <v>51.400700000000001</v>
      </c>
      <c r="BM64" s="385">
        <v>53.773739999999997</v>
      </c>
      <c r="BN64" s="385">
        <v>55.246279999999999</v>
      </c>
      <c r="BO64" s="385">
        <v>55.470770000000002</v>
      </c>
      <c r="BP64" s="385">
        <v>53.28678</v>
      </c>
      <c r="BQ64" s="385">
        <v>51.072839999999999</v>
      </c>
      <c r="BR64" s="385">
        <v>47.558990000000001</v>
      </c>
      <c r="BS64" s="385">
        <v>45.19323</v>
      </c>
      <c r="BT64" s="385">
        <v>42.518520000000002</v>
      </c>
      <c r="BU64" s="385">
        <v>44.338929999999998</v>
      </c>
      <c r="BV64" s="385">
        <v>47.669899999999998</v>
      </c>
    </row>
    <row r="65" spans="1:74" ht="11.1" customHeight="1" x14ac:dyDescent="0.2">
      <c r="A65" s="208"/>
      <c r="B65" s="477"/>
      <c r="C65" s="381"/>
      <c r="D65" s="381"/>
      <c r="E65" s="381"/>
      <c r="F65" s="381"/>
      <c r="G65" s="381"/>
      <c r="H65" s="381"/>
      <c r="I65" s="381"/>
      <c r="J65" s="381"/>
      <c r="K65" s="381"/>
      <c r="L65" s="381"/>
      <c r="M65" s="381"/>
      <c r="N65" s="381"/>
      <c r="O65" s="381"/>
      <c r="P65" s="381"/>
      <c r="Q65" s="381"/>
      <c r="R65" s="381"/>
      <c r="S65" s="381"/>
      <c r="T65" s="381"/>
      <c r="U65" s="381"/>
      <c r="V65" s="381"/>
      <c r="W65" s="381"/>
      <c r="X65" s="381"/>
      <c r="Y65" s="381"/>
      <c r="Z65" s="381"/>
      <c r="AA65" s="381"/>
      <c r="AB65" s="381"/>
      <c r="AC65" s="381"/>
      <c r="AD65" s="381"/>
      <c r="AE65" s="381"/>
      <c r="AF65" s="381"/>
      <c r="AG65" s="381"/>
      <c r="AH65" s="381"/>
      <c r="AI65" s="381"/>
      <c r="AJ65" s="381"/>
      <c r="AK65" s="381"/>
      <c r="AL65" s="381"/>
      <c r="AM65" s="381"/>
      <c r="AN65" s="381"/>
      <c r="AO65" s="381"/>
      <c r="AP65" s="381"/>
      <c r="AQ65" s="381"/>
      <c r="AR65" s="381"/>
      <c r="AS65" s="381"/>
      <c r="AT65" s="381"/>
      <c r="AU65" s="381"/>
      <c r="AV65" s="381"/>
      <c r="AW65" s="381"/>
      <c r="AX65" s="381"/>
      <c r="AY65" s="381"/>
      <c r="AZ65" s="798"/>
      <c r="BA65" s="798"/>
      <c r="BB65" s="798"/>
      <c r="BC65" s="798"/>
      <c r="BD65" s="798"/>
      <c r="BE65" s="798"/>
      <c r="BF65" s="385"/>
      <c r="BG65" s="385"/>
      <c r="BH65" s="385"/>
      <c r="BI65" s="385"/>
      <c r="BJ65" s="385"/>
      <c r="BK65" s="385"/>
      <c r="BL65" s="385"/>
      <c r="BM65" s="385"/>
      <c r="BN65" s="385"/>
      <c r="BO65" s="385"/>
      <c r="BP65" s="385"/>
      <c r="BQ65" s="385"/>
      <c r="BR65" s="385"/>
      <c r="BS65" s="385"/>
      <c r="BT65" s="385"/>
      <c r="BU65" s="385"/>
      <c r="BV65" s="385"/>
    </row>
    <row r="66" spans="1:74" s="211" customFormat="1" ht="11.1" customHeight="1" x14ac:dyDescent="0.2">
      <c r="A66" s="471" t="s">
        <v>508</v>
      </c>
      <c r="B66" s="478" t="s">
        <v>509</v>
      </c>
      <c r="C66" s="236">
        <v>588.31700000000001</v>
      </c>
      <c r="D66" s="236">
        <v>578.87199999999996</v>
      </c>
      <c r="E66" s="236">
        <v>566.06100000000004</v>
      </c>
      <c r="F66" s="236">
        <v>547.86599999999999</v>
      </c>
      <c r="G66" s="236">
        <v>523.10900000000004</v>
      </c>
      <c r="H66" s="236">
        <v>493.32400000000001</v>
      </c>
      <c r="I66" s="236">
        <v>468.00599999999997</v>
      </c>
      <c r="J66" s="236">
        <v>445.05700000000002</v>
      </c>
      <c r="K66" s="236">
        <v>416.39299999999997</v>
      </c>
      <c r="L66" s="236">
        <v>398.56900000000002</v>
      </c>
      <c r="M66" s="236">
        <v>388.41899999999998</v>
      </c>
      <c r="N66" s="236">
        <v>372.03</v>
      </c>
      <c r="O66" s="236">
        <v>371.57900000000001</v>
      </c>
      <c r="P66" s="236">
        <v>371.57900000000001</v>
      </c>
      <c r="Q66" s="236">
        <v>371.17500000000001</v>
      </c>
      <c r="R66" s="236">
        <v>363.72300000000001</v>
      </c>
      <c r="S66" s="236">
        <v>354.36599999999999</v>
      </c>
      <c r="T66" s="236">
        <v>347.15800000000002</v>
      </c>
      <c r="U66" s="236">
        <v>347.45400000000001</v>
      </c>
      <c r="V66" s="236">
        <v>350.33</v>
      </c>
      <c r="W66" s="236">
        <v>351.274</v>
      </c>
      <c r="X66" s="236">
        <v>351.274</v>
      </c>
      <c r="Y66" s="236">
        <v>351.911</v>
      </c>
      <c r="Z66" s="236">
        <v>354.68400000000003</v>
      </c>
      <c r="AA66" s="236">
        <v>358.01299999999998</v>
      </c>
      <c r="AB66" s="236">
        <v>360.95800000000003</v>
      </c>
      <c r="AC66" s="236">
        <v>363.93400000000003</v>
      </c>
      <c r="AD66" s="236">
        <v>366.91699999999997</v>
      </c>
      <c r="AE66" s="236">
        <v>370.16699999999997</v>
      </c>
      <c r="AF66" s="236">
        <v>373.072</v>
      </c>
      <c r="AG66" s="236">
        <v>375.43299999999999</v>
      </c>
      <c r="AH66" s="236">
        <v>379.65600000000001</v>
      </c>
      <c r="AI66" s="236">
        <v>382.93</v>
      </c>
      <c r="AJ66" s="236">
        <v>387.21800000000002</v>
      </c>
      <c r="AK66" s="236">
        <v>391.8</v>
      </c>
      <c r="AL66" s="236">
        <v>393.56799999999998</v>
      </c>
      <c r="AM66" s="236">
        <v>395.06400000000002</v>
      </c>
      <c r="AN66" s="236">
        <v>395.31299999999999</v>
      </c>
      <c r="AO66" s="236">
        <v>396.71</v>
      </c>
      <c r="AP66" s="236">
        <v>399.12099999999998</v>
      </c>
      <c r="AQ66" s="236">
        <v>402.05900000000003</v>
      </c>
      <c r="AR66" s="236">
        <v>403.00299999999999</v>
      </c>
      <c r="AS66" s="236">
        <v>402.976</v>
      </c>
      <c r="AT66" s="236">
        <v>404.94099999999997</v>
      </c>
      <c r="AU66" s="236">
        <v>406.983</v>
      </c>
      <c r="AV66" s="236">
        <v>409.59399999999999</v>
      </c>
      <c r="AW66" s="236">
        <v>411.92200000000003</v>
      </c>
      <c r="AX66" s="236">
        <v>413.464</v>
      </c>
      <c r="AY66" s="236">
        <v>415.21199999999999</v>
      </c>
      <c r="AZ66" s="799">
        <v>415.44200000000001</v>
      </c>
      <c r="BA66" s="799">
        <v>414.82499999999999</v>
      </c>
      <c r="BB66" s="799">
        <v>394.524</v>
      </c>
      <c r="BC66" s="799">
        <v>355.38099999999997</v>
      </c>
      <c r="BD66" s="799">
        <v>321.25071429000002</v>
      </c>
      <c r="BE66" s="799">
        <v>303.80254953000002</v>
      </c>
      <c r="BF66" s="390">
        <v>284.80250000000001</v>
      </c>
      <c r="BG66" s="390">
        <v>284.80250000000001</v>
      </c>
      <c r="BH66" s="390">
        <v>284.80250000000001</v>
      </c>
      <c r="BI66" s="390">
        <v>284.80250000000001</v>
      </c>
      <c r="BJ66" s="390">
        <v>284.80250000000001</v>
      </c>
      <c r="BK66" s="390">
        <v>284.80250000000001</v>
      </c>
      <c r="BL66" s="390">
        <v>284.80250000000001</v>
      </c>
      <c r="BM66" s="390">
        <v>284.80250000000001</v>
      </c>
      <c r="BN66" s="390">
        <v>284.80250000000001</v>
      </c>
      <c r="BO66" s="390">
        <v>284.80250000000001</v>
      </c>
      <c r="BP66" s="390">
        <v>284.80250000000001</v>
      </c>
      <c r="BQ66" s="390">
        <v>302.0025</v>
      </c>
      <c r="BR66" s="390">
        <v>319.20249999999999</v>
      </c>
      <c r="BS66" s="390">
        <v>336.40249999999997</v>
      </c>
      <c r="BT66" s="390">
        <v>353.60250000000002</v>
      </c>
      <c r="BU66" s="390">
        <v>370.80250000000001</v>
      </c>
      <c r="BV66" s="390">
        <v>388.0025</v>
      </c>
    </row>
    <row r="67" spans="1:74" s="116" customFormat="1" ht="12" customHeight="1" x14ac:dyDescent="0.2">
      <c r="A67" s="916"/>
      <c r="B67" s="885" t="s">
        <v>510</v>
      </c>
      <c r="C67" s="889"/>
      <c r="D67" s="889"/>
      <c r="E67" s="889"/>
      <c r="F67" s="889"/>
      <c r="G67" s="889"/>
      <c r="H67" s="889"/>
      <c r="I67" s="889"/>
      <c r="J67" s="889"/>
      <c r="K67" s="889"/>
      <c r="L67" s="889"/>
      <c r="M67" s="889"/>
      <c r="N67" s="889"/>
      <c r="O67" s="889"/>
      <c r="P67" s="889"/>
      <c r="Q67" s="887"/>
      <c r="R67" s="239"/>
      <c r="S67" s="917"/>
      <c r="T67" s="917"/>
      <c r="U67" s="917"/>
      <c r="V67" s="917"/>
      <c r="W67" s="917"/>
      <c r="X67" s="917"/>
      <c r="Y67" s="917"/>
      <c r="Z67" s="917"/>
      <c r="AA67" s="917"/>
      <c r="AB67" s="917"/>
      <c r="AC67" s="917"/>
      <c r="AD67" s="917"/>
      <c r="AE67" s="917"/>
      <c r="AF67" s="917"/>
      <c r="AG67" s="917"/>
      <c r="AH67" s="917"/>
      <c r="AI67" s="917"/>
      <c r="AJ67" s="917"/>
      <c r="AK67" s="917"/>
      <c r="AL67" s="917"/>
      <c r="AM67" s="917"/>
      <c r="AN67" s="917"/>
      <c r="AO67" s="917"/>
      <c r="AP67" s="917"/>
      <c r="AQ67" s="917"/>
      <c r="AR67" s="917"/>
      <c r="AS67" s="917"/>
      <c r="AT67" s="917"/>
      <c r="AU67" s="917"/>
      <c r="AV67" s="917"/>
      <c r="AW67" s="917"/>
      <c r="AX67" s="917"/>
      <c r="AY67" s="566"/>
      <c r="AZ67" s="566"/>
      <c r="BA67" s="566"/>
      <c r="BB67" s="566"/>
      <c r="BC67" s="566"/>
      <c r="BD67" s="566"/>
      <c r="BE67" s="566"/>
      <c r="BF67" s="566"/>
      <c r="BG67" s="566"/>
      <c r="BH67" s="566"/>
      <c r="BI67" s="566"/>
      <c r="BJ67" s="160"/>
      <c r="BK67" s="917"/>
      <c r="BL67" s="917"/>
      <c r="BM67" s="917"/>
      <c r="BN67" s="917"/>
      <c r="BO67" s="917"/>
      <c r="BP67" s="917"/>
      <c r="BQ67" s="917"/>
      <c r="BR67" s="917"/>
      <c r="BS67" s="917"/>
      <c r="BT67" s="917"/>
      <c r="BU67" s="917"/>
      <c r="BV67" s="917"/>
    </row>
    <row r="68" spans="1:74" s="116" customFormat="1" x14ac:dyDescent="0.2">
      <c r="A68" s="916"/>
      <c r="B68" s="978" t="s">
        <v>511</v>
      </c>
      <c r="C68" s="978"/>
      <c r="D68" s="978"/>
      <c r="E68" s="978"/>
      <c r="F68" s="978"/>
      <c r="G68" s="978"/>
      <c r="H68" s="978"/>
      <c r="I68" s="978"/>
      <c r="J68" s="978"/>
      <c r="K68" s="978"/>
      <c r="L68" s="978"/>
      <c r="M68" s="978"/>
      <c r="N68" s="978"/>
      <c r="O68" s="978"/>
      <c r="P68" s="978"/>
      <c r="Q68" s="978"/>
      <c r="R68" s="239"/>
      <c r="S68" s="917"/>
      <c r="T68" s="917"/>
      <c r="U68" s="917"/>
      <c r="V68" s="917"/>
      <c r="W68" s="917"/>
      <c r="X68" s="917"/>
      <c r="Y68" s="917"/>
      <c r="Z68" s="917"/>
      <c r="AA68" s="917"/>
      <c r="AB68" s="917"/>
      <c r="AC68" s="917"/>
      <c r="AD68" s="917"/>
      <c r="AE68" s="917"/>
      <c r="AF68" s="917"/>
      <c r="AG68" s="917"/>
      <c r="AH68" s="917"/>
      <c r="AI68" s="917"/>
      <c r="AJ68" s="917"/>
      <c r="AK68" s="917"/>
      <c r="AL68" s="917"/>
      <c r="AM68" s="917"/>
      <c r="AN68" s="917"/>
      <c r="AO68" s="917"/>
      <c r="AP68" s="917"/>
      <c r="AQ68" s="917"/>
      <c r="AR68" s="917"/>
      <c r="AS68" s="917"/>
      <c r="AT68" s="917"/>
      <c r="AU68" s="917"/>
      <c r="AV68" s="917"/>
      <c r="AW68" s="917"/>
      <c r="AX68" s="917"/>
      <c r="AY68" s="566"/>
      <c r="AZ68" s="566"/>
      <c r="BA68" s="566"/>
      <c r="BB68" s="566"/>
      <c r="BC68" s="566"/>
      <c r="BD68" s="566"/>
      <c r="BE68" s="566"/>
      <c r="BF68" s="566"/>
      <c r="BG68" s="566"/>
      <c r="BH68" s="566"/>
      <c r="BI68" s="566"/>
      <c r="BJ68" s="160"/>
      <c r="BK68" s="917"/>
      <c r="BL68" s="917"/>
      <c r="BM68" s="917"/>
      <c r="BN68" s="917"/>
      <c r="BO68" s="917"/>
      <c r="BP68" s="917"/>
      <c r="BQ68" s="917"/>
      <c r="BR68" s="917"/>
      <c r="BS68" s="917"/>
      <c r="BT68" s="917"/>
      <c r="BU68" s="917"/>
      <c r="BV68" s="917"/>
    </row>
    <row r="69" spans="1:74" s="116" customFormat="1" ht="12" customHeight="1" x14ac:dyDescent="0.2">
      <c r="A69" s="916"/>
      <c r="B69" s="1031" t="s">
        <v>512</v>
      </c>
      <c r="C69" s="1031"/>
      <c r="D69" s="1031"/>
      <c r="E69" s="1031"/>
      <c r="F69" s="1031"/>
      <c r="G69" s="1031"/>
      <c r="H69" s="1031"/>
      <c r="I69" s="1031"/>
      <c r="J69" s="1031"/>
      <c r="K69" s="1031"/>
      <c r="L69" s="1031"/>
      <c r="M69" s="1031"/>
      <c r="N69" s="1031"/>
      <c r="O69" s="1031"/>
      <c r="P69" s="1031"/>
      <c r="Q69" s="1031"/>
      <c r="R69" s="239"/>
      <c r="S69" s="917"/>
      <c r="T69" s="917"/>
      <c r="U69" s="917"/>
      <c r="V69" s="917"/>
      <c r="W69" s="917"/>
      <c r="X69" s="917"/>
      <c r="Y69" s="917"/>
      <c r="Z69" s="917"/>
      <c r="AA69" s="917"/>
      <c r="AB69" s="917"/>
      <c r="AC69" s="917"/>
      <c r="AD69" s="917"/>
      <c r="AE69" s="917"/>
      <c r="AF69" s="917"/>
      <c r="AG69" s="917"/>
      <c r="AH69" s="917"/>
      <c r="AI69" s="917"/>
      <c r="AJ69" s="917"/>
      <c r="AK69" s="917"/>
      <c r="AL69" s="917"/>
      <c r="AM69" s="917"/>
      <c r="AN69" s="917"/>
      <c r="AO69" s="917"/>
      <c r="AP69" s="917"/>
      <c r="AQ69" s="917"/>
      <c r="AR69" s="917"/>
      <c r="AS69" s="917"/>
      <c r="AT69" s="917"/>
      <c r="AU69" s="917"/>
      <c r="AV69" s="917"/>
      <c r="AW69" s="917"/>
      <c r="AX69" s="917"/>
      <c r="AY69" s="566"/>
      <c r="AZ69" s="566"/>
      <c r="BA69" s="566"/>
      <c r="BB69" s="566"/>
      <c r="BC69" s="566"/>
      <c r="BD69" s="566"/>
      <c r="BE69" s="566"/>
      <c r="BF69" s="566"/>
      <c r="BG69" s="566"/>
      <c r="BH69" s="566"/>
      <c r="BI69" s="566"/>
      <c r="BJ69" s="160"/>
      <c r="BK69" s="917"/>
      <c r="BL69" s="917"/>
      <c r="BM69" s="917"/>
      <c r="BN69" s="917"/>
      <c r="BO69" s="917"/>
      <c r="BP69" s="917"/>
      <c r="BQ69" s="917"/>
      <c r="BR69" s="917"/>
      <c r="BS69" s="917"/>
      <c r="BT69" s="917"/>
      <c r="BU69" s="917"/>
      <c r="BV69" s="917"/>
    </row>
    <row r="70" spans="1:74" s="116" customFormat="1" ht="12" customHeight="1" x14ac:dyDescent="0.2">
      <c r="A70" s="916"/>
      <c r="B70" s="885" t="s">
        <v>513</v>
      </c>
      <c r="C70" s="889"/>
      <c r="D70" s="889"/>
      <c r="E70" s="889"/>
      <c r="F70" s="889"/>
      <c r="G70" s="889"/>
      <c r="H70" s="889"/>
      <c r="I70" s="889"/>
      <c r="J70" s="889"/>
      <c r="K70" s="889"/>
      <c r="L70" s="889"/>
      <c r="M70" s="889"/>
      <c r="N70" s="889"/>
      <c r="O70" s="889"/>
      <c r="P70" s="889"/>
      <c r="Q70" s="887"/>
      <c r="R70" s="239"/>
      <c r="S70" s="917"/>
      <c r="T70" s="917"/>
      <c r="U70" s="917"/>
      <c r="V70" s="917"/>
      <c r="W70" s="917"/>
      <c r="X70" s="917"/>
      <c r="Y70" s="917"/>
      <c r="Z70" s="917"/>
      <c r="AA70" s="917"/>
      <c r="AB70" s="917"/>
      <c r="AC70" s="917"/>
      <c r="AD70" s="917"/>
      <c r="AE70" s="917"/>
      <c r="AF70" s="917"/>
      <c r="AG70" s="917"/>
      <c r="AH70" s="917"/>
      <c r="AI70" s="917"/>
      <c r="AJ70" s="917"/>
      <c r="AK70" s="917"/>
      <c r="AL70" s="917"/>
      <c r="AM70" s="917"/>
      <c r="AN70" s="917"/>
      <c r="AO70" s="917"/>
      <c r="AP70" s="917"/>
      <c r="AQ70" s="917"/>
      <c r="AR70" s="917"/>
      <c r="AS70" s="917"/>
      <c r="AT70" s="917"/>
      <c r="AU70" s="917"/>
      <c r="AV70" s="917"/>
      <c r="AW70" s="917"/>
      <c r="AX70" s="917"/>
      <c r="AY70" s="566"/>
      <c r="AZ70" s="566"/>
      <c r="BA70" s="566"/>
      <c r="BB70" s="566"/>
      <c r="BC70" s="566"/>
      <c r="BD70" s="566"/>
      <c r="BE70" s="566"/>
      <c r="BF70" s="566"/>
      <c r="BG70" s="566"/>
      <c r="BH70" s="566"/>
      <c r="BI70" s="566"/>
      <c r="BJ70" s="160"/>
      <c r="BK70" s="917"/>
      <c r="BL70" s="917"/>
      <c r="BM70" s="917"/>
      <c r="BN70" s="917"/>
      <c r="BO70" s="917"/>
      <c r="BP70" s="917"/>
      <c r="BQ70" s="917"/>
      <c r="BR70" s="917"/>
      <c r="BS70" s="917"/>
      <c r="BT70" s="917"/>
      <c r="BU70" s="917"/>
      <c r="BV70" s="917"/>
    </row>
    <row r="71" spans="1:74" s="116" customFormat="1" x14ac:dyDescent="0.2">
      <c r="A71" s="916"/>
      <c r="B71" s="886" t="s">
        <v>514</v>
      </c>
      <c r="C71" s="886"/>
      <c r="D71" s="886"/>
      <c r="E71" s="886"/>
      <c r="F71" s="886"/>
      <c r="G71" s="886"/>
      <c r="H71" s="886"/>
      <c r="I71" s="886"/>
      <c r="J71" s="886"/>
      <c r="K71" s="886"/>
      <c r="L71" s="886"/>
      <c r="M71" s="886"/>
      <c r="N71" s="886"/>
      <c r="O71" s="886"/>
      <c r="P71" s="886"/>
      <c r="Q71" s="886"/>
      <c r="R71" s="239"/>
      <c r="S71" s="917"/>
      <c r="T71" s="917"/>
      <c r="U71" s="917"/>
      <c r="V71" s="917"/>
      <c r="W71" s="917"/>
      <c r="X71" s="917"/>
      <c r="Y71" s="917"/>
      <c r="Z71" s="917"/>
      <c r="AA71" s="917"/>
      <c r="AB71" s="917"/>
      <c r="AC71" s="917"/>
      <c r="AD71" s="917"/>
      <c r="AE71" s="917"/>
      <c r="AF71" s="917"/>
      <c r="AG71" s="917"/>
      <c r="AH71" s="917"/>
      <c r="AI71" s="917"/>
      <c r="AJ71" s="917"/>
      <c r="AK71" s="917"/>
      <c r="AL71" s="917"/>
      <c r="AM71" s="917"/>
      <c r="AN71" s="917"/>
      <c r="AO71" s="917"/>
      <c r="AP71" s="917"/>
      <c r="AQ71" s="917"/>
      <c r="AR71" s="917"/>
      <c r="AS71" s="917"/>
      <c r="AT71" s="917"/>
      <c r="AU71" s="917"/>
      <c r="AV71" s="917"/>
      <c r="AW71" s="917"/>
      <c r="AX71" s="917"/>
      <c r="AY71" s="566"/>
      <c r="AZ71" s="566"/>
      <c r="BA71" s="566"/>
      <c r="BB71" s="566"/>
      <c r="BC71" s="566"/>
      <c r="BD71" s="566"/>
      <c r="BE71" s="566"/>
      <c r="BF71" s="566"/>
      <c r="BG71" s="566"/>
      <c r="BH71" s="566"/>
      <c r="BI71" s="566"/>
      <c r="BJ71" s="160"/>
      <c r="BK71" s="917"/>
      <c r="BL71" s="917"/>
      <c r="BM71" s="917"/>
      <c r="BN71" s="917"/>
      <c r="BO71" s="917"/>
      <c r="BP71" s="917"/>
      <c r="BQ71" s="917"/>
      <c r="BR71" s="917"/>
      <c r="BS71" s="917"/>
      <c r="BT71" s="917"/>
      <c r="BU71" s="917"/>
      <c r="BV71" s="917"/>
    </row>
    <row r="72" spans="1:74" s="116" customFormat="1" ht="12" customHeight="1" x14ac:dyDescent="0.2">
      <c r="A72" s="916"/>
      <c r="B72" s="1031" t="s">
        <v>515</v>
      </c>
      <c r="C72" s="1031"/>
      <c r="D72" s="1031"/>
      <c r="E72" s="1031"/>
      <c r="F72" s="1031"/>
      <c r="G72" s="1031"/>
      <c r="H72" s="1031"/>
      <c r="I72" s="1031"/>
      <c r="J72" s="1031"/>
      <c r="K72" s="1031"/>
      <c r="L72" s="1031"/>
      <c r="M72" s="1031"/>
      <c r="N72" s="1031"/>
      <c r="O72" s="1031"/>
      <c r="P72" s="1031"/>
      <c r="Q72" s="1031"/>
      <c r="R72" s="239"/>
      <c r="S72" s="917"/>
      <c r="T72" s="917"/>
      <c r="U72" s="917"/>
      <c r="V72" s="917"/>
      <c r="W72" s="917"/>
      <c r="X72" s="917"/>
      <c r="Y72" s="917"/>
      <c r="Z72" s="917"/>
      <c r="AA72" s="917"/>
      <c r="AB72" s="917"/>
      <c r="AC72" s="917"/>
      <c r="AD72" s="917"/>
      <c r="AE72" s="917"/>
      <c r="AF72" s="917"/>
      <c r="AG72" s="917"/>
      <c r="AH72" s="917"/>
      <c r="AI72" s="917"/>
      <c r="AJ72" s="917"/>
      <c r="AK72" s="917"/>
      <c r="AL72" s="917"/>
      <c r="AM72" s="917"/>
      <c r="AN72" s="917"/>
      <c r="AO72" s="917"/>
      <c r="AP72" s="917"/>
      <c r="AQ72" s="917"/>
      <c r="AR72" s="917"/>
      <c r="AS72" s="917"/>
      <c r="AT72" s="917"/>
      <c r="AU72" s="917"/>
      <c r="AV72" s="917"/>
      <c r="AW72" s="917"/>
      <c r="AX72" s="917"/>
      <c r="AY72" s="566"/>
      <c r="AZ72" s="566"/>
      <c r="BA72" s="566"/>
      <c r="BB72" s="566"/>
      <c r="BC72" s="566"/>
      <c r="BD72" s="566"/>
      <c r="BE72" s="566"/>
      <c r="BF72" s="566"/>
      <c r="BG72" s="566"/>
      <c r="BH72" s="566"/>
      <c r="BI72" s="566"/>
      <c r="BJ72" s="160"/>
      <c r="BK72" s="917"/>
      <c r="BL72" s="917"/>
      <c r="BM72" s="917"/>
      <c r="BN72" s="917"/>
      <c r="BO72" s="917"/>
      <c r="BP72" s="917"/>
      <c r="BQ72" s="917"/>
      <c r="BR72" s="917"/>
      <c r="BS72" s="917"/>
      <c r="BT72" s="917"/>
      <c r="BU72" s="917"/>
      <c r="BV72" s="917"/>
    </row>
    <row r="73" spans="1:74" s="116" customFormat="1" ht="23.25" customHeight="1" x14ac:dyDescent="0.2">
      <c r="A73" s="916"/>
      <c r="B73" s="978" t="s">
        <v>516</v>
      </c>
      <c r="C73" s="978"/>
      <c r="D73" s="978"/>
      <c r="E73" s="978"/>
      <c r="F73" s="978"/>
      <c r="G73" s="978"/>
      <c r="H73" s="978"/>
      <c r="I73" s="978"/>
      <c r="J73" s="978"/>
      <c r="K73" s="978"/>
      <c r="L73" s="978"/>
      <c r="M73" s="978"/>
      <c r="N73" s="978"/>
      <c r="O73" s="978"/>
      <c r="P73" s="978"/>
      <c r="Q73" s="978"/>
      <c r="R73" s="239"/>
      <c r="S73" s="917"/>
      <c r="T73" s="917"/>
      <c r="U73" s="917"/>
      <c r="V73" s="917"/>
      <c r="W73" s="917"/>
      <c r="X73" s="917"/>
      <c r="Y73" s="917"/>
      <c r="Z73" s="917"/>
      <c r="AA73" s="917"/>
      <c r="AB73" s="917"/>
      <c r="AC73" s="917"/>
      <c r="AD73" s="917"/>
      <c r="AE73" s="917"/>
      <c r="AF73" s="917"/>
      <c r="AG73" s="917"/>
      <c r="AH73" s="917"/>
      <c r="AI73" s="917"/>
      <c r="AJ73" s="917"/>
      <c r="AK73" s="917"/>
      <c r="AL73" s="917"/>
      <c r="AM73" s="917"/>
      <c r="AN73" s="917"/>
      <c r="AO73" s="917"/>
      <c r="AP73" s="917"/>
      <c r="AQ73" s="917"/>
      <c r="AR73" s="917"/>
      <c r="AS73" s="917"/>
      <c r="AT73" s="917"/>
      <c r="AU73" s="917"/>
      <c r="AV73" s="917"/>
      <c r="AW73" s="917"/>
      <c r="AX73" s="917"/>
      <c r="AY73" s="566"/>
      <c r="AZ73" s="566"/>
      <c r="BA73" s="566"/>
      <c r="BB73" s="566"/>
      <c r="BC73" s="566"/>
      <c r="BD73" s="566"/>
      <c r="BE73" s="566"/>
      <c r="BF73" s="566"/>
      <c r="BG73" s="566"/>
      <c r="BH73" s="566"/>
      <c r="BI73" s="566"/>
      <c r="BJ73" s="160"/>
      <c r="BK73" s="917"/>
      <c r="BL73" s="917"/>
      <c r="BM73" s="917"/>
      <c r="BN73" s="917"/>
      <c r="BO73" s="917"/>
      <c r="BP73" s="917"/>
      <c r="BQ73" s="917"/>
      <c r="BR73" s="917"/>
      <c r="BS73" s="917"/>
      <c r="BT73" s="917"/>
      <c r="BU73" s="917"/>
      <c r="BV73" s="917"/>
    </row>
    <row r="74" spans="1:74" s="116" customFormat="1" x14ac:dyDescent="0.2">
      <c r="A74" s="916"/>
      <c r="B74" s="978" t="s">
        <v>517</v>
      </c>
      <c r="C74" s="978"/>
      <c r="D74" s="978"/>
      <c r="E74" s="978"/>
      <c r="F74" s="978"/>
      <c r="G74" s="978"/>
      <c r="H74" s="978"/>
      <c r="I74" s="978"/>
      <c r="J74" s="978"/>
      <c r="K74" s="978"/>
      <c r="L74" s="978"/>
      <c r="M74" s="978"/>
      <c r="N74" s="978"/>
      <c r="O74" s="978"/>
      <c r="P74" s="978"/>
      <c r="Q74" s="978"/>
      <c r="R74" s="978"/>
      <c r="S74" s="917"/>
      <c r="T74" s="917"/>
      <c r="U74" s="917"/>
      <c r="V74" s="917"/>
      <c r="W74" s="917"/>
      <c r="X74" s="917"/>
      <c r="Y74" s="917"/>
      <c r="Z74" s="917"/>
      <c r="AA74" s="917"/>
      <c r="AB74" s="917"/>
      <c r="AC74" s="917"/>
      <c r="AD74" s="917"/>
      <c r="AE74" s="917"/>
      <c r="AF74" s="917"/>
      <c r="AG74" s="917"/>
      <c r="AH74" s="917"/>
      <c r="AI74" s="917"/>
      <c r="AJ74" s="917"/>
      <c r="AK74" s="917"/>
      <c r="AL74" s="917"/>
      <c r="AM74" s="917"/>
      <c r="AN74" s="917"/>
      <c r="AO74" s="917"/>
      <c r="AP74" s="917"/>
      <c r="AQ74" s="917"/>
      <c r="AR74" s="917"/>
      <c r="AS74" s="917"/>
      <c r="AT74" s="917"/>
      <c r="AU74" s="917"/>
      <c r="AV74" s="917"/>
      <c r="AW74" s="917"/>
      <c r="AX74" s="917"/>
      <c r="AY74" s="566"/>
      <c r="AZ74" s="566"/>
      <c r="BA74" s="566"/>
      <c r="BB74" s="566"/>
      <c r="BC74" s="566"/>
      <c r="BD74" s="566"/>
      <c r="BE74" s="566"/>
      <c r="BF74" s="566"/>
      <c r="BG74" s="566"/>
      <c r="BH74" s="566"/>
      <c r="BI74" s="566"/>
      <c r="BJ74" s="160"/>
      <c r="BK74" s="917"/>
      <c r="BL74" s="917"/>
      <c r="BM74" s="917"/>
      <c r="BN74" s="917"/>
      <c r="BO74" s="917"/>
      <c r="BP74" s="917"/>
      <c r="BQ74" s="917"/>
      <c r="BR74" s="917"/>
      <c r="BS74" s="917"/>
      <c r="BT74" s="917"/>
      <c r="BU74" s="917"/>
      <c r="BV74" s="917"/>
    </row>
    <row r="75" spans="1:74" s="116" customFormat="1" x14ac:dyDescent="0.2">
      <c r="A75" s="916"/>
      <c r="B75" s="978" t="s">
        <v>518</v>
      </c>
      <c r="C75" s="978"/>
      <c r="D75" s="978"/>
      <c r="E75" s="978"/>
      <c r="F75" s="978"/>
      <c r="G75" s="978"/>
      <c r="H75" s="978"/>
      <c r="I75" s="978"/>
      <c r="J75" s="978"/>
      <c r="K75" s="978"/>
      <c r="L75" s="978"/>
      <c r="M75" s="978"/>
      <c r="N75" s="978"/>
      <c r="O75" s="978"/>
      <c r="P75" s="978"/>
      <c r="Q75" s="978"/>
      <c r="R75" s="239"/>
      <c r="S75" s="917"/>
      <c r="T75" s="917"/>
      <c r="U75" s="917"/>
      <c r="V75" s="917"/>
      <c r="W75" s="917"/>
      <c r="X75" s="917"/>
      <c r="Y75" s="917"/>
      <c r="Z75" s="917"/>
      <c r="AA75" s="917"/>
      <c r="AB75" s="917"/>
      <c r="AC75" s="917"/>
      <c r="AD75" s="917"/>
      <c r="AE75" s="917"/>
      <c r="AF75" s="917"/>
      <c r="AG75" s="917"/>
      <c r="AH75" s="917"/>
      <c r="AI75" s="917"/>
      <c r="AJ75" s="917"/>
      <c r="AK75" s="917"/>
      <c r="AL75" s="917"/>
      <c r="AM75" s="917"/>
      <c r="AN75" s="917"/>
      <c r="AO75" s="917"/>
      <c r="AP75" s="917"/>
      <c r="AQ75" s="917"/>
      <c r="AR75" s="917"/>
      <c r="AS75" s="917"/>
      <c r="AT75" s="917"/>
      <c r="AU75" s="917"/>
      <c r="AV75" s="917"/>
      <c r="AW75" s="917"/>
      <c r="AX75" s="917"/>
      <c r="AY75" s="566"/>
      <c r="AZ75" s="566"/>
      <c r="BA75" s="566"/>
      <c r="BB75" s="566"/>
      <c r="BC75" s="566"/>
      <c r="BD75" s="566"/>
      <c r="BE75" s="566"/>
      <c r="BF75" s="566"/>
      <c r="BG75" s="566"/>
      <c r="BH75" s="566"/>
      <c r="BI75" s="566"/>
      <c r="BJ75" s="160"/>
      <c r="BK75" s="917"/>
      <c r="BL75" s="917"/>
      <c r="BM75" s="917"/>
      <c r="BN75" s="917"/>
      <c r="BO75" s="917"/>
      <c r="BP75" s="917"/>
      <c r="BQ75" s="917"/>
      <c r="BR75" s="917"/>
      <c r="BS75" s="917"/>
      <c r="BT75" s="917"/>
      <c r="BU75" s="917"/>
      <c r="BV75" s="917"/>
    </row>
    <row r="76" spans="1:74" s="116" customFormat="1" ht="12" customHeight="1" x14ac:dyDescent="0.2">
      <c r="A76" s="916"/>
      <c r="B76" s="691" t="s">
        <v>114</v>
      </c>
      <c r="C76"/>
      <c r="D76"/>
      <c r="E76"/>
      <c r="F76"/>
      <c r="G76"/>
      <c r="H76"/>
      <c r="I76"/>
      <c r="J76"/>
      <c r="K76"/>
      <c r="L76"/>
      <c r="M76"/>
      <c r="N76"/>
      <c r="O76"/>
      <c r="P76"/>
      <c r="Q76"/>
      <c r="R76" s="239"/>
      <c r="S76" s="917"/>
      <c r="T76" s="917"/>
      <c r="U76" s="917"/>
      <c r="V76" s="917"/>
      <c r="W76" s="917"/>
      <c r="X76" s="917"/>
      <c r="Y76" s="917"/>
      <c r="Z76" s="917"/>
      <c r="AA76" s="917"/>
      <c r="AB76" s="917"/>
      <c r="AC76" s="917"/>
      <c r="AD76" s="917"/>
      <c r="AE76" s="917"/>
      <c r="AF76" s="917"/>
      <c r="AG76" s="917"/>
      <c r="AH76" s="917"/>
      <c r="AI76" s="917"/>
      <c r="AJ76" s="917"/>
      <c r="AK76" s="917"/>
      <c r="AL76" s="917"/>
      <c r="AM76" s="917"/>
      <c r="AN76" s="917"/>
      <c r="AO76" s="917"/>
      <c r="AP76" s="917"/>
      <c r="AQ76" s="917"/>
      <c r="AR76" s="917"/>
      <c r="AS76" s="917"/>
      <c r="AT76" s="917"/>
      <c r="AU76" s="917"/>
      <c r="AV76" s="917"/>
      <c r="AW76" s="917"/>
      <c r="AX76" s="917"/>
      <c r="AY76" s="566"/>
      <c r="AZ76" s="566"/>
      <c r="BA76" s="566"/>
      <c r="BB76" s="566"/>
      <c r="BC76" s="566"/>
      <c r="BD76" s="566"/>
      <c r="BE76" s="566"/>
      <c r="BF76" s="566"/>
      <c r="BG76" s="566"/>
      <c r="BH76" s="566"/>
      <c r="BI76" s="566"/>
      <c r="BJ76" s="160"/>
      <c r="BK76" s="917"/>
      <c r="BL76" s="917"/>
      <c r="BM76" s="917"/>
      <c r="BN76" s="917"/>
      <c r="BO76" s="917"/>
      <c r="BP76" s="917"/>
      <c r="BQ76" s="917"/>
      <c r="BR76" s="917"/>
      <c r="BS76" s="917"/>
      <c r="BT76" s="917"/>
      <c r="BU76" s="917"/>
      <c r="BV76" s="917"/>
    </row>
    <row r="77" spans="1:74" s="268" customFormat="1" ht="12" customHeight="1" x14ac:dyDescent="0.2">
      <c r="A77" s="267"/>
      <c r="B77" s="974" t="str">
        <f>Dates!$G$2</f>
        <v>EIA completed modeling and analysis for this report on Thursday, August 6, 2026.</v>
      </c>
      <c r="C77" s="975"/>
      <c r="D77" s="975"/>
      <c r="E77" s="975"/>
      <c r="F77" s="975"/>
      <c r="G77" s="975"/>
      <c r="H77" s="975"/>
      <c r="I77" s="975"/>
      <c r="J77" s="975"/>
      <c r="K77" s="975"/>
      <c r="L77" s="975"/>
      <c r="M77" s="975"/>
      <c r="N77" s="975"/>
      <c r="O77" s="975"/>
      <c r="P77" s="975"/>
      <c r="Q77" s="975"/>
      <c r="R77" s="239"/>
      <c r="AY77" s="271"/>
      <c r="AZ77" s="271"/>
      <c r="BA77" s="271"/>
      <c r="BB77" s="271"/>
      <c r="BC77" s="271"/>
      <c r="BD77" s="271"/>
      <c r="BE77" s="271"/>
      <c r="BF77" s="271"/>
      <c r="BG77" s="271"/>
      <c r="BH77" s="271"/>
      <c r="BI77" s="271"/>
    </row>
    <row r="78" spans="1:74" s="116" customFormat="1" ht="12" customHeight="1" x14ac:dyDescent="0.2">
      <c r="A78" s="916"/>
      <c r="B78" s="979" t="s">
        <v>115</v>
      </c>
      <c r="C78" s="975"/>
      <c r="D78" s="975"/>
      <c r="E78" s="975"/>
      <c r="F78" s="975"/>
      <c r="G78" s="975"/>
      <c r="H78" s="975"/>
      <c r="I78" s="975"/>
      <c r="J78" s="975"/>
      <c r="K78" s="975"/>
      <c r="L78" s="975"/>
      <c r="M78" s="975"/>
      <c r="N78" s="975"/>
      <c r="O78" s="975"/>
      <c r="P78" s="975"/>
      <c r="Q78" s="975"/>
      <c r="R78" s="179"/>
      <c r="S78" s="917"/>
      <c r="T78" s="917"/>
      <c r="U78" s="917"/>
      <c r="V78" s="917"/>
      <c r="W78" s="917"/>
      <c r="X78" s="917"/>
      <c r="Y78" s="917"/>
      <c r="Z78" s="917"/>
      <c r="AA78" s="917"/>
      <c r="AB78" s="917"/>
      <c r="AC78" s="917"/>
      <c r="AD78" s="917"/>
      <c r="AE78" s="917"/>
      <c r="AF78" s="917"/>
      <c r="AG78" s="917"/>
      <c r="AH78" s="917"/>
      <c r="AI78" s="917"/>
      <c r="AJ78" s="917"/>
      <c r="AK78" s="917"/>
      <c r="AL78" s="917"/>
      <c r="AM78" s="917"/>
      <c r="AN78" s="917"/>
      <c r="AO78" s="917"/>
      <c r="AP78" s="917"/>
      <c r="AQ78" s="917"/>
      <c r="AR78" s="917"/>
      <c r="AS78" s="917"/>
      <c r="AT78" s="917"/>
      <c r="AU78" s="917"/>
      <c r="AV78" s="917"/>
      <c r="AW78" s="917"/>
      <c r="AX78" s="917"/>
      <c r="AY78" s="566"/>
      <c r="AZ78" s="566"/>
      <c r="BA78" s="566"/>
      <c r="BB78" s="566"/>
      <c r="BC78" s="566"/>
      <c r="BD78" s="566"/>
      <c r="BE78" s="566"/>
      <c r="BF78" s="566"/>
      <c r="BG78" s="566"/>
      <c r="BH78" s="566"/>
      <c r="BI78" s="566"/>
      <c r="BJ78" s="160"/>
      <c r="BK78" s="917"/>
      <c r="BL78" s="917"/>
      <c r="BM78" s="917"/>
      <c r="BN78" s="917"/>
      <c r="BO78" s="917"/>
      <c r="BP78" s="917"/>
      <c r="BQ78" s="917"/>
      <c r="BR78" s="917"/>
      <c r="BS78" s="917"/>
      <c r="BT78" s="917"/>
      <c r="BU78" s="917"/>
      <c r="BV78" s="917"/>
    </row>
    <row r="79" spans="1:74" s="116" customFormat="1" ht="12" customHeight="1" x14ac:dyDescent="0.2">
      <c r="A79" s="916"/>
      <c r="B79" s="976" t="s">
        <v>116</v>
      </c>
      <c r="C79" s="977"/>
      <c r="D79" s="977"/>
      <c r="E79" s="977"/>
      <c r="F79" s="977"/>
      <c r="G79" s="977"/>
      <c r="H79" s="977"/>
      <c r="I79" s="977"/>
      <c r="J79" s="977"/>
      <c r="K79" s="977"/>
      <c r="L79" s="977"/>
      <c r="M79" s="977"/>
      <c r="N79" s="977"/>
      <c r="O79" s="977"/>
      <c r="P79" s="977"/>
      <c r="Q79" s="977"/>
      <c r="R79" s="179"/>
      <c r="S79" s="917"/>
      <c r="T79" s="917"/>
      <c r="U79" s="917"/>
      <c r="V79" s="917"/>
      <c r="W79" s="917"/>
      <c r="X79" s="917"/>
      <c r="Y79" s="917"/>
      <c r="Z79" s="917"/>
      <c r="AA79" s="917"/>
      <c r="AB79" s="917"/>
      <c r="AC79" s="917"/>
      <c r="AD79" s="917"/>
      <c r="AE79" s="917"/>
      <c r="AF79" s="917"/>
      <c r="AG79" s="917"/>
      <c r="AH79" s="917"/>
      <c r="AI79" s="917"/>
      <c r="AJ79" s="917"/>
      <c r="AK79" s="917"/>
      <c r="AL79" s="917"/>
      <c r="AM79" s="917"/>
      <c r="AN79" s="917"/>
      <c r="AO79" s="917"/>
      <c r="AP79" s="917"/>
      <c r="AQ79" s="917"/>
      <c r="AR79" s="917"/>
      <c r="AS79" s="917"/>
      <c r="AT79" s="917"/>
      <c r="AU79" s="917"/>
      <c r="AV79" s="917"/>
      <c r="AW79" s="917"/>
      <c r="AX79" s="917"/>
      <c r="AY79" s="566"/>
      <c r="AZ79" s="566"/>
      <c r="BA79" s="566"/>
      <c r="BB79" s="566"/>
      <c r="BC79" s="566"/>
      <c r="BD79" s="566"/>
      <c r="BE79" s="566"/>
      <c r="BF79" s="566"/>
      <c r="BG79" s="566"/>
      <c r="BH79" s="566"/>
      <c r="BI79" s="566"/>
      <c r="BJ79" s="160"/>
      <c r="BK79" s="917"/>
      <c r="BL79" s="917"/>
      <c r="BM79" s="917"/>
      <c r="BN79" s="917"/>
      <c r="BO79" s="917"/>
      <c r="BP79" s="917"/>
      <c r="BQ79" s="917"/>
      <c r="BR79" s="917"/>
      <c r="BS79" s="917"/>
      <c r="BT79" s="917"/>
      <c r="BU79" s="917"/>
      <c r="BV79" s="917"/>
    </row>
    <row r="80" spans="1:74" s="116" customFormat="1" ht="12" customHeight="1" x14ac:dyDescent="0.2">
      <c r="A80" s="916"/>
      <c r="B80" s="966" t="s">
        <v>122</v>
      </c>
      <c r="C80" s="972"/>
      <c r="D80" s="972"/>
      <c r="E80" s="972"/>
      <c r="F80" s="972"/>
      <c r="G80" s="972"/>
      <c r="H80" s="972"/>
      <c r="I80" s="972"/>
      <c r="J80" s="972"/>
      <c r="K80" s="972"/>
      <c r="L80" s="972"/>
      <c r="M80" s="972"/>
      <c r="N80" s="972"/>
      <c r="O80" s="972"/>
      <c r="P80" s="972"/>
      <c r="Q80" s="968"/>
      <c r="R80" s="179"/>
      <c r="S80" s="917"/>
      <c r="T80" s="917"/>
      <c r="U80" s="917"/>
      <c r="V80" s="917"/>
      <c r="W80" s="917"/>
      <c r="X80" s="917"/>
      <c r="Y80" s="917"/>
      <c r="Z80" s="917"/>
      <c r="AA80" s="917"/>
      <c r="AB80" s="917"/>
      <c r="AC80" s="917"/>
      <c r="AD80" s="917"/>
      <c r="AE80" s="917"/>
      <c r="AF80" s="917"/>
      <c r="AG80" s="917"/>
      <c r="AH80" s="917"/>
      <c r="AI80" s="917"/>
      <c r="AJ80" s="917"/>
      <c r="AK80" s="917"/>
      <c r="AL80" s="917"/>
      <c r="AM80" s="917"/>
      <c r="AN80" s="917"/>
      <c r="AO80" s="917"/>
      <c r="AP80" s="917"/>
      <c r="AQ80" s="917"/>
      <c r="AR80" s="917"/>
      <c r="AS80" s="917"/>
      <c r="AT80" s="917"/>
      <c r="AU80" s="917"/>
      <c r="AV80" s="917"/>
      <c r="AW80" s="917"/>
      <c r="AX80" s="917"/>
      <c r="AY80" s="566"/>
      <c r="AZ80" s="566"/>
      <c r="BA80" s="566"/>
      <c r="BB80" s="566"/>
      <c r="BC80" s="566"/>
      <c r="BD80" s="566"/>
      <c r="BE80" s="566"/>
      <c r="BF80" s="566"/>
      <c r="BG80" s="566"/>
      <c r="BH80" s="566"/>
      <c r="BI80" s="566"/>
      <c r="BJ80" s="160"/>
      <c r="BK80" s="917"/>
      <c r="BL80" s="917"/>
      <c r="BM80" s="917"/>
      <c r="BN80" s="917"/>
      <c r="BO80" s="917"/>
      <c r="BP80" s="917"/>
      <c r="BQ80" s="917"/>
      <c r="BR80" s="917"/>
      <c r="BS80" s="917"/>
      <c r="BT80" s="917"/>
      <c r="BU80" s="917"/>
      <c r="BV80" s="917"/>
    </row>
    <row r="81" spans="1:74" s="116" customFormat="1" ht="12" customHeight="1" x14ac:dyDescent="0.2">
      <c r="A81" s="916"/>
      <c r="B81" s="691" t="s">
        <v>118</v>
      </c>
      <c r="C81" s="889"/>
      <c r="D81" s="889"/>
      <c r="E81" s="889"/>
      <c r="F81" s="889"/>
      <c r="G81" s="889"/>
      <c r="H81" s="889"/>
      <c r="I81" s="889"/>
      <c r="J81" s="889"/>
      <c r="K81" s="889"/>
      <c r="L81" s="889"/>
      <c r="M81" s="889"/>
      <c r="N81" s="889"/>
      <c r="O81" s="889"/>
      <c r="P81" s="889"/>
      <c r="Q81" s="887"/>
      <c r="R81" s="179"/>
      <c r="S81" s="917"/>
      <c r="T81" s="917"/>
      <c r="U81" s="917"/>
      <c r="V81" s="917"/>
      <c r="W81" s="917"/>
      <c r="X81" s="917"/>
      <c r="Y81" s="917"/>
      <c r="Z81" s="917"/>
      <c r="AA81" s="917"/>
      <c r="AB81" s="917"/>
      <c r="AC81" s="917"/>
      <c r="AD81" s="917"/>
      <c r="AE81" s="917"/>
      <c r="AF81" s="917"/>
      <c r="AG81" s="917"/>
      <c r="AH81" s="917"/>
      <c r="AI81" s="917"/>
      <c r="AJ81" s="917"/>
      <c r="AK81" s="917"/>
      <c r="AL81" s="917"/>
      <c r="AM81" s="917"/>
      <c r="AN81" s="917"/>
      <c r="AO81" s="917"/>
      <c r="AP81" s="917"/>
      <c r="AQ81" s="917"/>
      <c r="AR81" s="917"/>
      <c r="AS81" s="917"/>
      <c r="AT81" s="917"/>
      <c r="AU81" s="917"/>
      <c r="AV81" s="917"/>
      <c r="AW81" s="917"/>
      <c r="AX81" s="917"/>
      <c r="AY81" s="566"/>
      <c r="AZ81" s="566"/>
      <c r="BA81" s="566"/>
      <c r="BB81" s="566"/>
      <c r="BC81" s="566"/>
      <c r="BD81" s="566"/>
      <c r="BE81" s="566"/>
      <c r="BF81" s="566"/>
      <c r="BG81" s="566"/>
      <c r="BH81" s="566"/>
      <c r="BI81" s="566"/>
      <c r="BJ81" s="160"/>
      <c r="BK81" s="917"/>
      <c r="BL81" s="917"/>
      <c r="BM81" s="917"/>
      <c r="BN81" s="917"/>
      <c r="BO81" s="917"/>
      <c r="BP81" s="917"/>
      <c r="BQ81" s="917"/>
      <c r="BR81" s="917"/>
      <c r="BS81" s="917"/>
      <c r="BT81" s="917"/>
      <c r="BU81" s="917"/>
      <c r="BV81" s="917"/>
    </row>
    <row r="82" spans="1:74" s="116" customFormat="1" ht="11.45" customHeight="1" x14ac:dyDescent="0.2">
      <c r="A82" s="916"/>
      <c r="B82" s="1034" t="s">
        <v>519</v>
      </c>
      <c r="C82" s="1034"/>
      <c r="D82" s="1034"/>
      <c r="E82" s="1034"/>
      <c r="F82" s="1034"/>
      <c r="G82" s="1034"/>
      <c r="H82" s="1034"/>
      <c r="I82" s="1034"/>
      <c r="J82" s="1034"/>
      <c r="K82" s="1034"/>
      <c r="L82" s="1034"/>
      <c r="M82" s="1034"/>
      <c r="N82" s="1034"/>
      <c r="O82" s="1034"/>
      <c r="P82" s="1034"/>
      <c r="Q82" s="1034"/>
      <c r="R82" s="179"/>
      <c r="S82" s="917"/>
      <c r="T82" s="917"/>
      <c r="U82" s="917"/>
      <c r="V82" s="917"/>
      <c r="W82" s="917"/>
      <c r="X82" s="917"/>
      <c r="Y82" s="917"/>
      <c r="Z82" s="917"/>
      <c r="AA82" s="917"/>
      <c r="AB82" s="917"/>
      <c r="AC82" s="917"/>
      <c r="AD82" s="917"/>
      <c r="AE82" s="917"/>
      <c r="AF82" s="917"/>
      <c r="AG82" s="917"/>
      <c r="AH82" s="917"/>
      <c r="AI82" s="917"/>
      <c r="AJ82" s="917"/>
      <c r="AK82" s="917"/>
      <c r="AL82" s="917"/>
      <c r="AM82" s="917"/>
      <c r="AN82" s="917"/>
      <c r="AO82" s="917"/>
      <c r="AP82" s="917"/>
      <c r="AQ82" s="917"/>
      <c r="AR82" s="917"/>
      <c r="AS82" s="917"/>
      <c r="AT82" s="917"/>
      <c r="AU82" s="917"/>
      <c r="AV82" s="917"/>
      <c r="AW82" s="917"/>
      <c r="AX82" s="917"/>
      <c r="AY82" s="566"/>
      <c r="AZ82" s="566"/>
      <c r="BA82" s="566"/>
      <c r="BB82" s="566"/>
      <c r="BC82" s="566"/>
      <c r="BD82" s="566"/>
      <c r="BE82" s="566"/>
      <c r="BF82" s="566"/>
      <c r="BG82" s="566"/>
      <c r="BH82" s="566"/>
      <c r="BI82" s="566"/>
      <c r="BJ82" s="160"/>
      <c r="BK82" s="917"/>
      <c r="BL82" s="917"/>
      <c r="BM82" s="917"/>
      <c r="BN82" s="917"/>
      <c r="BO82" s="917"/>
      <c r="BP82" s="917"/>
      <c r="BQ82" s="917"/>
      <c r="BR82" s="917"/>
      <c r="BS82" s="917"/>
      <c r="BT82" s="917"/>
      <c r="BU82" s="917"/>
      <c r="BV82" s="917"/>
    </row>
    <row r="83" spans="1:74" s="117" customFormat="1" ht="12" customHeight="1" x14ac:dyDescent="0.2">
      <c r="A83" s="194"/>
      <c r="B83" s="888" t="s">
        <v>520</v>
      </c>
      <c r="C83" s="179"/>
      <c r="D83" s="179"/>
      <c r="E83" s="179"/>
      <c r="F83" s="179"/>
      <c r="G83" s="211"/>
      <c r="H83" s="179"/>
      <c r="I83" s="179"/>
      <c r="J83" s="179"/>
      <c r="K83" s="179"/>
      <c r="L83" s="179"/>
      <c r="M83" s="179"/>
      <c r="N83" s="179"/>
      <c r="O83" s="179"/>
      <c r="P83" s="179"/>
      <c r="Q83" s="179"/>
      <c r="R83" s="179"/>
      <c r="S83" s="918"/>
      <c r="T83" s="918"/>
      <c r="U83" s="918"/>
      <c r="V83" s="918"/>
      <c r="W83" s="918"/>
      <c r="X83" s="918"/>
      <c r="Y83" s="918"/>
      <c r="Z83" s="918"/>
      <c r="AA83" s="918"/>
      <c r="AB83" s="918"/>
      <c r="AC83" s="918"/>
      <c r="AD83" s="918"/>
      <c r="AE83" s="918"/>
      <c r="AF83" s="918"/>
      <c r="AG83" s="918"/>
      <c r="AH83" s="918"/>
      <c r="AI83" s="918"/>
      <c r="AJ83" s="918"/>
      <c r="AK83" s="918"/>
      <c r="AL83" s="918"/>
      <c r="AM83" s="918"/>
      <c r="AN83" s="918"/>
      <c r="AO83" s="918"/>
      <c r="AP83" s="918"/>
      <c r="AQ83" s="918"/>
      <c r="AR83" s="918"/>
      <c r="AS83" s="918"/>
      <c r="AT83" s="918"/>
      <c r="AU83" s="918"/>
      <c r="AV83" s="918"/>
      <c r="AW83" s="918"/>
      <c r="AX83" s="918"/>
      <c r="AY83" s="566"/>
      <c r="AZ83" s="566"/>
      <c r="BA83" s="566"/>
      <c r="BB83" s="566"/>
      <c r="BC83" s="566"/>
      <c r="BD83" s="566"/>
      <c r="BE83" s="566"/>
      <c r="BF83" s="566"/>
      <c r="BG83" s="566"/>
      <c r="BH83" s="566"/>
      <c r="BI83" s="566"/>
      <c r="BJ83" s="161"/>
      <c r="BK83" s="918"/>
      <c r="BL83" s="918"/>
      <c r="BM83" s="918"/>
      <c r="BN83" s="918"/>
      <c r="BO83" s="918"/>
      <c r="BP83" s="918"/>
      <c r="BQ83" s="918"/>
      <c r="BR83" s="918"/>
      <c r="BS83" s="918"/>
      <c r="BT83" s="918"/>
      <c r="BU83" s="918"/>
      <c r="BV83" s="918"/>
    </row>
    <row r="84" spans="1:74" x14ac:dyDescent="0.2">
      <c r="A84" s="179"/>
      <c r="B84" s="179"/>
      <c r="C84" s="179"/>
      <c r="D84" s="179"/>
      <c r="E84" s="179"/>
      <c r="F84" s="179"/>
      <c r="G84" s="179"/>
      <c r="H84" s="179"/>
      <c r="I84" s="179"/>
      <c r="J84" s="179"/>
      <c r="K84" s="179"/>
      <c r="L84" s="179"/>
      <c r="M84" s="179"/>
      <c r="N84" s="179"/>
      <c r="O84" s="179"/>
      <c r="P84" s="179"/>
      <c r="Q84" s="179"/>
      <c r="R84" s="179"/>
      <c r="S84" s="179"/>
      <c r="T84" s="179"/>
      <c r="U84" s="179"/>
      <c r="V84" s="179"/>
      <c r="W84" s="179"/>
      <c r="X84" s="179"/>
      <c r="Y84" s="179"/>
      <c r="Z84" s="179"/>
      <c r="AA84" s="179"/>
      <c r="AB84" s="179"/>
      <c r="AC84" s="179"/>
      <c r="AD84" s="179"/>
      <c r="AE84" s="179"/>
      <c r="AF84" s="179"/>
      <c r="AG84" s="179"/>
      <c r="AH84" s="179"/>
      <c r="AI84" s="179"/>
      <c r="AJ84" s="179"/>
      <c r="AK84" s="179"/>
      <c r="AL84" s="179"/>
      <c r="AM84" s="179"/>
      <c r="AN84" s="179"/>
      <c r="AO84" s="179"/>
      <c r="AP84" s="179"/>
      <c r="AQ84" s="179"/>
      <c r="AR84" s="179"/>
      <c r="AS84" s="179"/>
      <c r="AT84" s="179"/>
      <c r="AU84" s="179"/>
      <c r="AV84" s="179"/>
      <c r="AW84" s="179"/>
      <c r="AX84" s="179"/>
      <c r="BD84" s="567"/>
      <c r="BE84" s="567"/>
      <c r="BF84" s="567"/>
      <c r="BK84" s="106"/>
      <c r="BL84" s="106"/>
      <c r="BM84" s="106"/>
      <c r="BN84" s="106"/>
      <c r="BO84" s="106"/>
      <c r="BP84" s="106"/>
      <c r="BQ84" s="106"/>
      <c r="BR84" s="106"/>
      <c r="BS84" s="106"/>
      <c r="BT84" s="106"/>
      <c r="BU84" s="106"/>
      <c r="BV84" s="106"/>
    </row>
    <row r="85" spans="1:74" x14ac:dyDescent="0.2">
      <c r="A85" s="179"/>
      <c r="B85" s="179"/>
      <c r="C85" s="179"/>
      <c r="D85" s="179"/>
      <c r="E85" s="179"/>
      <c r="F85" s="179"/>
      <c r="G85" s="179"/>
      <c r="H85" s="179"/>
      <c r="I85" s="179"/>
      <c r="J85" s="179"/>
      <c r="K85" s="179"/>
      <c r="L85" s="179"/>
      <c r="M85" s="179"/>
      <c r="N85" s="179"/>
      <c r="O85" s="179"/>
      <c r="P85" s="179"/>
      <c r="Q85" s="179"/>
      <c r="R85" s="179"/>
      <c r="S85" s="179"/>
      <c r="T85" s="179"/>
      <c r="U85" s="179"/>
      <c r="V85" s="179"/>
      <c r="W85" s="179"/>
      <c r="X85" s="179"/>
      <c r="Y85" s="179"/>
      <c r="Z85" s="179"/>
      <c r="AA85" s="179"/>
      <c r="AB85" s="179"/>
      <c r="AC85" s="179"/>
      <c r="AD85" s="179"/>
      <c r="AE85" s="179"/>
      <c r="AF85" s="179"/>
      <c r="AG85" s="179"/>
      <c r="AH85" s="179"/>
      <c r="AI85" s="179"/>
      <c r="AJ85" s="179"/>
      <c r="AK85" s="179"/>
      <c r="AL85" s="179"/>
      <c r="AM85" s="179"/>
      <c r="AN85" s="179"/>
      <c r="AO85" s="179"/>
      <c r="AP85" s="179"/>
      <c r="AQ85" s="179"/>
      <c r="AR85" s="179"/>
      <c r="AS85" s="179"/>
      <c r="AT85" s="179"/>
      <c r="AU85" s="179"/>
      <c r="AV85" s="179"/>
      <c r="AW85" s="179"/>
      <c r="AX85" s="179"/>
      <c r="BD85" s="567"/>
      <c r="BE85" s="567"/>
      <c r="BF85" s="567"/>
      <c r="BK85" s="106"/>
      <c r="BL85" s="106"/>
      <c r="BM85" s="106"/>
      <c r="BN85" s="106"/>
      <c r="BO85" s="106"/>
      <c r="BP85" s="106"/>
      <c r="BQ85" s="106"/>
      <c r="BR85" s="106"/>
      <c r="BS85" s="106"/>
      <c r="BT85" s="106"/>
      <c r="BU85" s="106"/>
      <c r="BV85" s="106"/>
    </row>
    <row r="86" spans="1:74" x14ac:dyDescent="0.2">
      <c r="A86" s="179"/>
      <c r="B86" s="179"/>
      <c r="C86" s="179"/>
      <c r="D86" s="179"/>
      <c r="E86" s="179"/>
      <c r="F86" s="179"/>
      <c r="G86" s="179"/>
      <c r="H86" s="179"/>
      <c r="I86" s="179"/>
      <c r="J86" s="179"/>
      <c r="K86" s="179"/>
      <c r="L86" s="179"/>
      <c r="M86" s="179"/>
      <c r="N86" s="179"/>
      <c r="O86" s="179"/>
      <c r="P86" s="179"/>
      <c r="Q86" s="179"/>
      <c r="R86" s="179"/>
      <c r="S86" s="179"/>
      <c r="T86" s="179"/>
      <c r="U86" s="179"/>
      <c r="V86" s="179"/>
      <c r="W86" s="179"/>
      <c r="X86" s="179"/>
      <c r="Y86" s="179"/>
      <c r="Z86" s="179"/>
      <c r="AA86" s="179"/>
      <c r="AB86" s="179"/>
      <c r="AC86" s="179"/>
      <c r="AD86" s="179"/>
      <c r="AE86" s="179"/>
      <c r="AF86" s="179"/>
      <c r="AG86" s="179"/>
      <c r="AH86" s="179"/>
      <c r="AI86" s="179"/>
      <c r="AJ86" s="179"/>
      <c r="AK86" s="179"/>
      <c r="AL86" s="179"/>
      <c r="AM86" s="179"/>
      <c r="AN86" s="179"/>
      <c r="AO86" s="179"/>
      <c r="AP86" s="179"/>
      <c r="AQ86" s="179"/>
      <c r="AR86" s="179"/>
      <c r="AS86" s="179"/>
      <c r="AT86" s="179"/>
      <c r="AU86" s="179"/>
      <c r="AV86" s="179"/>
      <c r="AW86" s="179"/>
      <c r="AX86" s="179"/>
      <c r="BD86" s="567"/>
      <c r="BE86" s="567"/>
      <c r="BF86" s="567"/>
      <c r="BK86" s="106"/>
      <c r="BL86" s="106"/>
      <c r="BM86" s="106"/>
      <c r="BN86" s="106"/>
      <c r="BO86" s="106"/>
      <c r="BP86" s="106"/>
      <c r="BQ86" s="106"/>
      <c r="BR86" s="106"/>
      <c r="BS86" s="106"/>
      <c r="BT86" s="106"/>
      <c r="BU86" s="106"/>
      <c r="BV86" s="106"/>
    </row>
    <row r="87" spans="1:74" x14ac:dyDescent="0.2">
      <c r="A87" s="179"/>
      <c r="B87" s="179"/>
      <c r="C87" s="179"/>
      <c r="D87" s="179"/>
      <c r="E87" s="179"/>
      <c r="F87" s="179"/>
      <c r="G87" s="179"/>
      <c r="H87" s="179"/>
      <c r="I87" s="179"/>
      <c r="J87" s="179"/>
      <c r="K87" s="179"/>
      <c r="L87" s="179"/>
      <c r="M87" s="179"/>
      <c r="N87" s="179"/>
      <c r="O87" s="179"/>
      <c r="P87" s="179"/>
      <c r="Q87" s="179"/>
      <c r="R87" s="179"/>
      <c r="S87" s="179"/>
      <c r="T87" s="179"/>
      <c r="U87" s="179"/>
      <c r="V87" s="179"/>
      <c r="W87" s="179"/>
      <c r="X87" s="179"/>
      <c r="Y87" s="179"/>
      <c r="Z87" s="179"/>
      <c r="AA87" s="179"/>
      <c r="AB87" s="179"/>
      <c r="AC87" s="179"/>
      <c r="AD87" s="179"/>
      <c r="AE87" s="179"/>
      <c r="AF87" s="179"/>
      <c r="AG87" s="179"/>
      <c r="AH87" s="179"/>
      <c r="AI87" s="179"/>
      <c r="AJ87" s="179"/>
      <c r="AK87" s="179"/>
      <c r="AL87" s="179"/>
      <c r="AM87" s="179"/>
      <c r="AN87" s="179"/>
      <c r="AO87" s="179"/>
      <c r="AP87" s="179"/>
      <c r="AQ87" s="179"/>
      <c r="AR87" s="179"/>
      <c r="AS87" s="179"/>
      <c r="AT87" s="179"/>
      <c r="AU87" s="179"/>
      <c r="AV87" s="179"/>
      <c r="AW87" s="179"/>
      <c r="AX87" s="179"/>
      <c r="BD87" s="567"/>
      <c r="BE87" s="567"/>
      <c r="BF87" s="567"/>
      <c r="BK87" s="106"/>
      <c r="BL87" s="106"/>
      <c r="BM87" s="106"/>
      <c r="BN87" s="106"/>
      <c r="BO87" s="106"/>
      <c r="BP87" s="106"/>
      <c r="BQ87" s="106"/>
      <c r="BR87" s="106"/>
      <c r="BS87" s="106"/>
      <c r="BT87" s="106"/>
      <c r="BU87" s="106"/>
      <c r="BV87" s="106"/>
    </row>
    <row r="88" spans="1:74" x14ac:dyDescent="0.2">
      <c r="A88" s="179"/>
      <c r="B88" s="179"/>
      <c r="C88" s="179"/>
      <c r="D88" s="179"/>
      <c r="E88" s="179"/>
      <c r="F88" s="179"/>
      <c r="G88" s="179"/>
      <c r="H88" s="179"/>
      <c r="I88" s="179"/>
      <c r="J88" s="179"/>
      <c r="K88" s="179"/>
      <c r="L88" s="179"/>
      <c r="M88" s="179"/>
      <c r="N88" s="179"/>
      <c r="O88" s="179"/>
      <c r="P88" s="179"/>
      <c r="Q88" s="179"/>
      <c r="R88" s="179"/>
      <c r="S88" s="179"/>
      <c r="T88" s="179"/>
      <c r="U88" s="179"/>
      <c r="V88" s="179"/>
      <c r="W88" s="179"/>
      <c r="X88" s="179"/>
      <c r="Y88" s="179"/>
      <c r="Z88" s="179"/>
      <c r="AA88" s="179"/>
      <c r="AB88" s="179"/>
      <c r="AC88" s="179"/>
      <c r="AD88" s="179"/>
      <c r="AE88" s="179"/>
      <c r="AF88" s="179"/>
      <c r="AG88" s="179"/>
      <c r="AH88" s="179"/>
      <c r="AI88" s="179"/>
      <c r="AJ88" s="179"/>
      <c r="AK88" s="179"/>
      <c r="AL88" s="179"/>
      <c r="AM88" s="179"/>
      <c r="AN88" s="179"/>
      <c r="AO88" s="179"/>
      <c r="AP88" s="179"/>
      <c r="AQ88" s="179"/>
      <c r="AR88" s="179"/>
      <c r="AS88" s="179"/>
      <c r="AT88" s="179"/>
      <c r="AU88" s="179"/>
      <c r="AV88" s="179"/>
      <c r="AW88" s="179"/>
      <c r="AX88" s="179"/>
      <c r="BD88" s="567"/>
      <c r="BE88" s="567"/>
      <c r="BF88" s="567"/>
      <c r="BK88" s="106"/>
      <c r="BL88" s="106"/>
      <c r="BM88" s="106"/>
      <c r="BN88" s="106"/>
      <c r="BO88" s="106"/>
      <c r="BP88" s="106"/>
      <c r="BQ88" s="106"/>
      <c r="BR88" s="106"/>
      <c r="BS88" s="106"/>
      <c r="BT88" s="106"/>
      <c r="BU88" s="106"/>
      <c r="BV88" s="106"/>
    </row>
    <row r="89" spans="1:74" x14ac:dyDescent="0.2">
      <c r="A89" s="179"/>
      <c r="B89" s="179"/>
      <c r="C89" s="179"/>
      <c r="D89" s="179"/>
      <c r="E89" s="179"/>
      <c r="F89" s="179"/>
      <c r="G89" s="179"/>
      <c r="H89" s="179"/>
      <c r="I89" s="179"/>
      <c r="J89" s="179"/>
      <c r="K89" s="179"/>
      <c r="L89" s="179"/>
      <c r="M89" s="179"/>
      <c r="N89" s="179"/>
      <c r="O89" s="179"/>
      <c r="P89" s="179"/>
      <c r="Q89" s="179"/>
      <c r="R89" s="179"/>
      <c r="S89" s="179"/>
      <c r="T89" s="179"/>
      <c r="U89" s="179"/>
      <c r="V89" s="179"/>
      <c r="W89" s="179"/>
      <c r="X89" s="179"/>
      <c r="Y89" s="179"/>
      <c r="Z89" s="179"/>
      <c r="AA89" s="179"/>
      <c r="AB89" s="179"/>
      <c r="AC89" s="179"/>
      <c r="AD89" s="179"/>
      <c r="AE89" s="179"/>
      <c r="AF89" s="179"/>
      <c r="AG89" s="179"/>
      <c r="AH89" s="179"/>
      <c r="AI89" s="179"/>
      <c r="AJ89" s="179"/>
      <c r="AK89" s="179"/>
      <c r="AL89" s="179"/>
      <c r="AM89" s="179"/>
      <c r="AN89" s="179"/>
      <c r="AO89" s="179"/>
      <c r="AP89" s="179"/>
      <c r="AQ89" s="179"/>
      <c r="AR89" s="179"/>
      <c r="AS89" s="179"/>
      <c r="AT89" s="179"/>
      <c r="AU89" s="179"/>
      <c r="AV89" s="179"/>
      <c r="AW89" s="179"/>
      <c r="AX89" s="179"/>
      <c r="BD89" s="567"/>
      <c r="BE89" s="567"/>
      <c r="BF89" s="567"/>
      <c r="BK89" s="106"/>
      <c r="BL89" s="106"/>
      <c r="BM89" s="106"/>
      <c r="BN89" s="106"/>
      <c r="BO89" s="106"/>
      <c r="BP89" s="106"/>
      <c r="BQ89" s="106"/>
      <c r="BR89" s="106"/>
      <c r="BS89" s="106"/>
      <c r="BT89" s="106"/>
      <c r="BU89" s="106"/>
      <c r="BV89" s="106"/>
    </row>
    <row r="90" spans="1:74" x14ac:dyDescent="0.2">
      <c r="A90" s="179"/>
      <c r="B90" s="179"/>
      <c r="C90" s="179"/>
      <c r="D90" s="179"/>
      <c r="E90" s="179"/>
      <c r="F90" s="179"/>
      <c r="G90" s="179"/>
      <c r="H90" s="179"/>
      <c r="I90" s="179"/>
      <c r="J90" s="179"/>
      <c r="K90" s="179"/>
      <c r="L90" s="179"/>
      <c r="M90" s="179"/>
      <c r="N90" s="179"/>
      <c r="O90" s="179"/>
      <c r="P90" s="179"/>
      <c r="Q90" s="179"/>
      <c r="R90" s="179"/>
      <c r="S90" s="179"/>
      <c r="T90" s="179"/>
      <c r="U90" s="179"/>
      <c r="V90" s="179"/>
      <c r="W90" s="179"/>
      <c r="X90" s="179"/>
      <c r="Y90" s="179"/>
      <c r="Z90" s="179"/>
      <c r="AA90" s="179"/>
      <c r="AB90" s="179"/>
      <c r="AC90" s="179"/>
      <c r="AD90" s="179"/>
      <c r="AE90" s="179"/>
      <c r="AF90" s="179"/>
      <c r="AG90" s="179"/>
      <c r="AH90" s="179"/>
      <c r="AI90" s="179"/>
      <c r="AJ90" s="179"/>
      <c r="AK90" s="179"/>
      <c r="AL90" s="179"/>
      <c r="AM90" s="179"/>
      <c r="AN90" s="179"/>
      <c r="AO90" s="179"/>
      <c r="AP90" s="179"/>
      <c r="AQ90" s="179"/>
      <c r="AR90" s="179"/>
      <c r="AS90" s="179"/>
      <c r="AT90" s="179"/>
      <c r="AU90" s="179"/>
      <c r="AV90" s="179"/>
      <c r="AW90" s="179"/>
      <c r="AX90" s="179"/>
      <c r="BD90" s="567"/>
      <c r="BE90" s="567"/>
      <c r="BF90" s="567"/>
      <c r="BK90" s="106"/>
      <c r="BL90" s="106"/>
      <c r="BM90" s="106"/>
      <c r="BN90" s="106"/>
      <c r="BO90" s="106"/>
      <c r="BP90" s="106"/>
      <c r="BQ90" s="106"/>
      <c r="BR90" s="106"/>
      <c r="BS90" s="106"/>
      <c r="BT90" s="106"/>
      <c r="BU90" s="106"/>
      <c r="BV90" s="106"/>
    </row>
    <row r="91" spans="1:74" x14ac:dyDescent="0.2">
      <c r="A91" s="179"/>
      <c r="B91" s="179"/>
      <c r="C91" s="179"/>
      <c r="D91" s="179"/>
      <c r="E91" s="179"/>
      <c r="F91" s="179"/>
      <c r="G91" s="179"/>
      <c r="H91" s="179"/>
      <c r="I91" s="179"/>
      <c r="J91" s="179"/>
      <c r="K91" s="179"/>
      <c r="L91" s="179"/>
      <c r="M91" s="179"/>
      <c r="N91" s="179"/>
      <c r="O91" s="179"/>
      <c r="P91" s="179"/>
      <c r="Q91" s="179"/>
      <c r="R91" s="179"/>
      <c r="S91" s="179"/>
      <c r="T91" s="179"/>
      <c r="U91" s="179"/>
      <c r="V91" s="179"/>
      <c r="W91" s="179"/>
      <c r="X91" s="179"/>
      <c r="Y91" s="179"/>
      <c r="Z91" s="179"/>
      <c r="AA91" s="179"/>
      <c r="AB91" s="179"/>
      <c r="AC91" s="179"/>
      <c r="AD91" s="179"/>
      <c r="AE91" s="179"/>
      <c r="AF91" s="179"/>
      <c r="AG91" s="179"/>
      <c r="AH91" s="179"/>
      <c r="AI91" s="179"/>
      <c r="AJ91" s="179"/>
      <c r="AK91" s="179"/>
      <c r="AL91" s="179"/>
      <c r="AM91" s="179"/>
      <c r="AN91" s="179"/>
      <c r="AO91" s="179"/>
      <c r="AP91" s="179"/>
      <c r="AQ91" s="179"/>
      <c r="AR91" s="179"/>
      <c r="AS91" s="179"/>
      <c r="AT91" s="179"/>
      <c r="AU91" s="179"/>
      <c r="AV91" s="179"/>
      <c r="AW91" s="179"/>
      <c r="AX91" s="179"/>
      <c r="BD91" s="567"/>
      <c r="BE91" s="567"/>
      <c r="BF91" s="567"/>
      <c r="BK91" s="106"/>
      <c r="BL91" s="106"/>
      <c r="BM91" s="106"/>
      <c r="BN91" s="106"/>
      <c r="BO91" s="106"/>
      <c r="BP91" s="106"/>
      <c r="BQ91" s="106"/>
      <c r="BR91" s="106"/>
      <c r="BS91" s="106"/>
      <c r="BT91" s="106"/>
      <c r="BU91" s="106"/>
      <c r="BV91" s="106"/>
    </row>
    <row r="92" spans="1:74" x14ac:dyDescent="0.2">
      <c r="A92" s="179"/>
      <c r="B92" s="179"/>
      <c r="C92" s="179"/>
      <c r="D92" s="179"/>
      <c r="E92" s="179"/>
      <c r="F92" s="179"/>
      <c r="G92" s="179"/>
      <c r="H92" s="179"/>
      <c r="I92" s="179"/>
      <c r="J92" s="179"/>
      <c r="K92" s="179"/>
      <c r="L92" s="179"/>
      <c r="M92" s="179"/>
      <c r="N92" s="179"/>
      <c r="O92" s="179"/>
      <c r="P92" s="179"/>
      <c r="Q92" s="179"/>
      <c r="R92" s="179"/>
      <c r="S92" s="179"/>
      <c r="T92" s="179"/>
      <c r="U92" s="179"/>
      <c r="V92" s="179"/>
      <c r="W92" s="179"/>
      <c r="X92" s="179"/>
      <c r="Y92" s="179"/>
      <c r="Z92" s="179"/>
      <c r="AA92" s="179"/>
      <c r="AB92" s="179"/>
      <c r="AC92" s="179"/>
      <c r="AD92" s="179"/>
      <c r="AE92" s="179"/>
      <c r="AF92" s="179"/>
      <c r="AG92" s="179"/>
      <c r="AH92" s="179"/>
      <c r="AI92" s="179"/>
      <c r="AJ92" s="179"/>
      <c r="AK92" s="179"/>
      <c r="AL92" s="179"/>
      <c r="AM92" s="179"/>
      <c r="AN92" s="179"/>
      <c r="AO92" s="179"/>
      <c r="AP92" s="179"/>
      <c r="AQ92" s="179"/>
      <c r="AR92" s="179"/>
      <c r="AS92" s="179"/>
      <c r="AT92" s="179"/>
      <c r="AU92" s="179"/>
      <c r="AV92" s="179"/>
      <c r="AW92" s="179"/>
      <c r="AX92" s="179"/>
      <c r="BD92" s="567"/>
      <c r="BE92" s="567"/>
      <c r="BF92" s="567"/>
      <c r="BK92" s="106"/>
      <c r="BL92" s="106"/>
      <c r="BM92" s="106"/>
      <c r="BN92" s="106"/>
      <c r="BO92" s="106"/>
      <c r="BP92" s="106"/>
      <c r="BQ92" s="106"/>
      <c r="BR92" s="106"/>
      <c r="BS92" s="106"/>
      <c r="BT92" s="106"/>
      <c r="BU92" s="106"/>
      <c r="BV92" s="106"/>
    </row>
    <row r="93" spans="1:74" x14ac:dyDescent="0.2">
      <c r="A93" s="179"/>
      <c r="B93" s="179"/>
      <c r="C93" s="179"/>
      <c r="D93" s="179"/>
      <c r="E93" s="179"/>
      <c r="F93" s="179"/>
      <c r="G93" s="179"/>
      <c r="H93" s="179"/>
      <c r="I93" s="179"/>
      <c r="J93" s="179"/>
      <c r="K93" s="179"/>
      <c r="L93" s="179"/>
      <c r="M93" s="179"/>
      <c r="N93" s="179"/>
      <c r="O93" s="179"/>
      <c r="P93" s="179"/>
      <c r="Q93" s="179"/>
      <c r="R93" s="179"/>
      <c r="S93" s="179"/>
      <c r="T93" s="179"/>
      <c r="U93" s="179"/>
      <c r="V93" s="179"/>
      <c r="W93" s="179"/>
      <c r="X93" s="179"/>
      <c r="Y93" s="179"/>
      <c r="Z93" s="179"/>
      <c r="AA93" s="179"/>
      <c r="AB93" s="179"/>
      <c r="AC93" s="179"/>
      <c r="AD93" s="179"/>
      <c r="AE93" s="179"/>
      <c r="AF93" s="179"/>
      <c r="AG93" s="179"/>
      <c r="AH93" s="179"/>
      <c r="AI93" s="179"/>
      <c r="AJ93" s="179"/>
      <c r="AK93" s="179"/>
      <c r="AL93" s="179"/>
      <c r="AM93" s="179"/>
      <c r="AN93" s="179"/>
      <c r="AO93" s="179"/>
      <c r="AP93" s="179"/>
      <c r="AQ93" s="179"/>
      <c r="AR93" s="179"/>
      <c r="AS93" s="179"/>
      <c r="AT93" s="179"/>
      <c r="AU93" s="179"/>
      <c r="AV93" s="179"/>
      <c r="AW93" s="179"/>
      <c r="AX93" s="179"/>
      <c r="BD93" s="567"/>
      <c r="BE93" s="567"/>
      <c r="BF93" s="567"/>
      <c r="BK93" s="106"/>
      <c r="BL93" s="106"/>
      <c r="BM93" s="106"/>
      <c r="BN93" s="106"/>
      <c r="BO93" s="106"/>
      <c r="BP93" s="106"/>
      <c r="BQ93" s="106"/>
      <c r="BR93" s="106"/>
      <c r="BS93" s="106"/>
      <c r="BT93" s="106"/>
      <c r="BU93" s="106"/>
      <c r="BV93" s="106"/>
    </row>
    <row r="94" spans="1:74" x14ac:dyDescent="0.2">
      <c r="A94" s="179"/>
      <c r="B94" s="179"/>
      <c r="C94" s="179"/>
      <c r="D94" s="179"/>
      <c r="E94" s="179"/>
      <c r="F94" s="179"/>
      <c r="G94" s="179"/>
      <c r="H94" s="179"/>
      <c r="I94" s="179"/>
      <c r="J94" s="179"/>
      <c r="K94" s="179"/>
      <c r="L94" s="179"/>
      <c r="M94" s="179"/>
      <c r="N94" s="179"/>
      <c r="O94" s="179"/>
      <c r="P94" s="179"/>
      <c r="Q94" s="179"/>
      <c r="R94" s="179"/>
      <c r="S94" s="179"/>
      <c r="T94" s="179"/>
      <c r="U94" s="179"/>
      <c r="V94" s="179"/>
      <c r="W94" s="179"/>
      <c r="X94" s="179"/>
      <c r="Y94" s="179"/>
      <c r="Z94" s="179"/>
      <c r="AA94" s="179"/>
      <c r="AB94" s="179"/>
      <c r="AC94" s="179"/>
      <c r="AD94" s="179"/>
      <c r="AE94" s="179"/>
      <c r="AF94" s="179"/>
      <c r="AG94" s="179"/>
      <c r="AH94" s="179"/>
      <c r="AI94" s="179"/>
      <c r="AJ94" s="179"/>
      <c r="AK94" s="179"/>
      <c r="AL94" s="179"/>
      <c r="AM94" s="179"/>
      <c r="AN94" s="179"/>
      <c r="AO94" s="179"/>
      <c r="AP94" s="179"/>
      <c r="AQ94" s="179"/>
      <c r="AR94" s="179"/>
      <c r="AS94" s="179"/>
      <c r="AT94" s="179"/>
      <c r="AU94" s="179"/>
      <c r="AV94" s="179"/>
      <c r="AW94" s="179"/>
      <c r="AX94" s="179"/>
      <c r="BD94" s="567"/>
      <c r="BE94" s="567"/>
      <c r="BF94" s="567"/>
      <c r="BK94" s="106"/>
      <c r="BL94" s="106"/>
      <c r="BM94" s="106"/>
      <c r="BN94" s="106"/>
      <c r="BO94" s="106"/>
      <c r="BP94" s="106"/>
      <c r="BQ94" s="106"/>
      <c r="BR94" s="106"/>
      <c r="BS94" s="106"/>
      <c r="BT94" s="106"/>
      <c r="BU94" s="106"/>
      <c r="BV94" s="106"/>
    </row>
    <row r="95" spans="1:74" x14ac:dyDescent="0.2">
      <c r="A95" s="179"/>
      <c r="B95" s="179"/>
      <c r="C95" s="179"/>
      <c r="D95" s="179"/>
      <c r="E95" s="179"/>
      <c r="F95" s="179"/>
      <c r="G95" s="179"/>
      <c r="H95" s="179"/>
      <c r="I95" s="179"/>
      <c r="J95" s="179"/>
      <c r="K95" s="179"/>
      <c r="L95" s="179"/>
      <c r="M95" s="179"/>
      <c r="N95" s="179"/>
      <c r="O95" s="179"/>
      <c r="P95" s="179"/>
      <c r="Q95" s="179"/>
      <c r="R95" s="179"/>
      <c r="S95" s="179"/>
      <c r="T95" s="179"/>
      <c r="U95" s="179"/>
      <c r="V95" s="179"/>
      <c r="W95" s="179"/>
      <c r="X95" s="179"/>
      <c r="Y95" s="179"/>
      <c r="Z95" s="179"/>
      <c r="AA95" s="179"/>
      <c r="AB95" s="179"/>
      <c r="AC95" s="179"/>
      <c r="AD95" s="179"/>
      <c r="AE95" s="179"/>
      <c r="AF95" s="179"/>
      <c r="AG95" s="179"/>
      <c r="AH95" s="179"/>
      <c r="AI95" s="179"/>
      <c r="AJ95" s="179"/>
      <c r="AK95" s="179"/>
      <c r="AL95" s="179"/>
      <c r="AM95" s="179"/>
      <c r="AN95" s="179"/>
      <c r="AO95" s="179"/>
      <c r="AP95" s="179"/>
      <c r="AQ95" s="179"/>
      <c r="AR95" s="179"/>
      <c r="AS95" s="179"/>
      <c r="AT95" s="179"/>
      <c r="AU95" s="179"/>
      <c r="AV95" s="179"/>
      <c r="AW95" s="179"/>
      <c r="AX95" s="179"/>
      <c r="BD95" s="567"/>
      <c r="BE95" s="567"/>
      <c r="BF95" s="567"/>
      <c r="BK95" s="106"/>
      <c r="BL95" s="106"/>
      <c r="BM95" s="106"/>
      <c r="BN95" s="106"/>
      <c r="BO95" s="106"/>
      <c r="BP95" s="106"/>
      <c r="BQ95" s="106"/>
      <c r="BR95" s="106"/>
      <c r="BS95" s="106"/>
      <c r="BT95" s="106"/>
      <c r="BU95" s="106"/>
      <c r="BV95" s="106"/>
    </row>
    <row r="96" spans="1:74" x14ac:dyDescent="0.2">
      <c r="A96" s="179"/>
      <c r="B96" s="179"/>
      <c r="C96" s="179"/>
      <c r="D96" s="179"/>
      <c r="E96" s="179"/>
      <c r="F96" s="179"/>
      <c r="G96" s="179"/>
      <c r="H96" s="179"/>
      <c r="I96" s="179"/>
      <c r="J96" s="179"/>
      <c r="K96" s="179"/>
      <c r="L96" s="179"/>
      <c r="M96" s="179"/>
      <c r="N96" s="179"/>
      <c r="O96" s="179"/>
      <c r="P96" s="179"/>
      <c r="Q96" s="179"/>
      <c r="R96" s="179"/>
      <c r="S96" s="179"/>
      <c r="T96" s="179"/>
      <c r="U96" s="179"/>
      <c r="V96" s="179"/>
      <c r="W96" s="179"/>
      <c r="X96" s="179"/>
      <c r="Y96" s="179"/>
      <c r="Z96" s="179"/>
      <c r="AA96" s="179"/>
      <c r="AB96" s="179"/>
      <c r="AC96" s="179"/>
      <c r="AD96" s="179"/>
      <c r="AE96" s="179"/>
      <c r="AF96" s="179"/>
      <c r="AG96" s="179"/>
      <c r="AH96" s="179"/>
      <c r="AI96" s="179"/>
      <c r="AJ96" s="179"/>
      <c r="AK96" s="179"/>
      <c r="AL96" s="179"/>
      <c r="AM96" s="179"/>
      <c r="AN96" s="179"/>
      <c r="AO96" s="179"/>
      <c r="AP96" s="179"/>
      <c r="AQ96" s="179"/>
      <c r="AR96" s="179"/>
      <c r="AS96" s="179"/>
      <c r="AT96" s="179"/>
      <c r="AU96" s="179"/>
      <c r="AV96" s="179"/>
      <c r="AW96" s="179"/>
      <c r="AX96" s="179"/>
      <c r="BD96" s="567"/>
      <c r="BE96" s="567"/>
      <c r="BF96" s="567"/>
      <c r="BK96" s="106"/>
      <c r="BL96" s="106"/>
      <c r="BM96" s="106"/>
      <c r="BN96" s="106"/>
      <c r="BO96" s="106"/>
      <c r="BP96" s="106"/>
      <c r="BQ96" s="106"/>
      <c r="BR96" s="106"/>
      <c r="BS96" s="106"/>
      <c r="BT96" s="106"/>
      <c r="BU96" s="106"/>
      <c r="BV96" s="106"/>
    </row>
    <row r="97" spans="56:74" x14ac:dyDescent="0.2">
      <c r="BD97" s="567"/>
      <c r="BE97" s="567"/>
      <c r="BF97" s="567"/>
      <c r="BK97" s="106"/>
      <c r="BL97" s="106"/>
      <c r="BM97" s="106"/>
      <c r="BN97" s="106"/>
      <c r="BO97" s="106"/>
      <c r="BP97" s="106"/>
      <c r="BQ97" s="106"/>
      <c r="BR97" s="106"/>
      <c r="BS97" s="106"/>
      <c r="BT97" s="106"/>
      <c r="BU97" s="106"/>
      <c r="BV97" s="106"/>
    </row>
    <row r="98" spans="56:74" x14ac:dyDescent="0.2">
      <c r="BD98" s="567"/>
      <c r="BE98" s="567"/>
      <c r="BF98" s="567"/>
      <c r="BK98" s="106"/>
      <c r="BL98" s="106"/>
      <c r="BM98" s="106"/>
      <c r="BN98" s="106"/>
      <c r="BO98" s="106"/>
      <c r="BP98" s="106"/>
      <c r="BQ98" s="106"/>
      <c r="BR98" s="106"/>
      <c r="BS98" s="106"/>
      <c r="BT98" s="106"/>
      <c r="BU98" s="106"/>
      <c r="BV98" s="106"/>
    </row>
    <row r="99" spans="56:74" x14ac:dyDescent="0.2">
      <c r="BD99" s="567"/>
      <c r="BE99" s="567"/>
      <c r="BF99" s="567"/>
      <c r="BK99" s="106"/>
      <c r="BL99" s="106"/>
      <c r="BM99" s="106"/>
      <c r="BN99" s="106"/>
      <c r="BO99" s="106"/>
      <c r="BP99" s="106"/>
      <c r="BQ99" s="106"/>
      <c r="BR99" s="106"/>
      <c r="BS99" s="106"/>
      <c r="BT99" s="106"/>
      <c r="BU99" s="106"/>
      <c r="BV99" s="106"/>
    </row>
    <row r="100" spans="56:74" x14ac:dyDescent="0.2">
      <c r="BD100" s="567"/>
      <c r="BE100" s="567"/>
      <c r="BF100" s="567"/>
      <c r="BK100" s="106"/>
      <c r="BL100" s="106"/>
      <c r="BM100" s="106"/>
      <c r="BN100" s="106"/>
      <c r="BO100" s="106"/>
      <c r="BP100" s="106"/>
      <c r="BQ100" s="106"/>
      <c r="BR100" s="106"/>
      <c r="BS100" s="106"/>
      <c r="BT100" s="106"/>
      <c r="BU100" s="106"/>
      <c r="BV100" s="106"/>
    </row>
    <row r="101" spans="56:74" x14ac:dyDescent="0.2">
      <c r="BD101" s="567"/>
      <c r="BE101" s="567"/>
      <c r="BF101" s="567"/>
      <c r="BK101" s="106"/>
      <c r="BL101" s="106"/>
      <c r="BM101" s="106"/>
      <c r="BN101" s="106"/>
      <c r="BO101" s="106"/>
      <c r="BP101" s="106"/>
      <c r="BQ101" s="106"/>
      <c r="BR101" s="106"/>
      <c r="BS101" s="106"/>
      <c r="BT101" s="106"/>
      <c r="BU101" s="106"/>
      <c r="BV101" s="106"/>
    </row>
    <row r="102" spans="56:74" x14ac:dyDescent="0.2">
      <c r="BD102" s="567"/>
      <c r="BE102" s="567"/>
      <c r="BF102" s="567"/>
      <c r="BK102" s="106"/>
      <c r="BL102" s="106"/>
      <c r="BM102" s="106"/>
      <c r="BN102" s="106"/>
      <c r="BO102" s="106"/>
      <c r="BP102" s="106"/>
      <c r="BQ102" s="106"/>
      <c r="BR102" s="106"/>
      <c r="BS102" s="106"/>
      <c r="BT102" s="106"/>
      <c r="BU102" s="106"/>
      <c r="BV102" s="106"/>
    </row>
    <row r="103" spans="56:74" x14ac:dyDescent="0.2">
      <c r="BD103" s="567"/>
      <c r="BE103" s="567"/>
      <c r="BF103" s="567"/>
      <c r="BK103" s="106"/>
      <c r="BL103" s="106"/>
      <c r="BM103" s="106"/>
      <c r="BN103" s="106"/>
      <c r="BO103" s="106"/>
      <c r="BP103" s="106"/>
      <c r="BQ103" s="106"/>
      <c r="BR103" s="106"/>
      <c r="BS103" s="106"/>
      <c r="BT103" s="106"/>
      <c r="BU103" s="106"/>
      <c r="BV103" s="106"/>
    </row>
    <row r="104" spans="56:74" x14ac:dyDescent="0.2">
      <c r="BD104" s="567"/>
      <c r="BE104" s="567"/>
      <c r="BF104" s="567"/>
      <c r="BK104" s="106"/>
      <c r="BL104" s="106"/>
      <c r="BM104" s="106"/>
      <c r="BN104" s="106"/>
      <c r="BO104" s="106"/>
      <c r="BP104" s="106"/>
      <c r="BQ104" s="106"/>
      <c r="BR104" s="106"/>
      <c r="BS104" s="106"/>
      <c r="BT104" s="106"/>
      <c r="BU104" s="106"/>
      <c r="BV104" s="106"/>
    </row>
    <row r="105" spans="56:74" x14ac:dyDescent="0.2">
      <c r="BD105" s="567"/>
      <c r="BE105" s="567"/>
      <c r="BF105" s="567"/>
      <c r="BK105" s="106"/>
      <c r="BL105" s="106"/>
      <c r="BM105" s="106"/>
      <c r="BN105" s="106"/>
      <c r="BO105" s="106"/>
      <c r="BP105" s="106"/>
      <c r="BQ105" s="106"/>
      <c r="BR105" s="106"/>
      <c r="BS105" s="106"/>
      <c r="BT105" s="106"/>
      <c r="BU105" s="106"/>
      <c r="BV105" s="106"/>
    </row>
    <row r="106" spans="56:74" x14ac:dyDescent="0.2">
      <c r="BD106" s="567"/>
      <c r="BE106" s="567"/>
      <c r="BF106" s="567"/>
      <c r="BK106" s="106"/>
      <c r="BL106" s="106"/>
      <c r="BM106" s="106"/>
      <c r="BN106" s="106"/>
      <c r="BO106" s="106"/>
      <c r="BP106" s="106"/>
      <c r="BQ106" s="106"/>
      <c r="BR106" s="106"/>
      <c r="BS106" s="106"/>
      <c r="BT106" s="106"/>
      <c r="BU106" s="106"/>
      <c r="BV106" s="106"/>
    </row>
    <row r="107" spans="56:74" x14ac:dyDescent="0.2">
      <c r="BD107" s="567"/>
      <c r="BE107" s="567"/>
      <c r="BF107" s="567"/>
      <c r="BK107" s="106"/>
      <c r="BL107" s="106"/>
      <c r="BM107" s="106"/>
      <c r="BN107" s="106"/>
      <c r="BO107" s="106"/>
      <c r="BP107" s="106"/>
      <c r="BQ107" s="106"/>
      <c r="BR107" s="106"/>
      <c r="BS107" s="106"/>
      <c r="BT107" s="106"/>
      <c r="BU107" s="106"/>
      <c r="BV107" s="106"/>
    </row>
    <row r="108" spans="56:74" x14ac:dyDescent="0.2">
      <c r="BD108" s="567"/>
      <c r="BE108" s="567"/>
      <c r="BF108" s="567"/>
      <c r="BK108" s="106"/>
      <c r="BL108" s="106"/>
      <c r="BM108" s="106"/>
      <c r="BN108" s="106"/>
      <c r="BO108" s="106"/>
      <c r="BP108" s="106"/>
      <c r="BQ108" s="106"/>
      <c r="BR108" s="106"/>
      <c r="BS108" s="106"/>
      <c r="BT108" s="106"/>
      <c r="BU108" s="106"/>
      <c r="BV108" s="106"/>
    </row>
    <row r="109" spans="56:74" x14ac:dyDescent="0.2">
      <c r="BK109" s="106"/>
      <c r="BL109" s="106"/>
      <c r="BM109" s="106"/>
      <c r="BN109" s="106"/>
      <c r="BO109" s="106"/>
      <c r="BP109" s="106"/>
      <c r="BQ109" s="106"/>
      <c r="BR109" s="106"/>
      <c r="BS109" s="106"/>
      <c r="BT109" s="106"/>
      <c r="BU109" s="106"/>
      <c r="BV109" s="106"/>
    </row>
    <row r="110" spans="56:74" x14ac:dyDescent="0.2">
      <c r="BK110" s="106"/>
      <c r="BL110" s="106"/>
      <c r="BM110" s="106"/>
      <c r="BN110" s="106"/>
      <c r="BO110" s="106"/>
      <c r="BP110" s="106"/>
      <c r="BQ110" s="106"/>
      <c r="BR110" s="106"/>
      <c r="BS110" s="106"/>
      <c r="BT110" s="106"/>
      <c r="BU110" s="106"/>
      <c r="BV110" s="106"/>
    </row>
    <row r="111" spans="56:74" x14ac:dyDescent="0.2">
      <c r="BK111" s="106"/>
      <c r="BL111" s="106"/>
      <c r="BM111" s="106"/>
      <c r="BN111" s="106"/>
      <c r="BO111" s="106"/>
      <c r="BP111" s="106"/>
      <c r="BQ111" s="106"/>
      <c r="BR111" s="106"/>
      <c r="BS111" s="106"/>
      <c r="BT111" s="106"/>
      <c r="BU111" s="106"/>
      <c r="BV111" s="106"/>
    </row>
    <row r="112" spans="56:74" x14ac:dyDescent="0.2">
      <c r="BK112" s="106"/>
      <c r="BL112" s="106"/>
      <c r="BM112" s="106"/>
      <c r="BN112" s="106"/>
      <c r="BO112" s="106"/>
      <c r="BP112" s="106"/>
      <c r="BQ112" s="106"/>
      <c r="BR112" s="106"/>
      <c r="BS112" s="106"/>
      <c r="BT112" s="106"/>
      <c r="BU112" s="106"/>
      <c r="BV112" s="106"/>
    </row>
    <row r="113" spans="63:74" x14ac:dyDescent="0.2">
      <c r="BK113" s="106"/>
      <c r="BL113" s="106"/>
      <c r="BM113" s="106"/>
      <c r="BN113" s="106"/>
      <c r="BO113" s="106"/>
      <c r="BP113" s="106"/>
      <c r="BQ113" s="106"/>
      <c r="BR113" s="106"/>
      <c r="BS113" s="106"/>
      <c r="BT113" s="106"/>
      <c r="BU113" s="106"/>
      <c r="BV113" s="106"/>
    </row>
    <row r="114" spans="63:74" x14ac:dyDescent="0.2">
      <c r="BK114" s="106"/>
      <c r="BL114" s="106"/>
      <c r="BM114" s="106"/>
      <c r="BN114" s="106"/>
      <c r="BO114" s="106"/>
      <c r="BP114" s="106"/>
      <c r="BQ114" s="106"/>
      <c r="BR114" s="106"/>
      <c r="BS114" s="106"/>
      <c r="BT114" s="106"/>
      <c r="BU114" s="106"/>
      <c r="BV114" s="106"/>
    </row>
    <row r="115" spans="63:74" x14ac:dyDescent="0.2">
      <c r="BK115" s="106"/>
      <c r="BL115" s="106"/>
      <c r="BM115" s="106"/>
      <c r="BN115" s="106"/>
      <c r="BO115" s="106"/>
      <c r="BP115" s="106"/>
      <c r="BQ115" s="106"/>
      <c r="BR115" s="106"/>
      <c r="BS115" s="106"/>
      <c r="BT115" s="106"/>
      <c r="BU115" s="106"/>
      <c r="BV115" s="106"/>
    </row>
    <row r="116" spans="63:74" x14ac:dyDescent="0.2">
      <c r="BK116" s="106"/>
      <c r="BL116" s="106"/>
      <c r="BM116" s="106"/>
      <c r="BN116" s="106"/>
      <c r="BO116" s="106"/>
      <c r="BP116" s="106"/>
      <c r="BQ116" s="106"/>
      <c r="BR116" s="106"/>
      <c r="BS116" s="106"/>
      <c r="BT116" s="106"/>
      <c r="BU116" s="106"/>
      <c r="BV116" s="106"/>
    </row>
    <row r="117" spans="63:74" x14ac:dyDescent="0.2">
      <c r="BK117" s="106"/>
      <c r="BL117" s="106"/>
      <c r="BM117" s="106"/>
      <c r="BN117" s="106"/>
      <c r="BO117" s="106"/>
      <c r="BP117" s="106"/>
      <c r="BQ117" s="106"/>
      <c r="BR117" s="106"/>
      <c r="BS117" s="106"/>
      <c r="BT117" s="106"/>
      <c r="BU117" s="106"/>
      <c r="BV117" s="106"/>
    </row>
    <row r="118" spans="63:74" x14ac:dyDescent="0.2">
      <c r="BK118" s="106"/>
      <c r="BL118" s="106"/>
      <c r="BM118" s="106"/>
      <c r="BN118" s="106"/>
      <c r="BO118" s="106"/>
      <c r="BP118" s="106"/>
      <c r="BQ118" s="106"/>
      <c r="BR118" s="106"/>
      <c r="BS118" s="106"/>
      <c r="BT118" s="106"/>
      <c r="BU118" s="106"/>
      <c r="BV118" s="106"/>
    </row>
    <row r="119" spans="63:74" x14ac:dyDescent="0.2">
      <c r="BK119" s="106"/>
      <c r="BL119" s="106"/>
      <c r="BM119" s="106"/>
      <c r="BN119" s="106"/>
      <c r="BO119" s="106"/>
      <c r="BP119" s="106"/>
      <c r="BQ119" s="106"/>
      <c r="BR119" s="106"/>
      <c r="BS119" s="106"/>
      <c r="BT119" s="106"/>
      <c r="BU119" s="106"/>
      <c r="BV119" s="106"/>
    </row>
    <row r="120" spans="63:74" x14ac:dyDescent="0.2">
      <c r="BK120" s="106"/>
      <c r="BL120" s="106"/>
      <c r="BM120" s="106"/>
      <c r="BN120" s="106"/>
      <c r="BO120" s="106"/>
      <c r="BP120" s="106"/>
      <c r="BQ120" s="106"/>
      <c r="BR120" s="106"/>
      <c r="BS120" s="106"/>
      <c r="BT120" s="106"/>
      <c r="BU120" s="106"/>
      <c r="BV120" s="106"/>
    </row>
    <row r="121" spans="63:74" x14ac:dyDescent="0.2">
      <c r="BK121" s="106"/>
      <c r="BL121" s="106"/>
      <c r="BM121" s="106"/>
      <c r="BN121" s="106"/>
      <c r="BO121" s="106"/>
      <c r="BP121" s="106"/>
      <c r="BQ121" s="106"/>
      <c r="BR121" s="106"/>
      <c r="BS121" s="106"/>
      <c r="BT121" s="106"/>
      <c r="BU121" s="106"/>
      <c r="BV121" s="106"/>
    </row>
    <row r="122" spans="63:74" x14ac:dyDescent="0.2">
      <c r="BK122" s="106"/>
      <c r="BL122" s="106"/>
      <c r="BM122" s="106"/>
      <c r="BN122" s="106"/>
      <c r="BO122" s="106"/>
      <c r="BP122" s="106"/>
      <c r="BQ122" s="106"/>
      <c r="BR122" s="106"/>
      <c r="BS122" s="106"/>
      <c r="BT122" s="106"/>
      <c r="BU122" s="106"/>
      <c r="BV122" s="106"/>
    </row>
    <row r="123" spans="63:74" x14ac:dyDescent="0.2">
      <c r="BK123" s="106"/>
      <c r="BL123" s="106"/>
      <c r="BM123" s="106"/>
      <c r="BN123" s="106"/>
      <c r="BO123" s="106"/>
      <c r="BP123" s="106"/>
      <c r="BQ123" s="106"/>
      <c r="BR123" s="106"/>
      <c r="BS123" s="106"/>
      <c r="BT123" s="106"/>
      <c r="BU123" s="106"/>
      <c r="BV123" s="106"/>
    </row>
    <row r="124" spans="63:74" x14ac:dyDescent="0.2">
      <c r="BK124" s="106"/>
      <c r="BL124" s="106"/>
      <c r="BM124" s="106"/>
      <c r="BN124" s="106"/>
      <c r="BO124" s="106"/>
      <c r="BP124" s="106"/>
      <c r="BQ124" s="106"/>
      <c r="BR124" s="106"/>
      <c r="BS124" s="106"/>
      <c r="BT124" s="106"/>
      <c r="BU124" s="106"/>
      <c r="BV124" s="106"/>
    </row>
    <row r="125" spans="63:74" x14ac:dyDescent="0.2">
      <c r="BK125" s="106"/>
      <c r="BL125" s="106"/>
      <c r="BM125" s="106"/>
      <c r="BN125" s="106"/>
      <c r="BO125" s="106"/>
      <c r="BP125" s="106"/>
      <c r="BQ125" s="106"/>
      <c r="BR125" s="106"/>
      <c r="BS125" s="106"/>
      <c r="BT125" s="106"/>
      <c r="BU125" s="106"/>
      <c r="BV125" s="106"/>
    </row>
    <row r="126" spans="63:74" x14ac:dyDescent="0.2">
      <c r="BK126" s="106"/>
      <c r="BL126" s="106"/>
      <c r="BM126" s="106"/>
      <c r="BN126" s="106"/>
      <c r="BO126" s="106"/>
      <c r="BP126" s="106"/>
      <c r="BQ126" s="106"/>
      <c r="BR126" s="106"/>
      <c r="BS126" s="106"/>
      <c r="BT126" s="106"/>
      <c r="BU126" s="106"/>
      <c r="BV126" s="106"/>
    </row>
    <row r="127" spans="63:74" x14ac:dyDescent="0.2">
      <c r="BK127" s="106"/>
      <c r="BL127" s="106"/>
      <c r="BM127" s="106"/>
      <c r="BN127" s="106"/>
      <c r="BO127" s="106"/>
      <c r="BP127" s="106"/>
      <c r="BQ127" s="106"/>
      <c r="BR127" s="106"/>
      <c r="BS127" s="106"/>
      <c r="BT127" s="106"/>
      <c r="BU127" s="106"/>
      <c r="BV127" s="106"/>
    </row>
    <row r="128" spans="63:74" x14ac:dyDescent="0.2">
      <c r="BK128" s="106"/>
      <c r="BL128" s="106"/>
      <c r="BM128" s="106"/>
      <c r="BN128" s="106"/>
      <c r="BO128" s="106"/>
      <c r="BP128" s="106"/>
      <c r="BQ128" s="106"/>
      <c r="BR128" s="106"/>
      <c r="BS128" s="106"/>
      <c r="BT128" s="106"/>
      <c r="BU128" s="106"/>
      <c r="BV128" s="106"/>
    </row>
    <row r="129" spans="63:74" x14ac:dyDescent="0.2">
      <c r="BK129" s="106"/>
      <c r="BL129" s="106"/>
      <c r="BM129" s="106"/>
      <c r="BN129" s="106"/>
      <c r="BO129" s="106"/>
      <c r="BP129" s="106"/>
      <c r="BQ129" s="106"/>
      <c r="BR129" s="106"/>
      <c r="BS129" s="106"/>
      <c r="BT129" s="106"/>
      <c r="BU129" s="106"/>
      <c r="BV129" s="106"/>
    </row>
    <row r="130" spans="63:74" x14ac:dyDescent="0.2">
      <c r="BK130" s="106"/>
      <c r="BL130" s="106"/>
      <c r="BM130" s="106"/>
      <c r="BN130" s="106"/>
      <c r="BO130" s="106"/>
      <c r="BP130" s="106"/>
      <c r="BQ130" s="106"/>
      <c r="BR130" s="106"/>
      <c r="BS130" s="106"/>
      <c r="BT130" s="106"/>
      <c r="BU130" s="106"/>
      <c r="BV130" s="106"/>
    </row>
    <row r="131" spans="63:74" x14ac:dyDescent="0.2">
      <c r="BK131" s="106"/>
      <c r="BL131" s="106"/>
      <c r="BM131" s="106"/>
      <c r="BN131" s="106"/>
      <c r="BO131" s="106"/>
      <c r="BP131" s="106"/>
      <c r="BQ131" s="106"/>
      <c r="BR131" s="106"/>
      <c r="BS131" s="106"/>
      <c r="BT131" s="106"/>
      <c r="BU131" s="106"/>
      <c r="BV131" s="106"/>
    </row>
    <row r="132" spans="63:74" x14ac:dyDescent="0.2">
      <c r="BK132" s="106"/>
      <c r="BL132" s="106"/>
      <c r="BM132" s="106"/>
      <c r="BN132" s="106"/>
      <c r="BO132" s="106"/>
      <c r="BP132" s="106"/>
      <c r="BQ132" s="106"/>
      <c r="BR132" s="106"/>
      <c r="BS132" s="106"/>
      <c r="BT132" s="106"/>
      <c r="BU132" s="106"/>
      <c r="BV132" s="106"/>
    </row>
    <row r="133" spans="63:74" x14ac:dyDescent="0.2">
      <c r="BK133" s="106"/>
      <c r="BL133" s="106"/>
      <c r="BM133" s="106"/>
      <c r="BN133" s="106"/>
      <c r="BO133" s="106"/>
      <c r="BP133" s="106"/>
      <c r="BQ133" s="106"/>
      <c r="BR133" s="106"/>
      <c r="BS133" s="106"/>
      <c r="BT133" s="106"/>
      <c r="BU133" s="106"/>
      <c r="BV133" s="106"/>
    </row>
    <row r="134" spans="63:74" x14ac:dyDescent="0.2">
      <c r="BK134" s="106"/>
      <c r="BL134" s="106"/>
      <c r="BM134" s="106"/>
      <c r="BN134" s="106"/>
      <c r="BO134" s="106"/>
      <c r="BP134" s="106"/>
      <c r="BQ134" s="106"/>
      <c r="BR134" s="106"/>
      <c r="BS134" s="106"/>
      <c r="BT134" s="106"/>
      <c r="BU134" s="106"/>
      <c r="BV134" s="106"/>
    </row>
    <row r="135" spans="63:74" x14ac:dyDescent="0.2">
      <c r="BK135" s="106"/>
      <c r="BL135" s="106"/>
      <c r="BM135" s="106"/>
      <c r="BN135" s="106"/>
      <c r="BO135" s="106"/>
      <c r="BP135" s="106"/>
      <c r="BQ135" s="106"/>
      <c r="BR135" s="106"/>
      <c r="BS135" s="106"/>
      <c r="BT135" s="106"/>
      <c r="BU135" s="106"/>
      <c r="BV135" s="106"/>
    </row>
    <row r="136" spans="63:74" x14ac:dyDescent="0.2">
      <c r="BK136" s="106"/>
      <c r="BL136" s="106"/>
      <c r="BM136" s="106"/>
      <c r="BN136" s="106"/>
      <c r="BO136" s="106"/>
      <c r="BP136" s="106"/>
      <c r="BQ136" s="106"/>
      <c r="BR136" s="106"/>
      <c r="BS136" s="106"/>
      <c r="BT136" s="106"/>
      <c r="BU136" s="106"/>
      <c r="BV136" s="106"/>
    </row>
    <row r="137" spans="63:74" x14ac:dyDescent="0.2">
      <c r="BK137" s="106"/>
      <c r="BL137" s="106"/>
      <c r="BM137" s="106"/>
      <c r="BN137" s="106"/>
      <c r="BO137" s="106"/>
      <c r="BP137" s="106"/>
      <c r="BQ137" s="106"/>
      <c r="BR137" s="106"/>
      <c r="BS137" s="106"/>
      <c r="BT137" s="106"/>
      <c r="BU137" s="106"/>
      <c r="BV137" s="106"/>
    </row>
    <row r="138" spans="63:74" x14ac:dyDescent="0.2">
      <c r="BK138" s="106"/>
      <c r="BL138" s="106"/>
      <c r="BM138" s="106"/>
      <c r="BN138" s="106"/>
      <c r="BO138" s="106"/>
      <c r="BP138" s="106"/>
      <c r="BQ138" s="106"/>
      <c r="BR138" s="106"/>
      <c r="BS138" s="106"/>
      <c r="BT138" s="106"/>
      <c r="BU138" s="106"/>
      <c r="BV138" s="106"/>
    </row>
    <row r="139" spans="63:74" x14ac:dyDescent="0.2">
      <c r="BK139" s="106"/>
      <c r="BL139" s="106"/>
      <c r="BM139" s="106"/>
      <c r="BN139" s="106"/>
      <c r="BO139" s="106"/>
      <c r="BP139" s="106"/>
      <c r="BQ139" s="106"/>
      <c r="BR139" s="106"/>
      <c r="BS139" s="106"/>
      <c r="BT139" s="106"/>
      <c r="BU139" s="106"/>
      <c r="BV139" s="106"/>
    </row>
    <row r="140" spans="63:74" x14ac:dyDescent="0.2">
      <c r="BK140" s="106"/>
      <c r="BL140" s="106"/>
      <c r="BM140" s="106"/>
      <c r="BN140" s="106"/>
      <c r="BO140" s="106"/>
      <c r="BP140" s="106"/>
      <c r="BQ140" s="106"/>
      <c r="BR140" s="106"/>
      <c r="BS140" s="106"/>
      <c r="BT140" s="106"/>
      <c r="BU140" s="106"/>
      <c r="BV140" s="106"/>
    </row>
    <row r="141" spans="63:74" x14ac:dyDescent="0.2">
      <c r="BK141" s="106"/>
      <c r="BL141" s="106"/>
      <c r="BM141" s="106"/>
      <c r="BN141" s="106"/>
      <c r="BO141" s="106"/>
      <c r="BP141" s="106"/>
      <c r="BQ141" s="106"/>
      <c r="BR141" s="106"/>
      <c r="BS141" s="106"/>
      <c r="BT141" s="106"/>
      <c r="BU141" s="106"/>
      <c r="BV141" s="106"/>
    </row>
    <row r="142" spans="63:74" x14ac:dyDescent="0.2">
      <c r="BK142" s="106"/>
      <c r="BL142" s="106"/>
      <c r="BM142" s="106"/>
      <c r="BN142" s="106"/>
      <c r="BO142" s="106"/>
      <c r="BP142" s="106"/>
      <c r="BQ142" s="106"/>
      <c r="BR142" s="106"/>
      <c r="BS142" s="106"/>
      <c r="BT142" s="106"/>
      <c r="BU142" s="106"/>
      <c r="BV142" s="106"/>
    </row>
    <row r="143" spans="63:74" x14ac:dyDescent="0.2">
      <c r="BK143" s="106"/>
      <c r="BL143" s="106"/>
      <c r="BM143" s="106"/>
      <c r="BN143" s="106"/>
      <c r="BO143" s="106"/>
      <c r="BP143" s="106"/>
      <c r="BQ143" s="106"/>
      <c r="BR143" s="106"/>
      <c r="BS143" s="106"/>
      <c r="BT143" s="106"/>
      <c r="BU143" s="106"/>
      <c r="BV143" s="106"/>
    </row>
    <row r="144" spans="63:74" x14ac:dyDescent="0.2">
      <c r="BK144" s="106"/>
      <c r="BL144" s="106"/>
      <c r="BM144" s="106"/>
      <c r="BN144" s="106"/>
      <c r="BO144" s="106"/>
      <c r="BP144" s="106"/>
      <c r="BQ144" s="106"/>
      <c r="BR144" s="106"/>
      <c r="BS144" s="106"/>
      <c r="BT144" s="106"/>
      <c r="BU144" s="106"/>
      <c r="BV144" s="106"/>
    </row>
    <row r="145" spans="63:74" x14ac:dyDescent="0.2">
      <c r="BK145" s="106"/>
      <c r="BL145" s="106"/>
      <c r="BM145" s="106"/>
      <c r="BN145" s="106"/>
      <c r="BO145" s="106"/>
      <c r="BP145" s="106"/>
      <c r="BQ145" s="106"/>
      <c r="BR145" s="106"/>
      <c r="BS145" s="106"/>
      <c r="BT145" s="106"/>
      <c r="BU145" s="106"/>
      <c r="BV145" s="106"/>
    </row>
  </sheetData>
  <mergeCells count="19">
    <mergeCell ref="B82:Q82"/>
    <mergeCell ref="B75:Q75"/>
    <mergeCell ref="B80:Q80"/>
    <mergeCell ref="B78:Q78"/>
    <mergeCell ref="B79:Q79"/>
    <mergeCell ref="B77:Q77"/>
    <mergeCell ref="A1:A2"/>
    <mergeCell ref="B68:Q68"/>
    <mergeCell ref="B69:Q69"/>
    <mergeCell ref="B1:AL1"/>
    <mergeCell ref="C3:N3"/>
    <mergeCell ref="O3:Z3"/>
    <mergeCell ref="AA3:AL3"/>
    <mergeCell ref="B74:R74"/>
    <mergeCell ref="BK3:BV3"/>
    <mergeCell ref="AY3:BJ3"/>
    <mergeCell ref="AM3:AX3"/>
    <mergeCell ref="B73:Q73"/>
    <mergeCell ref="B72:Q72"/>
  </mergeCells>
  <phoneticPr fontId="7" type="noConversion"/>
  <hyperlinks>
    <hyperlink ref="A1:A2" location="Contents!A1" display="Table of Contents" xr:uid="{00000000-0004-0000-0800-000000000000}"/>
  </hyperlinks>
  <pageMargins left="0.25" right="0.25" top="0.25" bottom="0.25" header="1" footer="1"/>
  <pageSetup scale="37"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3">
    <pageSetUpPr fitToPage="1"/>
  </sheetPr>
  <dimension ref="A1:FJ174"/>
  <sheetViews>
    <sheetView zoomScaleNormal="100" workbookViewId="0">
      <pane xSplit="2" ySplit="4" topLeftCell="AX5" activePane="bottomRight" state="frozen"/>
      <selection pane="topRight" activeCell="BF63" sqref="BF63"/>
      <selection pane="bottomLeft" activeCell="BF63" sqref="BF63"/>
      <selection pane="bottomRight" activeCell="B1" sqref="B1:AL1"/>
    </sheetView>
  </sheetViews>
  <sheetFormatPr defaultColWidth="9.5703125" defaultRowHeight="11.25" x14ac:dyDescent="0.2"/>
  <cols>
    <col min="1" max="1" width="12" style="54" customWidth="1"/>
    <col min="2" max="2" width="50" style="54" customWidth="1"/>
    <col min="3" max="3" width="7.5703125" style="54" customWidth="1"/>
    <col min="4" max="50" width="6.5703125" style="54" customWidth="1"/>
    <col min="51" max="55" width="6.5703125" style="567" customWidth="1"/>
    <col min="56" max="58" width="6.5703125" style="565" customWidth="1"/>
    <col min="59" max="59" width="6.5703125" style="567" customWidth="1"/>
    <col min="60" max="60" width="6.5703125" style="752" customWidth="1"/>
    <col min="61" max="61" width="6.5703125" style="567" customWidth="1"/>
    <col min="62" max="62" width="6.5703125" style="105" customWidth="1"/>
    <col min="63" max="74" width="6.5703125" style="54" customWidth="1"/>
    <col min="75" max="75" width="9.5703125" style="54"/>
    <col min="76" max="77" width="11.5703125" style="54" bestFit="1" customWidth="1"/>
    <col min="78" max="16384" width="9.5703125" style="54"/>
  </cols>
  <sheetData>
    <row r="1" spans="1:166" ht="13.35" customHeight="1" x14ac:dyDescent="0.2">
      <c r="A1" s="970" t="s">
        <v>38</v>
      </c>
      <c r="B1" s="1035" t="s">
        <v>521</v>
      </c>
      <c r="C1" s="1036"/>
      <c r="D1" s="1036"/>
      <c r="E1" s="1036"/>
      <c r="F1" s="1036"/>
      <c r="G1" s="1036"/>
      <c r="H1" s="1036"/>
      <c r="I1" s="1036"/>
      <c r="J1" s="1036"/>
      <c r="K1" s="1036"/>
      <c r="L1" s="1036"/>
      <c r="M1" s="1036"/>
      <c r="N1" s="1036"/>
      <c r="O1" s="1036"/>
      <c r="P1" s="1036"/>
      <c r="Q1" s="1036"/>
      <c r="R1" s="1036"/>
      <c r="S1" s="1036"/>
      <c r="T1" s="1036"/>
      <c r="U1" s="1036"/>
      <c r="V1" s="1036"/>
      <c r="W1" s="1036"/>
      <c r="X1" s="1036"/>
      <c r="Y1" s="1036"/>
      <c r="Z1" s="1036"/>
      <c r="AA1" s="1036"/>
      <c r="AB1" s="1036"/>
      <c r="AC1" s="1036"/>
      <c r="AD1" s="1036"/>
      <c r="AE1" s="1036"/>
      <c r="AF1" s="1036"/>
      <c r="AG1" s="1036"/>
      <c r="AH1" s="1036"/>
      <c r="AI1" s="1036"/>
      <c r="AJ1" s="1036"/>
      <c r="AK1" s="1036"/>
      <c r="AL1" s="1036"/>
      <c r="AM1" s="239"/>
      <c r="AN1" s="239"/>
      <c r="AO1" s="239"/>
      <c r="AP1" s="239"/>
      <c r="AQ1" s="239"/>
      <c r="AR1" s="239"/>
      <c r="AS1" s="239"/>
      <c r="AT1" s="239"/>
      <c r="AU1" s="239"/>
      <c r="AV1" s="239"/>
      <c r="AW1" s="239"/>
      <c r="AX1" s="239"/>
      <c r="BK1" s="239"/>
      <c r="BL1" s="239"/>
      <c r="BM1" s="239"/>
      <c r="BN1" s="239"/>
      <c r="BO1" s="239"/>
      <c r="BP1" s="239"/>
      <c r="BQ1" s="239"/>
      <c r="BR1" s="239"/>
      <c r="BS1" s="239"/>
      <c r="BT1" s="239"/>
      <c r="BU1" s="239"/>
      <c r="BV1" s="239"/>
      <c r="BW1" s="239"/>
      <c r="BX1" s="239"/>
      <c r="BY1" s="239"/>
      <c r="BZ1" s="239"/>
      <c r="CA1" s="239"/>
      <c r="CB1" s="239"/>
      <c r="CC1" s="239"/>
      <c r="CD1" s="239"/>
      <c r="CE1" s="239"/>
      <c r="CF1" s="239"/>
      <c r="CG1" s="239"/>
      <c r="CH1" s="239"/>
      <c r="CI1" s="239"/>
      <c r="CJ1" s="239"/>
      <c r="CK1" s="239"/>
      <c r="CL1" s="239"/>
      <c r="CM1" s="239"/>
      <c r="CN1" s="239"/>
      <c r="CO1" s="239"/>
      <c r="CP1" s="239"/>
      <c r="CQ1" s="239"/>
      <c r="CR1" s="239"/>
      <c r="CS1" s="239"/>
      <c r="CT1" s="239"/>
      <c r="CU1" s="239"/>
      <c r="CV1" s="239"/>
      <c r="CW1" s="239"/>
      <c r="CX1" s="239"/>
      <c r="CY1" s="239"/>
      <c r="CZ1" s="239"/>
      <c r="DA1" s="239"/>
      <c r="DB1" s="239"/>
      <c r="DC1" s="239"/>
      <c r="DD1" s="239"/>
      <c r="DE1" s="239"/>
      <c r="DF1" s="239"/>
      <c r="DG1" s="239"/>
      <c r="DH1" s="239"/>
      <c r="DI1" s="239"/>
      <c r="DJ1" s="239"/>
      <c r="DK1" s="239"/>
      <c r="DL1" s="239"/>
      <c r="DM1" s="239"/>
      <c r="DN1" s="239"/>
      <c r="DO1" s="239"/>
      <c r="DP1" s="239"/>
      <c r="DQ1" s="239"/>
      <c r="DR1" s="239"/>
      <c r="DS1" s="239"/>
      <c r="DT1" s="239"/>
      <c r="DU1" s="239"/>
      <c r="DV1" s="239"/>
      <c r="DW1" s="239"/>
      <c r="DX1" s="239"/>
      <c r="DY1" s="239"/>
      <c r="DZ1" s="239"/>
      <c r="EA1" s="239"/>
      <c r="EB1" s="239"/>
      <c r="EC1" s="239"/>
      <c r="ED1" s="239"/>
      <c r="EE1" s="239"/>
      <c r="EF1" s="239"/>
      <c r="EG1" s="239"/>
      <c r="EH1" s="239"/>
      <c r="EI1" s="239"/>
      <c r="EJ1" s="239"/>
      <c r="EK1" s="239"/>
      <c r="EL1" s="239"/>
      <c r="EM1" s="239"/>
      <c r="EN1" s="239"/>
      <c r="EO1" s="239"/>
      <c r="EP1" s="239"/>
      <c r="EQ1" s="239"/>
      <c r="ER1" s="239"/>
      <c r="ES1" s="239"/>
      <c r="ET1" s="239"/>
      <c r="EU1" s="239"/>
      <c r="EV1" s="239"/>
      <c r="EW1" s="239"/>
      <c r="EX1" s="239"/>
      <c r="EY1" s="239"/>
      <c r="EZ1" s="239"/>
      <c r="FA1" s="239"/>
      <c r="FB1" s="239"/>
      <c r="FC1" s="239"/>
      <c r="FD1" s="239"/>
      <c r="FE1" s="239"/>
      <c r="FF1" s="239"/>
      <c r="FG1" s="239"/>
      <c r="FH1" s="239"/>
      <c r="FI1" s="239"/>
      <c r="FJ1" s="239"/>
    </row>
    <row r="2" spans="1:166" ht="12.75" x14ac:dyDescent="0.2">
      <c r="A2" s="971"/>
      <c r="B2" s="884" t="str">
        <f>"U.S. Energy Information Administration  |  Short-Term Energy Outlook  - "&amp;Dates!D1</f>
        <v>U.S. Energy Information Administration  |  Short-Term Energy Outlook  - August 2026</v>
      </c>
      <c r="C2" s="164"/>
      <c r="D2" s="164"/>
      <c r="E2" s="164"/>
      <c r="F2" s="164"/>
      <c r="G2" s="164"/>
      <c r="H2" s="164"/>
      <c r="I2" s="233"/>
      <c r="J2" s="233"/>
      <c r="K2" s="233"/>
      <c r="L2" s="233"/>
      <c r="M2" s="233"/>
      <c r="N2" s="233"/>
      <c r="O2" s="233"/>
      <c r="P2" s="233"/>
      <c r="Q2" s="233"/>
      <c r="R2" s="233"/>
      <c r="S2" s="233"/>
      <c r="T2" s="233"/>
      <c r="U2" s="233"/>
      <c r="V2" s="233"/>
      <c r="W2" s="233"/>
      <c r="X2" s="233"/>
      <c r="Y2" s="233"/>
      <c r="Z2" s="233"/>
      <c r="AA2" s="233"/>
      <c r="AB2" s="233"/>
      <c r="AC2" s="233"/>
      <c r="AD2" s="233"/>
      <c r="AE2" s="233"/>
      <c r="AF2" s="233"/>
      <c r="AG2" s="233"/>
      <c r="AH2" s="233"/>
      <c r="AI2" s="233"/>
      <c r="AJ2" s="233"/>
      <c r="AK2" s="233"/>
      <c r="AL2" s="233"/>
      <c r="AM2" s="757"/>
      <c r="AN2" s="757"/>
      <c r="AO2" s="757"/>
      <c r="AP2" s="757"/>
      <c r="AQ2" s="757"/>
      <c r="AR2" s="757"/>
      <c r="AS2" s="757"/>
      <c r="AT2" s="757"/>
      <c r="AU2" s="239"/>
      <c r="AV2" s="239"/>
      <c r="AW2" s="239"/>
      <c r="AX2" s="239"/>
      <c r="BK2" s="239"/>
      <c r="BL2" s="239"/>
      <c r="BM2" s="239"/>
      <c r="BN2" s="239"/>
      <c r="BO2" s="239"/>
      <c r="BP2" s="239"/>
      <c r="BQ2" s="239"/>
      <c r="BR2" s="239"/>
      <c r="BS2" s="239"/>
      <c r="BT2" s="239"/>
      <c r="BU2" s="239"/>
      <c r="BV2" s="239"/>
      <c r="BW2" s="577"/>
      <c r="BX2" s="239"/>
      <c r="BY2" s="239"/>
      <c r="BZ2" s="239"/>
      <c r="CA2" s="239"/>
      <c r="CB2" s="239"/>
      <c r="CC2" s="239"/>
      <c r="CD2" s="239"/>
      <c r="CE2" s="239"/>
      <c r="CF2" s="239"/>
      <c r="CG2" s="239"/>
      <c r="CH2" s="239"/>
      <c r="CI2" s="239"/>
      <c r="CJ2" s="239"/>
      <c r="CK2" s="239"/>
      <c r="CL2" s="239"/>
      <c r="CM2" s="239"/>
      <c r="CN2" s="239"/>
      <c r="CO2" s="239"/>
      <c r="CP2" s="239"/>
      <c r="CQ2" s="239"/>
      <c r="CR2" s="239"/>
      <c r="CS2" s="239"/>
      <c r="CT2" s="239"/>
      <c r="CU2" s="239"/>
      <c r="CV2" s="239"/>
      <c r="CW2" s="239"/>
      <c r="CX2" s="239"/>
      <c r="CY2" s="239"/>
      <c r="CZ2" s="239"/>
      <c r="DA2" s="239"/>
      <c r="DB2" s="239"/>
      <c r="DC2" s="239"/>
      <c r="DD2" s="239"/>
      <c r="DE2" s="239"/>
      <c r="DF2" s="239"/>
      <c r="DG2" s="239"/>
      <c r="DH2" s="239"/>
      <c r="DI2" s="239"/>
      <c r="DJ2" s="239"/>
      <c r="DK2" s="239"/>
      <c r="DL2" s="239"/>
      <c r="DM2" s="239"/>
      <c r="DN2" s="239"/>
      <c r="DO2" s="239"/>
      <c r="DP2" s="239"/>
      <c r="DQ2" s="239"/>
      <c r="DR2" s="239"/>
      <c r="DS2" s="239"/>
      <c r="DT2" s="239"/>
      <c r="DU2" s="239"/>
      <c r="DV2" s="239"/>
      <c r="DW2" s="239"/>
      <c r="DX2" s="239"/>
      <c r="DY2" s="239"/>
      <c r="DZ2" s="239"/>
      <c r="EA2" s="239"/>
      <c r="EB2" s="239"/>
      <c r="EC2" s="239"/>
      <c r="ED2" s="239"/>
      <c r="EE2" s="239"/>
      <c r="EF2" s="239"/>
      <c r="EG2" s="239"/>
      <c r="EH2" s="239"/>
      <c r="EI2" s="239"/>
      <c r="EJ2" s="239"/>
      <c r="EK2" s="239"/>
      <c r="EL2" s="239"/>
      <c r="EM2" s="239"/>
      <c r="EN2" s="239"/>
      <c r="EO2" s="239"/>
      <c r="EP2" s="239"/>
      <c r="EQ2" s="239"/>
      <c r="ER2" s="239"/>
      <c r="ES2" s="239"/>
      <c r="ET2" s="239"/>
      <c r="EU2" s="239"/>
      <c r="EV2" s="239"/>
      <c r="EW2" s="239"/>
      <c r="EX2" s="239"/>
      <c r="EY2" s="239"/>
      <c r="EZ2" s="239"/>
      <c r="FA2" s="239"/>
      <c r="FB2" s="239"/>
      <c r="FC2" s="239"/>
      <c r="FD2" s="239"/>
      <c r="FE2" s="239"/>
      <c r="FF2" s="239"/>
      <c r="FG2" s="239"/>
      <c r="FH2" s="239"/>
      <c r="FI2" s="239"/>
      <c r="FJ2" s="239"/>
    </row>
    <row r="3" spans="1:166" s="7" customFormat="1" ht="12.75" x14ac:dyDescent="0.2">
      <c r="A3" s="248" t="s">
        <v>39</v>
      </c>
      <c r="B3" s="242"/>
      <c r="C3" s="962">
        <f>Dates!D3</f>
        <v>2022</v>
      </c>
      <c r="D3" s="963"/>
      <c r="E3" s="963"/>
      <c r="F3" s="963"/>
      <c r="G3" s="963"/>
      <c r="H3" s="963"/>
      <c r="I3" s="963"/>
      <c r="J3" s="963"/>
      <c r="K3" s="963"/>
      <c r="L3" s="963"/>
      <c r="M3" s="963"/>
      <c r="N3" s="964"/>
      <c r="O3" s="962">
        <f>C3+1</f>
        <v>2023</v>
      </c>
      <c r="P3" s="965"/>
      <c r="Q3" s="965"/>
      <c r="R3" s="965"/>
      <c r="S3" s="965"/>
      <c r="T3" s="965"/>
      <c r="U3" s="965"/>
      <c r="V3" s="965"/>
      <c r="W3" s="965"/>
      <c r="X3" s="963"/>
      <c r="Y3" s="963"/>
      <c r="Z3" s="964"/>
      <c r="AA3" s="955">
        <f>O3+1</f>
        <v>2024</v>
      </c>
      <c r="AB3" s="963"/>
      <c r="AC3" s="963"/>
      <c r="AD3" s="963"/>
      <c r="AE3" s="963"/>
      <c r="AF3" s="963"/>
      <c r="AG3" s="963"/>
      <c r="AH3" s="963"/>
      <c r="AI3" s="963"/>
      <c r="AJ3" s="963"/>
      <c r="AK3" s="963"/>
      <c r="AL3" s="964"/>
      <c r="AM3" s="955">
        <f>AA3+1</f>
        <v>2025</v>
      </c>
      <c r="AN3" s="963"/>
      <c r="AO3" s="963"/>
      <c r="AP3" s="963"/>
      <c r="AQ3" s="963"/>
      <c r="AR3" s="963"/>
      <c r="AS3" s="963"/>
      <c r="AT3" s="963"/>
      <c r="AU3" s="963"/>
      <c r="AV3" s="963"/>
      <c r="AW3" s="963"/>
      <c r="AX3" s="964"/>
      <c r="AY3" s="955">
        <f>AM3+1</f>
        <v>2026</v>
      </c>
      <c r="AZ3" s="956"/>
      <c r="BA3" s="956"/>
      <c r="BB3" s="956"/>
      <c r="BC3" s="956"/>
      <c r="BD3" s="956"/>
      <c r="BE3" s="956"/>
      <c r="BF3" s="956"/>
      <c r="BG3" s="956"/>
      <c r="BH3" s="956"/>
      <c r="BI3" s="956"/>
      <c r="BJ3" s="957"/>
      <c r="BK3" s="955">
        <f>AY3+1</f>
        <v>2027</v>
      </c>
      <c r="BL3" s="963"/>
      <c r="BM3" s="963"/>
      <c r="BN3" s="963"/>
      <c r="BO3" s="963"/>
      <c r="BP3" s="963"/>
      <c r="BQ3" s="963"/>
      <c r="BR3" s="963"/>
      <c r="BS3" s="963"/>
      <c r="BT3" s="963"/>
      <c r="BU3" s="963"/>
      <c r="BV3" s="964"/>
      <c r="BW3" s="239"/>
      <c r="BX3" s="239"/>
      <c r="BY3" s="239"/>
      <c r="BZ3" s="239"/>
      <c r="CA3" s="239"/>
      <c r="CB3" s="239"/>
      <c r="CC3" s="239"/>
      <c r="CD3" s="239"/>
      <c r="CE3" s="239"/>
      <c r="CF3" s="239"/>
      <c r="CG3" s="239"/>
      <c r="CH3" s="239"/>
      <c r="CI3" s="239"/>
      <c r="CJ3" s="239"/>
      <c r="CK3" s="239"/>
      <c r="CL3" s="239"/>
      <c r="CM3" s="239"/>
      <c r="CN3" s="239"/>
      <c r="CO3" s="239"/>
      <c r="CP3" s="239"/>
      <c r="CQ3" s="239"/>
      <c r="CR3" s="239"/>
      <c r="CS3" s="239"/>
      <c r="CT3" s="239"/>
      <c r="CU3" s="239"/>
      <c r="CV3" s="239"/>
      <c r="CW3" s="239"/>
      <c r="CX3" s="239"/>
      <c r="CY3" s="239"/>
      <c r="CZ3" s="239"/>
      <c r="DA3" s="239"/>
      <c r="DB3" s="239"/>
      <c r="DC3" s="239"/>
      <c r="DD3" s="239"/>
      <c r="DE3" s="239"/>
      <c r="DF3" s="239"/>
      <c r="DG3" s="239"/>
      <c r="DH3" s="239"/>
      <c r="DI3" s="239"/>
      <c r="DJ3" s="239"/>
      <c r="DK3" s="239"/>
      <c r="DL3" s="239"/>
      <c r="DM3" s="239"/>
      <c r="DN3" s="239"/>
      <c r="DO3" s="239"/>
      <c r="DP3" s="239"/>
      <c r="DQ3" s="239"/>
      <c r="DR3" s="239"/>
      <c r="DS3" s="239"/>
      <c r="DT3" s="239"/>
      <c r="DU3" s="239"/>
      <c r="DV3" s="239"/>
      <c r="DW3" s="239"/>
      <c r="DX3" s="239"/>
      <c r="DY3" s="239"/>
      <c r="DZ3" s="239"/>
      <c r="EA3" s="239"/>
      <c r="EB3" s="239"/>
      <c r="EC3" s="239"/>
      <c r="ED3" s="239"/>
      <c r="EE3" s="239"/>
      <c r="EF3" s="239"/>
      <c r="EG3" s="239"/>
      <c r="EH3" s="239"/>
      <c r="EI3" s="239"/>
      <c r="EJ3" s="239"/>
      <c r="EK3" s="239"/>
      <c r="EL3" s="239"/>
      <c r="EM3" s="239"/>
      <c r="EN3" s="239"/>
      <c r="EO3" s="239"/>
      <c r="EP3" s="239"/>
      <c r="EQ3" s="239"/>
      <c r="ER3" s="239"/>
      <c r="ES3" s="239"/>
      <c r="ET3" s="239"/>
      <c r="EU3" s="239"/>
      <c r="EV3" s="239"/>
      <c r="EW3" s="239"/>
      <c r="EX3" s="239"/>
      <c r="EY3" s="239"/>
      <c r="EZ3" s="239"/>
      <c r="FA3" s="239"/>
      <c r="FB3" s="239"/>
      <c r="FC3" s="239"/>
      <c r="FD3" s="239"/>
      <c r="FE3" s="239"/>
      <c r="FF3" s="239"/>
      <c r="FG3" s="239"/>
      <c r="FH3" s="239"/>
      <c r="FI3" s="239"/>
      <c r="FJ3" s="239"/>
    </row>
    <row r="4" spans="1:166" s="7" customFormat="1" x14ac:dyDescent="0.2">
      <c r="A4" s="254" t="str">
        <f>TEXT(Dates!$D$2,"dddd, mmmm d, yyyy")</f>
        <v>Thursday, August 6, 2026</v>
      </c>
      <c r="B4" s="263"/>
      <c r="C4" s="11" t="s">
        <v>40</v>
      </c>
      <c r="D4" s="11" t="s">
        <v>41</v>
      </c>
      <c r="E4" s="11" t="s">
        <v>42</v>
      </c>
      <c r="F4" s="11" t="s">
        <v>43</v>
      </c>
      <c r="G4" s="11" t="s">
        <v>44</v>
      </c>
      <c r="H4" s="11" t="s">
        <v>45</v>
      </c>
      <c r="I4" s="11" t="s">
        <v>46</v>
      </c>
      <c r="J4" s="11" t="s">
        <v>47</v>
      </c>
      <c r="K4" s="11" t="s">
        <v>48</v>
      </c>
      <c r="L4" s="11" t="s">
        <v>49</v>
      </c>
      <c r="M4" s="11" t="s">
        <v>50</v>
      </c>
      <c r="N4" s="11" t="s">
        <v>51</v>
      </c>
      <c r="O4" s="11" t="s">
        <v>40</v>
      </c>
      <c r="P4" s="11" t="s">
        <v>41</v>
      </c>
      <c r="Q4" s="11" t="s">
        <v>42</v>
      </c>
      <c r="R4" s="11" t="s">
        <v>43</v>
      </c>
      <c r="S4" s="11" t="s">
        <v>44</v>
      </c>
      <c r="T4" s="11" t="s">
        <v>45</v>
      </c>
      <c r="U4" s="11" t="s">
        <v>46</v>
      </c>
      <c r="V4" s="11" t="s">
        <v>47</v>
      </c>
      <c r="W4" s="11" t="s">
        <v>48</v>
      </c>
      <c r="X4" s="11" t="s">
        <v>49</v>
      </c>
      <c r="Y4" s="11" t="s">
        <v>50</v>
      </c>
      <c r="Z4" s="11" t="s">
        <v>51</v>
      </c>
      <c r="AA4" s="11" t="s">
        <v>40</v>
      </c>
      <c r="AB4" s="11" t="s">
        <v>41</v>
      </c>
      <c r="AC4" s="11" t="s">
        <v>42</v>
      </c>
      <c r="AD4" s="11" t="s">
        <v>43</v>
      </c>
      <c r="AE4" s="11" t="s">
        <v>44</v>
      </c>
      <c r="AF4" s="11" t="s">
        <v>45</v>
      </c>
      <c r="AG4" s="11" t="s">
        <v>46</v>
      </c>
      <c r="AH4" s="11" t="s">
        <v>47</v>
      </c>
      <c r="AI4" s="11" t="s">
        <v>48</v>
      </c>
      <c r="AJ4" s="11" t="s">
        <v>49</v>
      </c>
      <c r="AK4" s="11" t="s">
        <v>50</v>
      </c>
      <c r="AL4" s="11" t="s">
        <v>51</v>
      </c>
      <c r="AM4" s="11" t="s">
        <v>40</v>
      </c>
      <c r="AN4" s="11" t="s">
        <v>41</v>
      </c>
      <c r="AO4" s="11" t="s">
        <v>42</v>
      </c>
      <c r="AP4" s="11" t="s">
        <v>43</v>
      </c>
      <c r="AQ4" s="11" t="s">
        <v>44</v>
      </c>
      <c r="AR4" s="11" t="s">
        <v>45</v>
      </c>
      <c r="AS4" s="11" t="s">
        <v>46</v>
      </c>
      <c r="AT4" s="11" t="s">
        <v>47</v>
      </c>
      <c r="AU4" s="11" t="s">
        <v>48</v>
      </c>
      <c r="AV4" s="11" t="s">
        <v>49</v>
      </c>
      <c r="AW4" s="11" t="s">
        <v>50</v>
      </c>
      <c r="AX4" s="11" t="s">
        <v>51</v>
      </c>
      <c r="AY4" s="553" t="s">
        <v>40</v>
      </c>
      <c r="AZ4" s="553" t="s">
        <v>41</v>
      </c>
      <c r="BA4" s="553" t="s">
        <v>42</v>
      </c>
      <c r="BB4" s="553" t="s">
        <v>43</v>
      </c>
      <c r="BC4" s="553" t="s">
        <v>44</v>
      </c>
      <c r="BD4" s="553" t="s">
        <v>45</v>
      </c>
      <c r="BE4" s="553" t="s">
        <v>46</v>
      </c>
      <c r="BF4" s="553" t="s">
        <v>47</v>
      </c>
      <c r="BG4" s="553" t="s">
        <v>48</v>
      </c>
      <c r="BH4" s="553" t="s">
        <v>49</v>
      </c>
      <c r="BI4" s="553" t="s">
        <v>50</v>
      </c>
      <c r="BJ4" s="11" t="s">
        <v>51</v>
      </c>
      <c r="BK4" s="11" t="s">
        <v>40</v>
      </c>
      <c r="BL4" s="11" t="s">
        <v>41</v>
      </c>
      <c r="BM4" s="11" t="s">
        <v>42</v>
      </c>
      <c r="BN4" s="11" t="s">
        <v>43</v>
      </c>
      <c r="BO4" s="11" t="s">
        <v>44</v>
      </c>
      <c r="BP4" s="11" t="s">
        <v>45</v>
      </c>
      <c r="BQ4" s="11" t="s">
        <v>46</v>
      </c>
      <c r="BR4" s="11" t="s">
        <v>47</v>
      </c>
      <c r="BS4" s="11" t="s">
        <v>48</v>
      </c>
      <c r="BT4" s="11" t="s">
        <v>49</v>
      </c>
      <c r="BU4" s="11" t="s">
        <v>50</v>
      </c>
      <c r="BV4" s="11" t="s">
        <v>51</v>
      </c>
      <c r="BW4" s="239"/>
      <c r="BX4" s="239"/>
      <c r="BY4" s="239"/>
      <c r="BZ4" s="239"/>
      <c r="CA4" s="239"/>
      <c r="CB4" s="239"/>
      <c r="CC4" s="239"/>
      <c r="CD4" s="239"/>
      <c r="CE4" s="239"/>
      <c r="CF4" s="239"/>
      <c r="CG4" s="239"/>
      <c r="CH4" s="239"/>
      <c r="CI4" s="239"/>
      <c r="CJ4" s="239"/>
      <c r="CK4" s="239"/>
      <c r="CL4" s="239"/>
      <c r="CM4" s="239"/>
      <c r="CN4" s="239"/>
      <c r="CO4" s="239"/>
      <c r="CP4" s="239"/>
      <c r="CQ4" s="239"/>
      <c r="CR4" s="239"/>
      <c r="CS4" s="239"/>
      <c r="CT4" s="239"/>
      <c r="CU4" s="239"/>
      <c r="CV4" s="239"/>
      <c r="CW4" s="239"/>
      <c r="CX4" s="239"/>
      <c r="CY4" s="239"/>
      <c r="CZ4" s="239"/>
      <c r="DA4" s="239"/>
      <c r="DB4" s="239"/>
      <c r="DC4" s="239"/>
      <c r="DD4" s="239"/>
      <c r="DE4" s="239"/>
      <c r="DF4" s="239"/>
      <c r="DG4" s="239"/>
      <c r="DH4" s="239"/>
      <c r="DI4" s="239"/>
      <c r="DJ4" s="239"/>
      <c r="DK4" s="239"/>
      <c r="DL4" s="239"/>
      <c r="DM4" s="239"/>
      <c r="DN4" s="239"/>
      <c r="DO4" s="239"/>
      <c r="DP4" s="239"/>
      <c r="DQ4" s="239"/>
      <c r="DR4" s="239"/>
      <c r="DS4" s="239"/>
      <c r="DT4" s="239"/>
      <c r="DU4" s="239"/>
      <c r="DV4" s="239"/>
      <c r="DW4" s="239"/>
      <c r="DX4" s="239"/>
      <c r="DY4" s="239"/>
      <c r="DZ4" s="239"/>
      <c r="EA4" s="239"/>
      <c r="EB4" s="239"/>
      <c r="EC4" s="239"/>
      <c r="ED4" s="239"/>
      <c r="EE4" s="239"/>
      <c r="EF4" s="239"/>
      <c r="EG4" s="239"/>
      <c r="EH4" s="239"/>
      <c r="EI4" s="239"/>
      <c r="EJ4" s="239"/>
      <c r="EK4" s="239"/>
      <c r="EL4" s="239"/>
      <c r="EM4" s="239"/>
      <c r="EN4" s="239"/>
      <c r="EO4" s="239"/>
      <c r="EP4" s="239"/>
      <c r="EQ4" s="239"/>
      <c r="ER4" s="239"/>
      <c r="ES4" s="239"/>
      <c r="ET4" s="239"/>
      <c r="EU4" s="239"/>
      <c r="EV4" s="239"/>
      <c r="EW4" s="239"/>
      <c r="EX4" s="577"/>
      <c r="EY4" s="577"/>
      <c r="EZ4" s="577"/>
      <c r="FA4" s="577"/>
      <c r="FB4" s="577"/>
      <c r="FC4" s="577"/>
      <c r="FD4" s="577"/>
      <c r="FE4" s="577"/>
      <c r="FF4" s="577"/>
      <c r="FG4" s="577"/>
      <c r="FH4" s="577"/>
      <c r="FI4" s="577"/>
      <c r="FJ4" s="577"/>
    </row>
    <row r="5" spans="1:166" x14ac:dyDescent="0.2">
      <c r="A5" s="207"/>
      <c r="B5" s="55" t="s">
        <v>522</v>
      </c>
      <c r="C5" s="496"/>
      <c r="D5" s="496"/>
      <c r="E5" s="496"/>
      <c r="F5" s="496"/>
      <c r="G5" s="496"/>
      <c r="H5" s="496"/>
      <c r="I5" s="496"/>
      <c r="J5" s="496"/>
      <c r="K5" s="496"/>
      <c r="L5" s="496"/>
      <c r="M5" s="496"/>
      <c r="N5" s="496"/>
      <c r="O5" s="496"/>
      <c r="P5" s="496"/>
      <c r="Q5" s="496"/>
      <c r="R5" s="496"/>
      <c r="S5" s="496"/>
      <c r="T5" s="496"/>
      <c r="U5" s="496"/>
      <c r="V5" s="496"/>
      <c r="W5" s="496"/>
      <c r="X5" s="496"/>
      <c r="Y5" s="496"/>
      <c r="Z5" s="496"/>
      <c r="AA5" s="496"/>
      <c r="AB5" s="496"/>
      <c r="AC5" s="496"/>
      <c r="AD5" s="496"/>
      <c r="AE5" s="496"/>
      <c r="AF5" s="496"/>
      <c r="AG5" s="496"/>
      <c r="AH5" s="496"/>
      <c r="AI5" s="496"/>
      <c r="AJ5" s="496"/>
      <c r="AK5" s="496"/>
      <c r="AL5" s="496"/>
      <c r="AM5" s="496"/>
      <c r="AN5" s="496"/>
      <c r="AO5" s="496"/>
      <c r="AP5" s="496"/>
      <c r="AQ5" s="496"/>
      <c r="AR5" s="496"/>
      <c r="AS5" s="496"/>
      <c r="AT5" s="496"/>
      <c r="AU5" s="496"/>
      <c r="AV5" s="496"/>
      <c r="AW5" s="496"/>
      <c r="AX5" s="496"/>
      <c r="AY5" s="496"/>
      <c r="AZ5" s="568"/>
      <c r="BA5" s="568"/>
      <c r="BB5" s="568"/>
      <c r="BC5" s="568"/>
      <c r="BD5" s="861"/>
      <c r="BE5" s="861"/>
      <c r="BF5" s="763"/>
      <c r="BG5" s="763"/>
      <c r="BH5" s="763"/>
      <c r="BI5" s="763"/>
      <c r="BJ5" s="498"/>
      <c r="BK5" s="498"/>
      <c r="BL5" s="498"/>
      <c r="BM5" s="498"/>
      <c r="BN5" s="498"/>
      <c r="BO5" s="498"/>
      <c r="BP5" s="498"/>
      <c r="BQ5" s="498"/>
      <c r="BR5" s="498"/>
      <c r="BS5" s="498"/>
      <c r="BT5" s="498"/>
      <c r="BU5" s="498"/>
      <c r="BV5" s="498"/>
      <c r="BW5" s="239"/>
      <c r="BX5" s="239"/>
      <c r="BY5" s="239"/>
      <c r="BZ5" s="239"/>
      <c r="CA5" s="239"/>
      <c r="CB5" s="239"/>
      <c r="CC5" s="239"/>
      <c r="CD5" s="239"/>
      <c r="CE5" s="239"/>
      <c r="CF5" s="239"/>
      <c r="CG5" s="239"/>
      <c r="CH5" s="239"/>
      <c r="CI5" s="239"/>
      <c r="CJ5" s="239"/>
      <c r="CK5" s="239"/>
      <c r="CL5" s="239"/>
      <c r="CM5" s="239"/>
      <c r="CN5" s="239"/>
      <c r="CO5" s="239"/>
      <c r="CP5" s="239"/>
      <c r="CQ5" s="239"/>
      <c r="CR5" s="239"/>
      <c r="CS5" s="239"/>
      <c r="CT5" s="239"/>
      <c r="CU5" s="239"/>
      <c r="CV5" s="239"/>
      <c r="CW5" s="239"/>
      <c r="CX5" s="239"/>
      <c r="CY5" s="239"/>
      <c r="CZ5" s="239"/>
      <c r="DA5" s="239"/>
      <c r="DB5" s="239"/>
      <c r="DC5" s="239"/>
      <c r="DD5" s="239"/>
      <c r="DE5" s="239"/>
      <c r="DF5" s="239"/>
      <c r="DG5" s="239"/>
      <c r="DH5" s="239"/>
      <c r="DI5" s="239"/>
      <c r="DJ5" s="239"/>
      <c r="DK5" s="239"/>
      <c r="DL5" s="239"/>
      <c r="DM5" s="239"/>
      <c r="DN5" s="239"/>
      <c r="DO5" s="239"/>
      <c r="DP5" s="239"/>
      <c r="DQ5" s="239"/>
      <c r="DR5" s="239"/>
      <c r="DS5" s="239"/>
      <c r="DT5" s="239"/>
      <c r="DU5" s="239"/>
      <c r="DV5" s="239"/>
      <c r="DW5" s="239"/>
      <c r="DX5" s="239"/>
      <c r="DY5" s="239"/>
      <c r="DZ5" s="239"/>
      <c r="EA5" s="239"/>
      <c r="EB5" s="239"/>
      <c r="EC5" s="239"/>
      <c r="ED5" s="239"/>
      <c r="EE5" s="239"/>
      <c r="EF5" s="239"/>
      <c r="EG5" s="239"/>
      <c r="EH5" s="239"/>
      <c r="EI5" s="239"/>
      <c r="EJ5" s="239"/>
      <c r="EK5" s="239"/>
      <c r="EL5" s="239"/>
      <c r="EM5" s="239"/>
      <c r="EN5" s="239"/>
      <c r="EO5" s="239"/>
      <c r="EP5" s="239"/>
      <c r="EQ5" s="239"/>
      <c r="ER5" s="239"/>
      <c r="ES5" s="239"/>
      <c r="ET5" s="239"/>
      <c r="EU5" s="239"/>
      <c r="EV5" s="239"/>
      <c r="EW5" s="239"/>
      <c r="EX5" s="239"/>
      <c r="EY5" s="239"/>
      <c r="EZ5" s="239"/>
      <c r="FA5" s="239"/>
      <c r="FB5" s="239"/>
      <c r="FC5" s="239"/>
      <c r="FD5" s="239"/>
      <c r="FE5" s="239"/>
      <c r="FF5" s="239"/>
      <c r="FG5" s="239"/>
      <c r="FH5" s="239"/>
      <c r="FI5" s="239"/>
      <c r="FJ5" s="239"/>
    </row>
    <row r="6" spans="1:166" s="212" customFormat="1" x14ac:dyDescent="0.2">
      <c r="A6" s="471" t="s">
        <v>523</v>
      </c>
      <c r="B6" s="483" t="s">
        <v>524</v>
      </c>
      <c r="C6" s="66">
        <v>5.867877</v>
      </c>
      <c r="D6" s="66">
        <v>5.9469430000000001</v>
      </c>
      <c r="E6" s="66">
        <v>6.5612909999999998</v>
      </c>
      <c r="F6" s="66">
        <v>6.7072250000000002</v>
      </c>
      <c r="G6" s="66">
        <v>6.7886579999999999</v>
      </c>
      <c r="H6" s="66">
        <v>6.8460890000000001</v>
      </c>
      <c r="I6" s="66">
        <v>7.0129770000000002</v>
      </c>
      <c r="J6" s="66">
        <v>6.8380910000000004</v>
      </c>
      <c r="K6" s="66">
        <v>6.7443049999999998</v>
      </c>
      <c r="L6" s="66">
        <v>6.5489170000000003</v>
      </c>
      <c r="M6" s="66">
        <v>6.4530580000000004</v>
      </c>
      <c r="N6" s="66">
        <v>5.9152459999999998</v>
      </c>
      <c r="O6" s="66">
        <v>6.3693999999999997</v>
      </c>
      <c r="P6" s="66">
        <v>6.5037830000000003</v>
      </c>
      <c r="Q6" s="66">
        <v>6.9613259999999997</v>
      </c>
      <c r="R6" s="66">
        <v>7.2295350000000003</v>
      </c>
      <c r="S6" s="66">
        <v>7.2482350000000002</v>
      </c>
      <c r="T6" s="66">
        <v>7.2311019999999999</v>
      </c>
      <c r="U6" s="66">
        <v>7.2910519999999996</v>
      </c>
      <c r="V6" s="66">
        <v>7.4324139999999996</v>
      </c>
      <c r="W6" s="66">
        <v>7.3852010000000003</v>
      </c>
      <c r="X6" s="66">
        <v>7.195379</v>
      </c>
      <c r="Y6" s="66">
        <v>7.0917289999999999</v>
      </c>
      <c r="Z6" s="66">
        <v>6.9698250000000002</v>
      </c>
      <c r="AA6" s="66">
        <v>6.4543429999999997</v>
      </c>
      <c r="AB6" s="66">
        <v>7.0298429999999996</v>
      </c>
      <c r="AC6" s="66">
        <v>7.5672959999999998</v>
      </c>
      <c r="AD6" s="66">
        <v>7.854095</v>
      </c>
      <c r="AE6" s="66">
        <v>7.9508400000000004</v>
      </c>
      <c r="AF6" s="66">
        <v>7.9186379999999996</v>
      </c>
      <c r="AG6" s="66">
        <v>7.7625830000000002</v>
      </c>
      <c r="AH6" s="66">
        <v>7.9082730000000003</v>
      </c>
      <c r="AI6" s="66">
        <v>7.8156270000000001</v>
      </c>
      <c r="AJ6" s="66">
        <v>7.7467379999999997</v>
      </c>
      <c r="AK6" s="66">
        <v>7.6679040000000001</v>
      </c>
      <c r="AL6" s="66">
        <v>7.4912929999999998</v>
      </c>
      <c r="AM6" s="66">
        <v>6.9759060000000002</v>
      </c>
      <c r="AN6" s="66">
        <v>7.3167460000000002</v>
      </c>
      <c r="AO6" s="66">
        <v>7.9289069999999997</v>
      </c>
      <c r="AP6" s="66">
        <v>8.089499</v>
      </c>
      <c r="AQ6" s="66">
        <v>8.2530570000000001</v>
      </c>
      <c r="AR6" s="66">
        <v>8.2843009999999992</v>
      </c>
      <c r="AS6" s="66">
        <v>8.3728920000000002</v>
      </c>
      <c r="AT6" s="66">
        <v>8.4716520000000006</v>
      </c>
      <c r="AU6" s="66">
        <v>8.4631030000000003</v>
      </c>
      <c r="AV6" s="66">
        <v>8.1474299999999999</v>
      </c>
      <c r="AW6" s="66">
        <v>8.1446850000000008</v>
      </c>
      <c r="AX6" s="66">
        <v>7.9195469999999997</v>
      </c>
      <c r="AY6" s="66">
        <v>7.5341610000000001</v>
      </c>
      <c r="AZ6" s="796">
        <v>8.0644659999999995</v>
      </c>
      <c r="BA6" s="796">
        <v>8.4421440000000008</v>
      </c>
      <c r="BB6" s="796">
        <v>8.5957989999999995</v>
      </c>
      <c r="BC6" s="796">
        <v>8.7286940000000008</v>
      </c>
      <c r="BD6" s="796">
        <v>8.6708644666999994</v>
      </c>
      <c r="BE6" s="796">
        <v>8.5142304687999992</v>
      </c>
      <c r="BF6" s="482">
        <v>8.6400159999999993</v>
      </c>
      <c r="BG6" s="482">
        <v>8.5060509999999994</v>
      </c>
      <c r="BH6" s="482">
        <v>8.3849599999999995</v>
      </c>
      <c r="BI6" s="482">
        <v>8.2930469999999996</v>
      </c>
      <c r="BJ6" s="482">
        <v>8.1560459999999999</v>
      </c>
      <c r="BK6" s="482">
        <v>8.1549569999999996</v>
      </c>
      <c r="BL6" s="482">
        <v>8.1787840000000003</v>
      </c>
      <c r="BM6" s="482">
        <v>8.6392849999999992</v>
      </c>
      <c r="BN6" s="482">
        <v>8.9092579999999995</v>
      </c>
      <c r="BO6" s="482">
        <v>9.0337990000000001</v>
      </c>
      <c r="BP6" s="482">
        <v>9.0085080000000008</v>
      </c>
      <c r="BQ6" s="482">
        <v>8.9753559999999997</v>
      </c>
      <c r="BR6" s="482">
        <v>9.0175479999999997</v>
      </c>
      <c r="BS6" s="482">
        <v>8.8554189999999995</v>
      </c>
      <c r="BT6" s="482">
        <v>8.693505</v>
      </c>
      <c r="BU6" s="482">
        <v>8.5731730000000006</v>
      </c>
      <c r="BV6" s="482">
        <v>8.4164510000000003</v>
      </c>
    </row>
    <row r="7" spans="1:166" s="212" customFormat="1" x14ac:dyDescent="0.2">
      <c r="A7" s="471" t="s">
        <v>453</v>
      </c>
      <c r="B7" s="484" t="s">
        <v>525</v>
      </c>
      <c r="C7" s="66">
        <v>5.5083549999999999</v>
      </c>
      <c r="D7" s="66">
        <v>5.5139639999999996</v>
      </c>
      <c r="E7" s="66">
        <v>5.9523549999999998</v>
      </c>
      <c r="F7" s="66">
        <v>5.9173</v>
      </c>
      <c r="G7" s="66">
        <v>5.9610000000000003</v>
      </c>
      <c r="H7" s="66">
        <v>6.008267</v>
      </c>
      <c r="I7" s="66">
        <v>6.1885159999999999</v>
      </c>
      <c r="J7" s="66">
        <v>6.0605479999999998</v>
      </c>
      <c r="K7" s="66">
        <v>6.1540670000000004</v>
      </c>
      <c r="L7" s="66">
        <v>6.1677419999999996</v>
      </c>
      <c r="M7" s="66">
        <v>6.1393000000000004</v>
      </c>
      <c r="N7" s="66">
        <v>5.6004519999999998</v>
      </c>
      <c r="O7" s="66">
        <v>6.0409680000000003</v>
      </c>
      <c r="P7" s="66">
        <v>6.1175360000000003</v>
      </c>
      <c r="Q7" s="66">
        <v>6.3514189999999999</v>
      </c>
      <c r="R7" s="66">
        <v>6.4454330000000004</v>
      </c>
      <c r="S7" s="66">
        <v>6.428839</v>
      </c>
      <c r="T7" s="66">
        <v>6.4082999999999997</v>
      </c>
      <c r="U7" s="66">
        <v>6.5056770000000004</v>
      </c>
      <c r="V7" s="66">
        <v>6.6308389999999999</v>
      </c>
      <c r="W7" s="66">
        <v>6.7954330000000001</v>
      </c>
      <c r="X7" s="66">
        <v>6.8048390000000003</v>
      </c>
      <c r="Y7" s="66">
        <v>6.7828330000000001</v>
      </c>
      <c r="Z7" s="66">
        <v>6.6485479999999999</v>
      </c>
      <c r="AA7" s="66">
        <v>6.1396769999999998</v>
      </c>
      <c r="AB7" s="66">
        <v>6.7073450000000001</v>
      </c>
      <c r="AC7" s="66">
        <v>6.9603229999999998</v>
      </c>
      <c r="AD7" s="66">
        <v>7.0796000000000001</v>
      </c>
      <c r="AE7" s="66">
        <v>7.1399679999999996</v>
      </c>
      <c r="AF7" s="66">
        <v>7.1203000000000003</v>
      </c>
      <c r="AG7" s="66">
        <v>7.0094839999999996</v>
      </c>
      <c r="AH7" s="66">
        <v>7.1390969999999996</v>
      </c>
      <c r="AI7" s="66">
        <v>7.2344999999999997</v>
      </c>
      <c r="AJ7" s="66">
        <v>7.3744189999999996</v>
      </c>
      <c r="AK7" s="66">
        <v>7.3837330000000003</v>
      </c>
      <c r="AL7" s="66">
        <v>7.204161</v>
      </c>
      <c r="AM7" s="66">
        <v>6.7095159999999998</v>
      </c>
      <c r="AN7" s="66">
        <v>6.9413210000000003</v>
      </c>
      <c r="AO7" s="66">
        <v>7.3242580000000004</v>
      </c>
      <c r="AP7" s="66">
        <v>7.3574330000000003</v>
      </c>
      <c r="AQ7" s="66">
        <v>7.4719360000000004</v>
      </c>
      <c r="AR7" s="66">
        <v>7.4839330000000004</v>
      </c>
      <c r="AS7" s="66">
        <v>7.576581</v>
      </c>
      <c r="AT7" s="66">
        <v>7.7120649999999999</v>
      </c>
      <c r="AU7" s="66">
        <v>7.8946670000000001</v>
      </c>
      <c r="AV7" s="66">
        <v>7.7984520000000002</v>
      </c>
      <c r="AW7" s="66">
        <v>7.8491</v>
      </c>
      <c r="AX7" s="66">
        <v>7.6001289999999999</v>
      </c>
      <c r="AY7" s="66">
        <v>7.2125159999999999</v>
      </c>
      <c r="AZ7" s="796">
        <v>7.6536790000000003</v>
      </c>
      <c r="BA7" s="796">
        <v>7.8643229999999997</v>
      </c>
      <c r="BB7" s="796">
        <v>7.902533</v>
      </c>
      <c r="BC7" s="796">
        <v>7.9868069999999998</v>
      </c>
      <c r="BD7" s="796">
        <v>7.8612590666999997</v>
      </c>
      <c r="BE7" s="796">
        <v>7.7131821688000004</v>
      </c>
      <c r="BF7" s="482">
        <v>7.8890310000000001</v>
      </c>
      <c r="BG7" s="482">
        <v>7.9597600000000002</v>
      </c>
      <c r="BH7" s="482">
        <v>8.0108549999999994</v>
      </c>
      <c r="BI7" s="482">
        <v>8.0220339999999997</v>
      </c>
      <c r="BJ7" s="482">
        <v>7.8625299999999996</v>
      </c>
      <c r="BK7" s="482">
        <v>7.840681</v>
      </c>
      <c r="BL7" s="482">
        <v>7.8107930000000003</v>
      </c>
      <c r="BM7" s="482">
        <v>8.0559949999999994</v>
      </c>
      <c r="BN7" s="482">
        <v>8.1829649999999994</v>
      </c>
      <c r="BO7" s="482">
        <v>8.2246430000000004</v>
      </c>
      <c r="BP7" s="482">
        <v>8.2022879999999994</v>
      </c>
      <c r="BQ7" s="482">
        <v>8.1857209999999991</v>
      </c>
      <c r="BR7" s="482">
        <v>8.2586049999999993</v>
      </c>
      <c r="BS7" s="482">
        <v>8.2989499999999996</v>
      </c>
      <c r="BT7" s="482">
        <v>8.3103949999999998</v>
      </c>
      <c r="BU7" s="482">
        <v>8.2993989999999993</v>
      </c>
      <c r="BV7" s="482">
        <v>8.1217839999999999</v>
      </c>
    </row>
    <row r="8" spans="1:166" x14ac:dyDescent="0.2">
      <c r="A8" s="208" t="s">
        <v>526</v>
      </c>
      <c r="B8" s="485" t="s">
        <v>527</v>
      </c>
      <c r="C8" s="358">
        <v>2.256097</v>
      </c>
      <c r="D8" s="358">
        <v>2.2515710000000002</v>
      </c>
      <c r="E8" s="358">
        <v>2.5298069999999999</v>
      </c>
      <c r="F8" s="358">
        <v>2.4696669999999998</v>
      </c>
      <c r="G8" s="358">
        <v>2.4485809999999999</v>
      </c>
      <c r="H8" s="358">
        <v>2.441033</v>
      </c>
      <c r="I8" s="358">
        <v>2.5109360000000001</v>
      </c>
      <c r="J8" s="358">
        <v>2.3745479999999999</v>
      </c>
      <c r="K8" s="358">
        <v>2.387</v>
      </c>
      <c r="L8" s="358">
        <v>2.4591940000000001</v>
      </c>
      <c r="M8" s="358">
        <v>2.5308329999999999</v>
      </c>
      <c r="N8" s="358">
        <v>2.198645</v>
      </c>
      <c r="O8" s="358">
        <v>2.4480970000000002</v>
      </c>
      <c r="P8" s="358">
        <v>2.5409290000000002</v>
      </c>
      <c r="Q8" s="358">
        <v>2.6789679999999998</v>
      </c>
      <c r="R8" s="358">
        <v>2.6986669999999999</v>
      </c>
      <c r="S8" s="358">
        <v>2.6495479999999998</v>
      </c>
      <c r="T8" s="358">
        <v>2.5817999999999999</v>
      </c>
      <c r="U8" s="358">
        <v>2.5965479999999999</v>
      </c>
      <c r="V8" s="358">
        <v>2.6425480000000001</v>
      </c>
      <c r="W8" s="358">
        <v>2.7669329999999999</v>
      </c>
      <c r="X8" s="358">
        <v>2.8027739999999999</v>
      </c>
      <c r="Y8" s="358">
        <v>2.7574000000000001</v>
      </c>
      <c r="Z8" s="358">
        <v>2.6545160000000001</v>
      </c>
      <c r="AA8" s="358">
        <v>2.3898069999999998</v>
      </c>
      <c r="AB8" s="358">
        <v>2.6868620000000001</v>
      </c>
      <c r="AC8" s="358">
        <v>2.8931610000000001</v>
      </c>
      <c r="AD8" s="358">
        <v>2.9713669999999999</v>
      </c>
      <c r="AE8" s="358">
        <v>2.9750649999999998</v>
      </c>
      <c r="AF8" s="358">
        <v>2.900833</v>
      </c>
      <c r="AG8" s="358">
        <v>2.7694839999999998</v>
      </c>
      <c r="AH8" s="358">
        <v>2.7995480000000001</v>
      </c>
      <c r="AI8" s="358">
        <v>2.9447000000000001</v>
      </c>
      <c r="AJ8" s="358">
        <v>3.032581</v>
      </c>
      <c r="AK8" s="358">
        <v>3.09</v>
      </c>
      <c r="AL8" s="358">
        <v>2.9617420000000001</v>
      </c>
      <c r="AM8" s="358">
        <v>2.6888709999999998</v>
      </c>
      <c r="AN8" s="358">
        <v>2.817536</v>
      </c>
      <c r="AO8" s="358">
        <v>3.0921609999999999</v>
      </c>
      <c r="AP8" s="358">
        <v>3.0697000000000001</v>
      </c>
      <c r="AQ8" s="358">
        <v>3.127065</v>
      </c>
      <c r="AR8" s="358">
        <v>3.076333</v>
      </c>
      <c r="AS8" s="358">
        <v>3.0878389999999998</v>
      </c>
      <c r="AT8" s="358">
        <v>3.1579030000000001</v>
      </c>
      <c r="AU8" s="358">
        <v>3.312567</v>
      </c>
      <c r="AV8" s="358">
        <v>3.2943549999999999</v>
      </c>
      <c r="AW8" s="358">
        <v>3.3285999999999998</v>
      </c>
      <c r="AX8" s="358">
        <v>3.13971</v>
      </c>
      <c r="AY8" s="358">
        <v>2.9732259999999999</v>
      </c>
      <c r="AZ8" s="777">
        <v>3.2008209999999999</v>
      </c>
      <c r="BA8" s="777">
        <v>3.3528709999999999</v>
      </c>
      <c r="BB8" s="777">
        <v>3.3918330000000001</v>
      </c>
      <c r="BC8" s="777">
        <v>3.437484</v>
      </c>
      <c r="BD8" s="777">
        <v>3.3344284703999998</v>
      </c>
      <c r="BE8" s="777">
        <v>3.2272296376999998</v>
      </c>
      <c r="BF8" s="284">
        <v>3.317618</v>
      </c>
      <c r="BG8" s="284">
        <v>3.3774959999999998</v>
      </c>
      <c r="BH8" s="284">
        <v>3.4244029999999999</v>
      </c>
      <c r="BI8" s="284">
        <v>3.437522</v>
      </c>
      <c r="BJ8" s="284">
        <v>3.2901129999999998</v>
      </c>
      <c r="BK8" s="284">
        <v>3.3147600000000002</v>
      </c>
      <c r="BL8" s="284">
        <v>3.3608340000000001</v>
      </c>
      <c r="BM8" s="284">
        <v>3.4495990000000001</v>
      </c>
      <c r="BN8" s="284">
        <v>3.5169860000000002</v>
      </c>
      <c r="BO8" s="284">
        <v>3.517147</v>
      </c>
      <c r="BP8" s="284">
        <v>3.4635549999999999</v>
      </c>
      <c r="BQ8" s="284">
        <v>3.4203779999999999</v>
      </c>
      <c r="BR8" s="284">
        <v>3.4645410000000001</v>
      </c>
      <c r="BS8" s="284">
        <v>3.4970080000000001</v>
      </c>
      <c r="BT8" s="284">
        <v>3.5126469999999999</v>
      </c>
      <c r="BU8" s="284">
        <v>3.5110969999999999</v>
      </c>
      <c r="BV8" s="284">
        <v>3.3527640000000001</v>
      </c>
      <c r="BW8" s="239"/>
      <c r="BX8" s="239"/>
      <c r="BY8" s="239"/>
      <c r="BZ8" s="239"/>
      <c r="CA8" s="239"/>
      <c r="CB8" s="239"/>
      <c r="CC8" s="239"/>
      <c r="CD8" s="239"/>
      <c r="CE8" s="239"/>
      <c r="CF8" s="239"/>
      <c r="CG8" s="239"/>
      <c r="CH8" s="239"/>
      <c r="CI8" s="239"/>
      <c r="CJ8" s="239"/>
      <c r="CK8" s="239"/>
      <c r="CL8" s="239"/>
      <c r="CM8" s="239"/>
      <c r="CN8" s="239"/>
      <c r="CO8" s="239"/>
      <c r="CP8" s="239"/>
      <c r="CQ8" s="239"/>
      <c r="CR8" s="239"/>
      <c r="CS8" s="239"/>
      <c r="CT8" s="239"/>
      <c r="CU8" s="239"/>
      <c r="CV8" s="239"/>
      <c r="CW8" s="239"/>
      <c r="CX8" s="239"/>
      <c r="CY8" s="239"/>
      <c r="CZ8" s="239"/>
      <c r="DA8" s="239"/>
      <c r="DB8" s="239"/>
      <c r="DC8" s="239"/>
      <c r="DD8" s="239"/>
      <c r="DE8" s="239"/>
      <c r="DF8" s="239"/>
      <c r="DG8" s="239"/>
      <c r="DH8" s="239"/>
      <c r="DI8" s="239"/>
      <c r="DJ8" s="239"/>
      <c r="DK8" s="239"/>
      <c r="DL8" s="239"/>
      <c r="DM8" s="239"/>
      <c r="DN8" s="239"/>
      <c r="DO8" s="239"/>
      <c r="DP8" s="239"/>
      <c r="DQ8" s="239"/>
      <c r="DR8" s="239"/>
      <c r="DS8" s="239"/>
      <c r="DT8" s="239"/>
      <c r="DU8" s="239"/>
      <c r="DV8" s="239"/>
      <c r="DW8" s="239"/>
      <c r="DX8" s="239"/>
      <c r="DY8" s="239"/>
      <c r="DZ8" s="239"/>
      <c r="EA8" s="239"/>
      <c r="EB8" s="239"/>
      <c r="EC8" s="239"/>
      <c r="ED8" s="239"/>
      <c r="EE8" s="239"/>
      <c r="EF8" s="239"/>
      <c r="EG8" s="239"/>
      <c r="EH8" s="239"/>
      <c r="EI8" s="239"/>
      <c r="EJ8" s="239"/>
      <c r="EK8" s="239"/>
      <c r="EL8" s="239"/>
      <c r="EM8" s="239"/>
      <c r="EN8" s="239"/>
      <c r="EO8" s="239"/>
      <c r="EP8" s="239"/>
      <c r="EQ8" s="239"/>
      <c r="ER8" s="239"/>
      <c r="ES8" s="239"/>
      <c r="ET8" s="239"/>
      <c r="EU8" s="239"/>
      <c r="EV8" s="239"/>
      <c r="EW8" s="239"/>
      <c r="EX8" s="239"/>
      <c r="EY8" s="239"/>
      <c r="EZ8" s="239"/>
      <c r="FA8" s="239"/>
      <c r="FB8" s="239"/>
      <c r="FC8" s="239"/>
      <c r="FD8" s="239"/>
      <c r="FE8" s="239"/>
      <c r="FF8" s="239"/>
      <c r="FG8" s="239"/>
      <c r="FH8" s="239"/>
      <c r="FI8" s="239"/>
      <c r="FJ8" s="239"/>
    </row>
    <row r="9" spans="1:166" x14ac:dyDescent="0.2">
      <c r="A9" s="208" t="s">
        <v>528</v>
      </c>
      <c r="B9" s="485" t="s">
        <v>529</v>
      </c>
      <c r="C9" s="358">
        <v>1.754</v>
      </c>
      <c r="D9" s="358">
        <v>1.764643</v>
      </c>
      <c r="E9" s="358">
        <v>1.8433870000000001</v>
      </c>
      <c r="F9" s="358">
        <v>1.8437330000000001</v>
      </c>
      <c r="G9" s="358">
        <v>1.855129</v>
      </c>
      <c r="H9" s="358">
        <v>1.869167</v>
      </c>
      <c r="I9" s="358">
        <v>1.9100649999999999</v>
      </c>
      <c r="J9" s="358">
        <v>1.922839</v>
      </c>
      <c r="K9" s="358">
        <v>1.9772670000000001</v>
      </c>
      <c r="L9" s="358">
        <v>1.9576769999999999</v>
      </c>
      <c r="M9" s="358">
        <v>1.9283999999999999</v>
      </c>
      <c r="N9" s="358">
        <v>1.8187420000000001</v>
      </c>
      <c r="O9" s="358">
        <v>1.9130320000000001</v>
      </c>
      <c r="P9" s="358">
        <v>1.914679</v>
      </c>
      <c r="Q9" s="358">
        <v>1.9622900000000001</v>
      </c>
      <c r="R9" s="358">
        <v>1.987933</v>
      </c>
      <c r="S9" s="358">
        <v>1.98529</v>
      </c>
      <c r="T9" s="358">
        <v>1.9970000000000001</v>
      </c>
      <c r="U9" s="358">
        <v>2.0285160000000002</v>
      </c>
      <c r="V9" s="358">
        <v>2.055968</v>
      </c>
      <c r="W9" s="358">
        <v>2.0790999999999999</v>
      </c>
      <c r="X9" s="358">
        <v>2.0937739999999998</v>
      </c>
      <c r="Y9" s="358">
        <v>2.121267</v>
      </c>
      <c r="Z9" s="358">
        <v>2.1078389999999998</v>
      </c>
      <c r="AA9" s="358">
        <v>1.9858070000000001</v>
      </c>
      <c r="AB9" s="358">
        <v>2.123586</v>
      </c>
      <c r="AC9" s="358">
        <v>2.1480320000000002</v>
      </c>
      <c r="AD9" s="358">
        <v>2.1568329999999998</v>
      </c>
      <c r="AE9" s="358">
        <v>2.1678389999999998</v>
      </c>
      <c r="AF9" s="358">
        <v>2.181467</v>
      </c>
      <c r="AG9" s="358">
        <v>2.183484</v>
      </c>
      <c r="AH9" s="358">
        <v>2.233419</v>
      </c>
      <c r="AI9" s="358">
        <v>2.221867</v>
      </c>
      <c r="AJ9" s="358">
        <v>2.264097</v>
      </c>
      <c r="AK9" s="358">
        <v>2.2640669999999998</v>
      </c>
      <c r="AL9" s="358">
        <v>2.2452260000000002</v>
      </c>
      <c r="AM9" s="358">
        <v>2.1459999999999999</v>
      </c>
      <c r="AN9" s="358">
        <v>2.1912859999999998</v>
      </c>
      <c r="AO9" s="358">
        <v>2.2404190000000002</v>
      </c>
      <c r="AP9" s="358">
        <v>2.2494000000000001</v>
      </c>
      <c r="AQ9" s="358">
        <v>2.2748390000000001</v>
      </c>
      <c r="AR9" s="358">
        <v>2.2936000000000001</v>
      </c>
      <c r="AS9" s="358">
        <v>2.331226</v>
      </c>
      <c r="AT9" s="358">
        <v>2.3573550000000001</v>
      </c>
      <c r="AU9" s="358">
        <v>2.3841000000000001</v>
      </c>
      <c r="AV9" s="358">
        <v>2.357129</v>
      </c>
      <c r="AW9" s="358">
        <v>2.3826000000000001</v>
      </c>
      <c r="AX9" s="358">
        <v>2.358419</v>
      </c>
      <c r="AY9" s="358">
        <v>2.2536450000000001</v>
      </c>
      <c r="AZ9" s="777">
        <v>2.356214</v>
      </c>
      <c r="BA9" s="777">
        <v>2.3765160000000001</v>
      </c>
      <c r="BB9" s="777">
        <v>2.3680669999999999</v>
      </c>
      <c r="BC9" s="777">
        <v>2.3800319999999999</v>
      </c>
      <c r="BD9" s="777">
        <v>2.3856468523999999</v>
      </c>
      <c r="BE9" s="777">
        <v>2.3951041790000001</v>
      </c>
      <c r="BF9" s="284">
        <v>2.4520050000000002</v>
      </c>
      <c r="BG9" s="284">
        <v>2.4591889999999998</v>
      </c>
      <c r="BH9" s="284">
        <v>2.4769290000000002</v>
      </c>
      <c r="BI9" s="284">
        <v>2.4875769999999999</v>
      </c>
      <c r="BJ9" s="284">
        <v>2.4939930000000001</v>
      </c>
      <c r="BK9" s="284">
        <v>2.4801790000000001</v>
      </c>
      <c r="BL9" s="284">
        <v>2.418291</v>
      </c>
      <c r="BM9" s="284">
        <v>2.5229699999999999</v>
      </c>
      <c r="BN9" s="284">
        <v>2.5484619999999998</v>
      </c>
      <c r="BO9" s="284">
        <v>2.5553059999999999</v>
      </c>
      <c r="BP9" s="284">
        <v>2.5635340000000002</v>
      </c>
      <c r="BQ9" s="284">
        <v>2.5722109999999998</v>
      </c>
      <c r="BR9" s="284">
        <v>2.590185</v>
      </c>
      <c r="BS9" s="284">
        <v>2.598471</v>
      </c>
      <c r="BT9" s="284">
        <v>2.6164109999999998</v>
      </c>
      <c r="BU9" s="284">
        <v>2.6224729999999998</v>
      </c>
      <c r="BV9" s="284">
        <v>2.6281050000000001</v>
      </c>
      <c r="BW9" s="239"/>
      <c r="BX9" s="239"/>
      <c r="BY9" s="239"/>
      <c r="BZ9" s="239"/>
      <c r="CA9" s="239"/>
      <c r="CB9" s="239"/>
      <c r="CC9" s="239"/>
      <c r="CD9" s="239"/>
      <c r="CE9" s="239"/>
      <c r="CF9" s="239"/>
      <c r="CG9" s="239"/>
      <c r="CH9" s="239"/>
      <c r="CI9" s="239"/>
      <c r="CJ9" s="239"/>
      <c r="CK9" s="239"/>
      <c r="CL9" s="239"/>
      <c r="CM9" s="239"/>
      <c r="CN9" s="239"/>
      <c r="CO9" s="239"/>
      <c r="CP9" s="239"/>
      <c r="CQ9" s="239"/>
      <c r="CR9" s="239"/>
      <c r="CS9" s="239"/>
      <c r="CT9" s="239"/>
      <c r="CU9" s="239"/>
      <c r="CV9" s="239"/>
      <c r="CW9" s="239"/>
      <c r="CX9" s="239"/>
      <c r="CY9" s="239"/>
      <c r="CZ9" s="239"/>
      <c r="DA9" s="239"/>
      <c r="DB9" s="239"/>
      <c r="DC9" s="239"/>
      <c r="DD9" s="239"/>
      <c r="DE9" s="239"/>
      <c r="DF9" s="239"/>
      <c r="DG9" s="239"/>
      <c r="DH9" s="239"/>
      <c r="DI9" s="239"/>
      <c r="DJ9" s="239"/>
      <c r="DK9" s="239"/>
      <c r="DL9" s="239"/>
      <c r="DM9" s="239"/>
      <c r="DN9" s="239"/>
      <c r="DO9" s="239"/>
      <c r="DP9" s="239"/>
      <c r="DQ9" s="239"/>
      <c r="DR9" s="239"/>
      <c r="DS9" s="239"/>
      <c r="DT9" s="239"/>
      <c r="DU9" s="239"/>
      <c r="DV9" s="239"/>
      <c r="DW9" s="239"/>
      <c r="DX9" s="239"/>
      <c r="DY9" s="239"/>
      <c r="DZ9" s="239"/>
      <c r="EA9" s="239"/>
      <c r="EB9" s="239"/>
      <c r="EC9" s="239"/>
      <c r="ED9" s="239"/>
      <c r="EE9" s="239"/>
      <c r="EF9" s="239"/>
      <c r="EG9" s="239"/>
      <c r="EH9" s="239"/>
      <c r="EI9" s="239"/>
      <c r="EJ9" s="239"/>
      <c r="EK9" s="239"/>
      <c r="EL9" s="239"/>
      <c r="EM9" s="239"/>
      <c r="EN9" s="239"/>
      <c r="EO9" s="239"/>
      <c r="EP9" s="239"/>
      <c r="EQ9" s="239"/>
      <c r="ER9" s="239"/>
      <c r="ES9" s="239"/>
      <c r="ET9" s="239"/>
      <c r="EU9" s="239"/>
      <c r="EV9" s="239"/>
      <c r="EW9" s="239"/>
      <c r="EX9" s="239"/>
      <c r="EY9" s="239"/>
      <c r="EZ9" s="239"/>
      <c r="FA9" s="239"/>
      <c r="FB9" s="239"/>
      <c r="FC9" s="239"/>
      <c r="FD9" s="239"/>
      <c r="FE9" s="239"/>
      <c r="FF9" s="239"/>
      <c r="FG9" s="239"/>
      <c r="FH9" s="239"/>
      <c r="FI9" s="239"/>
      <c r="FJ9" s="239"/>
    </row>
    <row r="10" spans="1:166" x14ac:dyDescent="0.2">
      <c r="A10" s="208" t="s">
        <v>530</v>
      </c>
      <c r="B10" s="485" t="s">
        <v>531</v>
      </c>
      <c r="C10" s="358">
        <v>0.91725800000000002</v>
      </c>
      <c r="D10" s="358">
        <v>0.91985700000000004</v>
      </c>
      <c r="E10" s="358">
        <v>0.96412900000000001</v>
      </c>
      <c r="F10" s="358">
        <v>0.97360000000000002</v>
      </c>
      <c r="G10" s="358">
        <v>0.98699999999999999</v>
      </c>
      <c r="H10" s="358">
        <v>0.99776699999999996</v>
      </c>
      <c r="I10" s="358">
        <v>1.026386</v>
      </c>
      <c r="J10" s="358">
        <v>1.022645</v>
      </c>
      <c r="K10" s="358">
        <v>1.0415000000000001</v>
      </c>
      <c r="L10" s="358">
        <v>1.036645</v>
      </c>
      <c r="M10" s="358">
        <v>1.0089999999999999</v>
      </c>
      <c r="N10" s="358">
        <v>0.95542000000000005</v>
      </c>
      <c r="O10" s="358">
        <v>1.001323</v>
      </c>
      <c r="P10" s="358">
        <v>0.994892</v>
      </c>
      <c r="Q10" s="358">
        <v>1.0201929999999999</v>
      </c>
      <c r="R10" s="358">
        <v>1.0412330000000001</v>
      </c>
      <c r="S10" s="358">
        <v>1.048065</v>
      </c>
      <c r="T10" s="358">
        <v>1.054033</v>
      </c>
      <c r="U10" s="358">
        <v>1.0756129999999999</v>
      </c>
      <c r="V10" s="358">
        <v>1.092258</v>
      </c>
      <c r="W10" s="358">
        <v>1.109567</v>
      </c>
      <c r="X10" s="358">
        <v>1.099807</v>
      </c>
      <c r="Y10" s="358">
        <v>1.1067659999999999</v>
      </c>
      <c r="Z10" s="358">
        <v>1.1038380000000001</v>
      </c>
      <c r="AA10" s="358">
        <v>1.0332889999999999</v>
      </c>
      <c r="AB10" s="358">
        <v>1.102587</v>
      </c>
      <c r="AC10" s="358">
        <v>1.115194</v>
      </c>
      <c r="AD10" s="358">
        <v>1.1244670000000001</v>
      </c>
      <c r="AE10" s="358">
        <v>1.1406769999999999</v>
      </c>
      <c r="AF10" s="358">
        <v>1.1489</v>
      </c>
      <c r="AG10" s="358">
        <v>1.157613</v>
      </c>
      <c r="AH10" s="358">
        <v>1.1812910000000001</v>
      </c>
      <c r="AI10" s="358">
        <v>1.1722330000000001</v>
      </c>
      <c r="AJ10" s="358">
        <v>1.1867730000000001</v>
      </c>
      <c r="AK10" s="358">
        <v>1.176166</v>
      </c>
      <c r="AL10" s="358">
        <v>1.1632899999999999</v>
      </c>
      <c r="AM10" s="358">
        <v>1.103097</v>
      </c>
      <c r="AN10" s="358">
        <v>1.1309990000000001</v>
      </c>
      <c r="AO10" s="358">
        <v>1.1580969999999999</v>
      </c>
      <c r="AP10" s="358">
        <v>1.172666</v>
      </c>
      <c r="AQ10" s="358">
        <v>1.189484</v>
      </c>
      <c r="AR10" s="358">
        <v>1.201133</v>
      </c>
      <c r="AS10" s="358">
        <v>1.2238709999999999</v>
      </c>
      <c r="AT10" s="358">
        <v>1.2376130000000001</v>
      </c>
      <c r="AU10" s="358">
        <v>1.2484329999999999</v>
      </c>
      <c r="AV10" s="358">
        <v>1.230645</v>
      </c>
      <c r="AW10" s="358">
        <v>1.2329000000000001</v>
      </c>
      <c r="AX10" s="358">
        <v>1.222774</v>
      </c>
      <c r="AY10" s="358">
        <v>1.1611610000000001</v>
      </c>
      <c r="AZ10" s="777">
        <v>1.2198580000000001</v>
      </c>
      <c r="BA10" s="777">
        <v>1.23342</v>
      </c>
      <c r="BB10" s="777">
        <v>1.2301</v>
      </c>
      <c r="BC10" s="777">
        <v>1.2372909999999999</v>
      </c>
      <c r="BD10" s="777">
        <v>1.2317278477</v>
      </c>
      <c r="BE10" s="777">
        <v>1.2372963577</v>
      </c>
      <c r="BF10" s="284">
        <v>1.245924</v>
      </c>
      <c r="BG10" s="284">
        <v>1.255015</v>
      </c>
      <c r="BH10" s="284">
        <v>1.2606740000000001</v>
      </c>
      <c r="BI10" s="284">
        <v>1.266621</v>
      </c>
      <c r="BJ10" s="284">
        <v>1.2703610000000001</v>
      </c>
      <c r="BK10" s="284">
        <v>1.2449330000000001</v>
      </c>
      <c r="BL10" s="284">
        <v>1.229808</v>
      </c>
      <c r="BM10" s="284">
        <v>1.263115</v>
      </c>
      <c r="BN10" s="284">
        <v>1.2779050000000001</v>
      </c>
      <c r="BO10" s="284">
        <v>1.29118</v>
      </c>
      <c r="BP10" s="284">
        <v>1.2954509999999999</v>
      </c>
      <c r="BQ10" s="284">
        <v>1.3010379999999999</v>
      </c>
      <c r="BR10" s="284">
        <v>1.3051630000000001</v>
      </c>
      <c r="BS10" s="284">
        <v>1.311347</v>
      </c>
      <c r="BT10" s="284">
        <v>1.30935</v>
      </c>
      <c r="BU10" s="284">
        <v>1.3137669999999999</v>
      </c>
      <c r="BV10" s="284">
        <v>1.3129420000000001</v>
      </c>
      <c r="BW10" s="239"/>
      <c r="BX10" s="239"/>
      <c r="BY10" s="239"/>
      <c r="BZ10" s="239"/>
      <c r="CA10" s="239"/>
      <c r="CB10" s="239"/>
      <c r="CC10" s="239"/>
      <c r="CD10" s="239"/>
      <c r="CE10" s="239"/>
      <c r="CF10" s="239"/>
      <c r="CG10" s="239"/>
      <c r="CH10" s="239"/>
      <c r="CI10" s="239"/>
      <c r="CJ10" s="239"/>
      <c r="CK10" s="239"/>
      <c r="CL10" s="239"/>
      <c r="CM10" s="239"/>
      <c r="CN10" s="239"/>
      <c r="CO10" s="239"/>
      <c r="CP10" s="239"/>
      <c r="CQ10" s="239"/>
      <c r="CR10" s="239"/>
      <c r="CS10" s="239"/>
      <c r="CT10" s="239"/>
      <c r="CU10" s="239"/>
      <c r="CV10" s="239"/>
      <c r="CW10" s="239"/>
      <c r="CX10" s="239"/>
      <c r="CY10" s="239"/>
      <c r="CZ10" s="239"/>
      <c r="DA10" s="239"/>
      <c r="DB10" s="239"/>
      <c r="DC10" s="239"/>
      <c r="DD10" s="239"/>
      <c r="DE10" s="239"/>
      <c r="DF10" s="239"/>
      <c r="DG10" s="239"/>
      <c r="DH10" s="239"/>
      <c r="DI10" s="239"/>
      <c r="DJ10" s="239"/>
      <c r="DK10" s="239"/>
      <c r="DL10" s="239"/>
      <c r="DM10" s="239"/>
      <c r="DN10" s="239"/>
      <c r="DO10" s="239"/>
      <c r="DP10" s="239"/>
      <c r="DQ10" s="239"/>
      <c r="DR10" s="239"/>
      <c r="DS10" s="239"/>
      <c r="DT10" s="239"/>
      <c r="DU10" s="239"/>
      <c r="DV10" s="239"/>
      <c r="DW10" s="239"/>
      <c r="DX10" s="239"/>
      <c r="DY10" s="239"/>
      <c r="DZ10" s="239"/>
      <c r="EA10" s="239"/>
      <c r="EB10" s="239"/>
      <c r="EC10" s="239"/>
      <c r="ED10" s="239"/>
      <c r="EE10" s="239"/>
      <c r="EF10" s="239"/>
      <c r="EG10" s="239"/>
      <c r="EH10" s="239"/>
      <c r="EI10" s="239"/>
      <c r="EJ10" s="239"/>
      <c r="EK10" s="239"/>
      <c r="EL10" s="239"/>
      <c r="EM10" s="239"/>
      <c r="EN10" s="239"/>
      <c r="EO10" s="239"/>
      <c r="EP10" s="239"/>
      <c r="EQ10" s="239"/>
      <c r="ER10" s="239"/>
      <c r="ES10" s="239"/>
      <c r="ET10" s="239"/>
      <c r="EU10" s="239"/>
      <c r="EV10" s="239"/>
      <c r="EW10" s="239"/>
      <c r="EX10" s="239"/>
      <c r="EY10" s="239"/>
      <c r="EZ10" s="239"/>
      <c r="FA10" s="239"/>
      <c r="FB10" s="239"/>
      <c r="FC10" s="239"/>
      <c r="FD10" s="239"/>
      <c r="FE10" s="239"/>
      <c r="FF10" s="239"/>
      <c r="FG10" s="239"/>
      <c r="FH10" s="239"/>
      <c r="FI10" s="239"/>
      <c r="FJ10" s="239"/>
    </row>
    <row r="11" spans="1:166" x14ac:dyDescent="0.2">
      <c r="A11" s="208" t="s">
        <v>532</v>
      </c>
      <c r="B11" s="485" t="s">
        <v>533</v>
      </c>
      <c r="C11" s="358">
        <v>0.58099999999999996</v>
      </c>
      <c r="D11" s="358">
        <v>0.57789299999999999</v>
      </c>
      <c r="E11" s="358">
        <v>0.61503200000000002</v>
      </c>
      <c r="F11" s="358">
        <v>0.63029999999999997</v>
      </c>
      <c r="G11" s="358">
        <v>0.67029000000000005</v>
      </c>
      <c r="H11" s="358">
        <v>0.70030000000000003</v>
      </c>
      <c r="I11" s="358">
        <v>0.74112900000000004</v>
      </c>
      <c r="J11" s="358">
        <v>0.74051599999999995</v>
      </c>
      <c r="K11" s="358">
        <v>0.74829999999999997</v>
      </c>
      <c r="L11" s="358">
        <v>0.71422600000000003</v>
      </c>
      <c r="M11" s="358">
        <v>0.67106699999999997</v>
      </c>
      <c r="N11" s="358">
        <v>0.62764500000000001</v>
      </c>
      <c r="O11" s="358">
        <v>0.67851600000000001</v>
      </c>
      <c r="P11" s="358">
        <v>0.66703599999999996</v>
      </c>
      <c r="Q11" s="358">
        <v>0.68996800000000003</v>
      </c>
      <c r="R11" s="358">
        <v>0.71760000000000002</v>
      </c>
      <c r="S11" s="358">
        <v>0.74593600000000004</v>
      </c>
      <c r="T11" s="358">
        <v>0.77546700000000002</v>
      </c>
      <c r="U11" s="358">
        <v>0.80500000000000005</v>
      </c>
      <c r="V11" s="358">
        <v>0.84006499999999995</v>
      </c>
      <c r="W11" s="358">
        <v>0.83983300000000005</v>
      </c>
      <c r="X11" s="358">
        <v>0.80848399999999998</v>
      </c>
      <c r="Y11" s="358">
        <v>0.7974</v>
      </c>
      <c r="Z11" s="358">
        <v>0.78235500000000002</v>
      </c>
      <c r="AA11" s="358">
        <v>0.73077400000000003</v>
      </c>
      <c r="AB11" s="358">
        <v>0.79430999999999996</v>
      </c>
      <c r="AC11" s="358">
        <v>0.80393599999999998</v>
      </c>
      <c r="AD11" s="358">
        <v>0.82693300000000003</v>
      </c>
      <c r="AE11" s="358">
        <v>0.85638700000000001</v>
      </c>
      <c r="AF11" s="358">
        <v>0.8891</v>
      </c>
      <c r="AG11" s="358">
        <v>0.89890300000000001</v>
      </c>
      <c r="AH11" s="358">
        <v>0.92483899999999997</v>
      </c>
      <c r="AI11" s="358">
        <v>0.89570000000000005</v>
      </c>
      <c r="AJ11" s="358">
        <v>0.89096799999999998</v>
      </c>
      <c r="AK11" s="358">
        <v>0.85350000000000004</v>
      </c>
      <c r="AL11" s="358">
        <v>0.83390299999999995</v>
      </c>
      <c r="AM11" s="358">
        <v>0.77154800000000001</v>
      </c>
      <c r="AN11" s="358">
        <v>0.80149999999999999</v>
      </c>
      <c r="AO11" s="358">
        <v>0.83358100000000002</v>
      </c>
      <c r="AP11" s="358">
        <v>0.86566699999999996</v>
      </c>
      <c r="AQ11" s="358">
        <v>0.880548</v>
      </c>
      <c r="AR11" s="358">
        <v>0.91286699999999998</v>
      </c>
      <c r="AS11" s="358">
        <v>0.93364499999999995</v>
      </c>
      <c r="AT11" s="358">
        <v>0.95919399999999999</v>
      </c>
      <c r="AU11" s="358">
        <v>0.94956700000000005</v>
      </c>
      <c r="AV11" s="358">
        <v>0.916323</v>
      </c>
      <c r="AW11" s="358">
        <v>0.90500000000000003</v>
      </c>
      <c r="AX11" s="358">
        <v>0.87922599999999995</v>
      </c>
      <c r="AY11" s="358">
        <v>0.82448399999999999</v>
      </c>
      <c r="AZ11" s="777">
        <v>0.87678599999999995</v>
      </c>
      <c r="BA11" s="777">
        <v>0.90151599999999998</v>
      </c>
      <c r="BB11" s="777">
        <v>0.91253300000000004</v>
      </c>
      <c r="BC11" s="777">
        <v>0.93200000000000005</v>
      </c>
      <c r="BD11" s="777">
        <v>0.90945589613</v>
      </c>
      <c r="BE11" s="777">
        <v>0.85355199429999995</v>
      </c>
      <c r="BF11" s="284">
        <v>0.87348380000000003</v>
      </c>
      <c r="BG11" s="284">
        <v>0.86805920000000003</v>
      </c>
      <c r="BH11" s="284">
        <v>0.84884890000000002</v>
      </c>
      <c r="BI11" s="284">
        <v>0.83031469999999996</v>
      </c>
      <c r="BJ11" s="284">
        <v>0.80806239999999996</v>
      </c>
      <c r="BK11" s="284">
        <v>0.80080899999999999</v>
      </c>
      <c r="BL11" s="284">
        <v>0.80186069999999998</v>
      </c>
      <c r="BM11" s="284">
        <v>0.82031109999999996</v>
      </c>
      <c r="BN11" s="284">
        <v>0.83961160000000001</v>
      </c>
      <c r="BO11" s="284">
        <v>0.86100889999999997</v>
      </c>
      <c r="BP11" s="284">
        <v>0.87974790000000003</v>
      </c>
      <c r="BQ11" s="284">
        <v>0.8920941</v>
      </c>
      <c r="BR11" s="284">
        <v>0.89871619999999997</v>
      </c>
      <c r="BS11" s="284">
        <v>0.89212340000000001</v>
      </c>
      <c r="BT11" s="284">
        <v>0.87198730000000002</v>
      </c>
      <c r="BU11" s="284">
        <v>0.85206210000000004</v>
      </c>
      <c r="BV11" s="284">
        <v>0.82797359999999998</v>
      </c>
      <c r="BW11" s="239"/>
      <c r="BX11" s="239"/>
      <c r="BY11" s="239"/>
      <c r="BZ11" s="239"/>
      <c r="CA11" s="239"/>
      <c r="CB11" s="239"/>
      <c r="CC11" s="239"/>
      <c r="CD11" s="239"/>
      <c r="CE11" s="239"/>
      <c r="CF11" s="239"/>
      <c r="CG11" s="239"/>
      <c r="CH11" s="239"/>
      <c r="CI11" s="239"/>
      <c r="CJ11" s="239"/>
      <c r="CK11" s="239"/>
      <c r="CL11" s="239"/>
      <c r="CM11" s="239"/>
      <c r="CN11" s="239"/>
      <c r="CO11" s="239"/>
      <c r="CP11" s="239"/>
      <c r="CQ11" s="239"/>
      <c r="CR11" s="239"/>
      <c r="CS11" s="239"/>
      <c r="CT11" s="239"/>
      <c r="CU11" s="239"/>
      <c r="CV11" s="239"/>
      <c r="CW11" s="239"/>
      <c r="CX11" s="239"/>
      <c r="CY11" s="239"/>
      <c r="CZ11" s="239"/>
      <c r="DA11" s="239"/>
      <c r="DB11" s="239"/>
      <c r="DC11" s="239"/>
      <c r="DD11" s="239"/>
      <c r="DE11" s="239"/>
      <c r="DF11" s="239"/>
      <c r="DG11" s="239"/>
      <c r="DH11" s="239"/>
      <c r="DI11" s="239"/>
      <c r="DJ11" s="239"/>
      <c r="DK11" s="239"/>
      <c r="DL11" s="239"/>
      <c r="DM11" s="239"/>
      <c r="DN11" s="239"/>
      <c r="DO11" s="239"/>
      <c r="DP11" s="239"/>
      <c r="DQ11" s="239"/>
      <c r="DR11" s="239"/>
      <c r="DS11" s="239"/>
      <c r="DT11" s="239"/>
      <c r="DU11" s="239"/>
      <c r="DV11" s="239"/>
      <c r="DW11" s="239"/>
      <c r="DX11" s="239"/>
      <c r="DY11" s="239"/>
      <c r="DZ11" s="239"/>
      <c r="EA11" s="239"/>
      <c r="EB11" s="239"/>
      <c r="EC11" s="239"/>
      <c r="ED11" s="239"/>
      <c r="EE11" s="239"/>
      <c r="EF11" s="239"/>
      <c r="EG11" s="239"/>
      <c r="EH11" s="239"/>
      <c r="EI11" s="239"/>
      <c r="EJ11" s="239"/>
      <c r="EK11" s="239"/>
      <c r="EL11" s="239"/>
      <c r="EM11" s="239"/>
      <c r="EN11" s="239"/>
      <c r="EO11" s="239"/>
      <c r="EP11" s="239"/>
      <c r="EQ11" s="239"/>
      <c r="ER11" s="239"/>
      <c r="ES11" s="239"/>
      <c r="ET11" s="239"/>
      <c r="EU11" s="239"/>
      <c r="EV11" s="239"/>
      <c r="EW11" s="239"/>
      <c r="EX11" s="239"/>
      <c r="EY11" s="239"/>
      <c r="EZ11" s="239"/>
      <c r="FA11" s="239"/>
      <c r="FB11" s="239"/>
      <c r="FC11" s="239"/>
      <c r="FD11" s="239"/>
      <c r="FE11" s="239"/>
      <c r="FF11" s="239"/>
      <c r="FG11" s="239"/>
      <c r="FH11" s="239"/>
      <c r="FI11" s="239"/>
      <c r="FJ11" s="239"/>
    </row>
    <row r="12" spans="1:166" s="212" customFormat="1" x14ac:dyDescent="0.2">
      <c r="A12" s="471" t="s">
        <v>534</v>
      </c>
      <c r="B12" s="484" t="s">
        <v>535</v>
      </c>
      <c r="C12" s="66">
        <v>0.38187100000000002</v>
      </c>
      <c r="D12" s="66">
        <v>0.45410699999999998</v>
      </c>
      <c r="E12" s="66">
        <v>0.63132299999999997</v>
      </c>
      <c r="F12" s="66">
        <v>0.81006699999999998</v>
      </c>
      <c r="G12" s="66">
        <v>0.84948400000000002</v>
      </c>
      <c r="H12" s="66">
        <v>0.86146699999999998</v>
      </c>
      <c r="I12" s="66">
        <v>0.84690299999999996</v>
      </c>
      <c r="J12" s="66">
        <v>0.80006500000000003</v>
      </c>
      <c r="K12" s="66">
        <v>0.61103300000000005</v>
      </c>
      <c r="L12" s="66">
        <v>0.40428999999999998</v>
      </c>
      <c r="M12" s="66">
        <v>0.33843299999999998</v>
      </c>
      <c r="N12" s="66">
        <v>0.33712900000000001</v>
      </c>
      <c r="O12" s="66">
        <v>0.35154800000000003</v>
      </c>
      <c r="P12" s="66">
        <v>0.40953600000000001</v>
      </c>
      <c r="Q12" s="66">
        <v>0.63306499999999999</v>
      </c>
      <c r="R12" s="66">
        <v>0.80659999999999998</v>
      </c>
      <c r="S12" s="66">
        <v>0.843032</v>
      </c>
      <c r="T12" s="66">
        <v>0.84703300000000004</v>
      </c>
      <c r="U12" s="66">
        <v>0.80932300000000001</v>
      </c>
      <c r="V12" s="66">
        <v>0.82580699999999996</v>
      </c>
      <c r="W12" s="66">
        <v>0.61286700000000005</v>
      </c>
      <c r="X12" s="66">
        <v>0.414742</v>
      </c>
      <c r="Y12" s="66">
        <v>0.33316699999999999</v>
      </c>
      <c r="Z12" s="66">
        <v>0.34525800000000001</v>
      </c>
      <c r="AA12" s="66">
        <v>0.337258</v>
      </c>
      <c r="AB12" s="66">
        <v>0.34672399999999998</v>
      </c>
      <c r="AC12" s="66">
        <v>0.62938700000000003</v>
      </c>
      <c r="AD12" s="66">
        <v>0.79643299999999995</v>
      </c>
      <c r="AE12" s="66">
        <v>0.83364499999999997</v>
      </c>
      <c r="AF12" s="66">
        <v>0.82150000000000001</v>
      </c>
      <c r="AG12" s="66">
        <v>0.77729000000000004</v>
      </c>
      <c r="AH12" s="66">
        <v>0.793323</v>
      </c>
      <c r="AI12" s="66">
        <v>0.60389999999999999</v>
      </c>
      <c r="AJ12" s="66">
        <v>0.39564500000000002</v>
      </c>
      <c r="AK12" s="66">
        <v>0.30763299999999999</v>
      </c>
      <c r="AL12" s="66">
        <v>0.31032300000000002</v>
      </c>
      <c r="AM12" s="66">
        <v>0.29048400000000002</v>
      </c>
      <c r="AN12" s="66">
        <v>0.39821400000000001</v>
      </c>
      <c r="AO12" s="66">
        <v>0.62716099999999997</v>
      </c>
      <c r="AP12" s="66">
        <v>0.755</v>
      </c>
      <c r="AQ12" s="66">
        <v>0.80474199999999996</v>
      </c>
      <c r="AR12" s="66">
        <v>0.82476700000000003</v>
      </c>
      <c r="AS12" s="66">
        <v>0.82080699999999995</v>
      </c>
      <c r="AT12" s="66">
        <v>0.78374200000000005</v>
      </c>
      <c r="AU12" s="66">
        <v>0.59253299999999998</v>
      </c>
      <c r="AV12" s="66">
        <v>0.37438700000000003</v>
      </c>
      <c r="AW12" s="66">
        <v>0.31966699999999998</v>
      </c>
      <c r="AX12" s="66">
        <v>0.34487099999999998</v>
      </c>
      <c r="AY12" s="66">
        <v>0.346161</v>
      </c>
      <c r="AZ12" s="796">
        <v>0.43589299999999997</v>
      </c>
      <c r="BA12" s="796">
        <v>0.60199999999999998</v>
      </c>
      <c r="BB12" s="796">
        <v>0.71643299999999999</v>
      </c>
      <c r="BC12" s="796">
        <v>0.76593599999999995</v>
      </c>
      <c r="BD12" s="796">
        <v>0.80960540000000003</v>
      </c>
      <c r="BE12" s="796">
        <v>0.80104830000000005</v>
      </c>
      <c r="BF12" s="482">
        <v>0.77332120000000004</v>
      </c>
      <c r="BG12" s="482">
        <v>0.56787069999999995</v>
      </c>
      <c r="BH12" s="482">
        <v>0.39592169999999999</v>
      </c>
      <c r="BI12" s="482">
        <v>0.29359629999999998</v>
      </c>
      <c r="BJ12" s="482">
        <v>0.31599189999999999</v>
      </c>
      <c r="BK12" s="482">
        <v>0.33685999999999999</v>
      </c>
      <c r="BL12" s="482">
        <v>0.3895439</v>
      </c>
      <c r="BM12" s="482">
        <v>0.60497999999999996</v>
      </c>
      <c r="BN12" s="482">
        <v>0.74773769999999995</v>
      </c>
      <c r="BO12" s="482">
        <v>0.83104129999999998</v>
      </c>
      <c r="BP12" s="482">
        <v>0.82849950000000006</v>
      </c>
      <c r="BQ12" s="482">
        <v>0.81193309999999996</v>
      </c>
      <c r="BR12" s="482">
        <v>0.7814084</v>
      </c>
      <c r="BS12" s="482">
        <v>0.5784861</v>
      </c>
      <c r="BT12" s="482">
        <v>0.40546589999999999</v>
      </c>
      <c r="BU12" s="482">
        <v>0.29681689999999999</v>
      </c>
      <c r="BV12" s="482">
        <v>0.31755129999999998</v>
      </c>
    </row>
    <row r="13" spans="1:166" x14ac:dyDescent="0.2">
      <c r="A13" s="208" t="s">
        <v>536</v>
      </c>
      <c r="B13" s="485" t="s">
        <v>537</v>
      </c>
      <c r="C13" s="358">
        <v>9.6450000000000008E-3</v>
      </c>
      <c r="D13" s="358">
        <v>7.1780000000000004E-3</v>
      </c>
      <c r="E13" s="358">
        <v>5.581E-3</v>
      </c>
      <c r="F13" s="358">
        <v>6.3660000000000001E-3</v>
      </c>
      <c r="G13" s="358">
        <v>6.2249999999999996E-3</v>
      </c>
      <c r="H13" s="358">
        <v>7.9330000000000008E-3</v>
      </c>
      <c r="I13" s="358">
        <v>9.0650000000000001E-3</v>
      </c>
      <c r="J13" s="358">
        <v>7.2259999999999998E-3</v>
      </c>
      <c r="K13" s="358">
        <v>6.3E-3</v>
      </c>
      <c r="L13" s="358">
        <v>5.7419999999999997E-3</v>
      </c>
      <c r="M13" s="358">
        <v>6.4330000000000003E-3</v>
      </c>
      <c r="N13" s="358">
        <v>6.5160000000000001E-3</v>
      </c>
      <c r="O13" s="358">
        <v>3.8709999999999999E-3</v>
      </c>
      <c r="P13" s="358">
        <v>4.5360000000000001E-3</v>
      </c>
      <c r="Q13" s="358">
        <v>8.5800000000000008E-3</v>
      </c>
      <c r="R13" s="358">
        <v>5.3330000000000001E-3</v>
      </c>
      <c r="S13" s="358">
        <v>4.0000000000000001E-3</v>
      </c>
      <c r="T13" s="358">
        <v>4.8999999999999998E-3</v>
      </c>
      <c r="U13" s="358">
        <v>7.6769999999999998E-3</v>
      </c>
      <c r="V13" s="358">
        <v>6.3229999999999996E-3</v>
      </c>
      <c r="W13" s="358">
        <v>6.1000000000000004E-3</v>
      </c>
      <c r="X13" s="358">
        <v>1.9741999999999999E-2</v>
      </c>
      <c r="Y13" s="358">
        <v>1.8367000000000001E-2</v>
      </c>
      <c r="Z13" s="358">
        <v>1.6677000000000001E-2</v>
      </c>
      <c r="AA13" s="358">
        <v>1.6903999999999999E-2</v>
      </c>
      <c r="AB13" s="358">
        <v>-4.6550000000000003E-3</v>
      </c>
      <c r="AC13" s="358">
        <v>-7.6769999999999998E-3</v>
      </c>
      <c r="AD13" s="358">
        <v>-4.8329999999999996E-3</v>
      </c>
      <c r="AE13" s="358">
        <v>-1.0966999999999999E-2</v>
      </c>
      <c r="AF13" s="358">
        <v>-1.7267000000000001E-2</v>
      </c>
      <c r="AG13" s="358">
        <v>-1.3967E-2</v>
      </c>
      <c r="AH13" s="358">
        <v>-1.3644999999999999E-2</v>
      </c>
      <c r="AI13" s="358">
        <v>-1.52E-2</v>
      </c>
      <c r="AJ13" s="358">
        <v>-6.2899999999999996E-3</v>
      </c>
      <c r="AK13" s="358">
        <v>-4.4999999999999997E-3</v>
      </c>
      <c r="AL13" s="358">
        <v>-0.01</v>
      </c>
      <c r="AM13" s="358">
        <v>-2.1291000000000001E-2</v>
      </c>
      <c r="AN13" s="358">
        <v>-2.2643E-2</v>
      </c>
      <c r="AO13" s="358">
        <v>-1.4871000000000001E-2</v>
      </c>
      <c r="AP13" s="358">
        <v>-1.7433000000000001E-2</v>
      </c>
      <c r="AQ13" s="358">
        <v>-1.8870999999999999E-2</v>
      </c>
      <c r="AR13" s="358">
        <v>-1.5900000000000001E-2</v>
      </c>
      <c r="AS13" s="358">
        <v>-1.9096999999999999E-2</v>
      </c>
      <c r="AT13" s="358">
        <v>-1.5161000000000001E-2</v>
      </c>
      <c r="AU13" s="358">
        <v>-1.5733E-2</v>
      </c>
      <c r="AV13" s="358">
        <v>-1.6968E-2</v>
      </c>
      <c r="AW13" s="358">
        <v>-1.7399999999999999E-2</v>
      </c>
      <c r="AX13" s="358">
        <v>-1.5613E-2</v>
      </c>
      <c r="AY13" s="358">
        <v>-1.7225000000000001E-2</v>
      </c>
      <c r="AZ13" s="777">
        <v>-1.0715000000000001E-2</v>
      </c>
      <c r="BA13" s="777">
        <v>-2.2644999999999998E-2</v>
      </c>
      <c r="BB13" s="777">
        <v>-2.4E-2</v>
      </c>
      <c r="BC13" s="777">
        <v>-2.4291E-2</v>
      </c>
      <c r="BD13" s="777">
        <v>-1.6750899999999999E-2</v>
      </c>
      <c r="BE13" s="777">
        <v>-1.5819699999999999E-2</v>
      </c>
      <c r="BF13" s="284">
        <v>-1.5450800000000001E-2</v>
      </c>
      <c r="BG13" s="284">
        <v>-1.6424299999999999E-2</v>
      </c>
      <c r="BH13" s="284">
        <v>-1.46508E-2</v>
      </c>
      <c r="BI13" s="284">
        <v>-1.4270700000000001E-2</v>
      </c>
      <c r="BJ13" s="284">
        <v>-1.5088000000000001E-2</v>
      </c>
      <c r="BK13" s="284">
        <v>-1.41935E-2</v>
      </c>
      <c r="BL13" s="284">
        <v>-1.4864199999999999E-2</v>
      </c>
      <c r="BM13" s="284">
        <v>-1.5306800000000001E-2</v>
      </c>
      <c r="BN13" s="284">
        <v>-1.44908E-2</v>
      </c>
      <c r="BO13" s="284">
        <v>-1.4914699999999999E-2</v>
      </c>
      <c r="BP13" s="284">
        <v>-1.6658200000000001E-2</v>
      </c>
      <c r="BQ13" s="284">
        <v>-1.57073E-2</v>
      </c>
      <c r="BR13" s="284">
        <v>-1.51856E-2</v>
      </c>
      <c r="BS13" s="284">
        <v>-1.61659E-2</v>
      </c>
      <c r="BT13" s="284">
        <v>-1.45247E-2</v>
      </c>
      <c r="BU13" s="284">
        <v>-1.3995E-2</v>
      </c>
      <c r="BV13" s="284">
        <v>-1.4771100000000001E-2</v>
      </c>
      <c r="BW13" s="239"/>
      <c r="BX13" s="239"/>
      <c r="BY13" s="239"/>
      <c r="BZ13" s="239"/>
      <c r="CA13" s="239"/>
      <c r="CB13" s="239"/>
      <c r="CC13" s="239"/>
      <c r="CD13" s="239"/>
      <c r="CE13" s="239"/>
      <c r="CF13" s="239"/>
      <c r="CG13" s="239"/>
      <c r="CH13" s="239"/>
      <c r="CI13" s="239"/>
      <c r="CJ13" s="239"/>
      <c r="CK13" s="239"/>
      <c r="CL13" s="239"/>
      <c r="CM13" s="239"/>
      <c r="CN13" s="239"/>
      <c r="CO13" s="239"/>
      <c r="CP13" s="239"/>
      <c r="CQ13" s="239"/>
      <c r="CR13" s="239"/>
      <c r="CS13" s="239"/>
      <c r="CT13" s="239"/>
      <c r="CU13" s="239"/>
      <c r="CV13" s="239"/>
      <c r="CW13" s="239"/>
      <c r="CX13" s="239"/>
      <c r="CY13" s="239"/>
      <c r="CZ13" s="239"/>
      <c r="DA13" s="239"/>
      <c r="DB13" s="239"/>
      <c r="DC13" s="239"/>
      <c r="DD13" s="239"/>
      <c r="DE13" s="239"/>
      <c r="DF13" s="239"/>
      <c r="DG13" s="239"/>
      <c r="DH13" s="239"/>
      <c r="DI13" s="239"/>
      <c r="DJ13" s="239"/>
      <c r="DK13" s="239"/>
      <c r="DL13" s="239"/>
      <c r="DM13" s="239"/>
      <c r="DN13" s="239"/>
      <c r="DO13" s="239"/>
      <c r="DP13" s="239"/>
      <c r="DQ13" s="239"/>
      <c r="DR13" s="239"/>
      <c r="DS13" s="239"/>
      <c r="DT13" s="239"/>
      <c r="DU13" s="239"/>
      <c r="DV13" s="239"/>
      <c r="DW13" s="239"/>
      <c r="DX13" s="239"/>
      <c r="DY13" s="239"/>
      <c r="DZ13" s="239"/>
      <c r="EA13" s="239"/>
      <c r="EB13" s="239"/>
      <c r="EC13" s="239"/>
      <c r="ED13" s="239"/>
      <c r="EE13" s="239"/>
      <c r="EF13" s="239"/>
      <c r="EG13" s="239"/>
      <c r="EH13" s="239"/>
      <c r="EI13" s="239"/>
      <c r="EJ13" s="239"/>
      <c r="EK13" s="239"/>
      <c r="EL13" s="239"/>
      <c r="EM13" s="239"/>
      <c r="EN13" s="239"/>
      <c r="EO13" s="239"/>
      <c r="EP13" s="239"/>
      <c r="EQ13" s="239"/>
      <c r="ER13" s="239"/>
      <c r="ES13" s="239"/>
      <c r="ET13" s="239"/>
      <c r="EU13" s="239"/>
      <c r="EV13" s="239"/>
      <c r="EW13" s="239"/>
      <c r="EX13" s="239"/>
      <c r="EY13" s="239"/>
      <c r="EZ13" s="239"/>
      <c r="FA13" s="239"/>
      <c r="FB13" s="239"/>
      <c r="FC13" s="239"/>
      <c r="FD13" s="239"/>
      <c r="FE13" s="239"/>
      <c r="FF13" s="239"/>
      <c r="FG13" s="239"/>
      <c r="FH13" s="239"/>
      <c r="FI13" s="239"/>
      <c r="FJ13" s="239"/>
    </row>
    <row r="14" spans="1:166" x14ac:dyDescent="0.2">
      <c r="A14" s="208" t="s">
        <v>538</v>
      </c>
      <c r="B14" s="485" t="s">
        <v>529</v>
      </c>
      <c r="C14" s="358">
        <v>0.27112900000000001</v>
      </c>
      <c r="D14" s="358">
        <v>0.27160699999999999</v>
      </c>
      <c r="E14" s="358">
        <v>0.27451599999999998</v>
      </c>
      <c r="F14" s="358">
        <v>0.29836699999999999</v>
      </c>
      <c r="G14" s="358">
        <v>0.28922599999999998</v>
      </c>
      <c r="H14" s="358">
        <v>0.29609999999999997</v>
      </c>
      <c r="I14" s="358">
        <v>0.292323</v>
      </c>
      <c r="J14" s="358">
        <v>0.294097</v>
      </c>
      <c r="K14" s="358">
        <v>0.28260000000000002</v>
      </c>
      <c r="L14" s="358">
        <v>0.274065</v>
      </c>
      <c r="M14" s="358">
        <v>0.28760000000000002</v>
      </c>
      <c r="N14" s="358">
        <v>0.26241900000000001</v>
      </c>
      <c r="O14" s="358">
        <v>0.26600000000000001</v>
      </c>
      <c r="P14" s="358">
        <v>0.26910699999999999</v>
      </c>
      <c r="Q14" s="358">
        <v>0.27848400000000001</v>
      </c>
      <c r="R14" s="358">
        <v>0.28599999999999998</v>
      </c>
      <c r="S14" s="358">
        <v>0.28777399999999997</v>
      </c>
      <c r="T14" s="358">
        <v>0.28349999999999997</v>
      </c>
      <c r="U14" s="358">
        <v>0.28935499999999997</v>
      </c>
      <c r="V14" s="358">
        <v>0.28761300000000001</v>
      </c>
      <c r="W14" s="358">
        <v>0.27410000000000001</v>
      </c>
      <c r="X14" s="358">
        <v>0.26896799999999998</v>
      </c>
      <c r="Y14" s="358">
        <v>0.26200000000000001</v>
      </c>
      <c r="Z14" s="358">
        <v>0.28341899999999998</v>
      </c>
      <c r="AA14" s="358">
        <v>0.26793600000000001</v>
      </c>
      <c r="AB14" s="358">
        <v>0.25330999999999998</v>
      </c>
      <c r="AC14" s="358">
        <v>0.27393600000000001</v>
      </c>
      <c r="AD14" s="358">
        <v>0.26860000000000001</v>
      </c>
      <c r="AE14" s="358">
        <v>0.27822599999999997</v>
      </c>
      <c r="AF14" s="358">
        <v>0.28089999999999998</v>
      </c>
      <c r="AG14" s="358">
        <v>0.27941899999999997</v>
      </c>
      <c r="AH14" s="358">
        <v>0.28735500000000003</v>
      </c>
      <c r="AI14" s="358">
        <v>0.26493299999999997</v>
      </c>
      <c r="AJ14" s="358">
        <v>0.25112899999999999</v>
      </c>
      <c r="AK14" s="358">
        <v>0.27210000000000001</v>
      </c>
      <c r="AL14" s="358">
        <v>0.29290300000000002</v>
      </c>
      <c r="AM14" s="358">
        <v>0.26858100000000001</v>
      </c>
      <c r="AN14" s="358">
        <v>0.26964300000000002</v>
      </c>
      <c r="AO14" s="358">
        <v>0.28183900000000001</v>
      </c>
      <c r="AP14" s="358">
        <v>0.28866700000000001</v>
      </c>
      <c r="AQ14" s="358">
        <v>0.28967700000000002</v>
      </c>
      <c r="AR14" s="358">
        <v>0.29823300000000003</v>
      </c>
      <c r="AS14" s="358">
        <v>0.27887099999999998</v>
      </c>
      <c r="AT14" s="358">
        <v>0.28571000000000002</v>
      </c>
      <c r="AU14" s="358">
        <v>0.27850000000000003</v>
      </c>
      <c r="AV14" s="358">
        <v>0.24471000000000001</v>
      </c>
      <c r="AW14" s="358">
        <v>0.29106700000000002</v>
      </c>
      <c r="AX14" s="358">
        <v>0.29570999999999997</v>
      </c>
      <c r="AY14" s="358">
        <v>0.27322600000000002</v>
      </c>
      <c r="AZ14" s="777">
        <v>0.26960699999999999</v>
      </c>
      <c r="BA14" s="777">
        <v>0.284968</v>
      </c>
      <c r="BB14" s="777">
        <v>0.29223300000000002</v>
      </c>
      <c r="BC14" s="777">
        <v>0.283613</v>
      </c>
      <c r="BD14" s="777">
        <v>0.29051589999999999</v>
      </c>
      <c r="BE14" s="777">
        <v>0.28244409999999998</v>
      </c>
      <c r="BF14" s="284">
        <v>0.27535320000000002</v>
      </c>
      <c r="BG14" s="284">
        <v>0.2652872</v>
      </c>
      <c r="BH14" s="284">
        <v>0.2499962</v>
      </c>
      <c r="BI14" s="284">
        <v>0.27169979999999999</v>
      </c>
      <c r="BJ14" s="284">
        <v>0.28218949999999998</v>
      </c>
      <c r="BK14" s="284">
        <v>0.26240010000000002</v>
      </c>
      <c r="BL14" s="284">
        <v>0.25855709999999998</v>
      </c>
      <c r="BM14" s="284">
        <v>0.27082830000000002</v>
      </c>
      <c r="BN14" s="284">
        <v>0.25644840000000002</v>
      </c>
      <c r="BO14" s="284">
        <v>0.29959409999999997</v>
      </c>
      <c r="BP14" s="284">
        <v>0.29591679999999998</v>
      </c>
      <c r="BQ14" s="284">
        <v>0.29053000000000001</v>
      </c>
      <c r="BR14" s="284">
        <v>0.28448200000000001</v>
      </c>
      <c r="BS14" s="284">
        <v>0.27445710000000001</v>
      </c>
      <c r="BT14" s="284">
        <v>0.25869789999999998</v>
      </c>
      <c r="BU14" s="284">
        <v>0.27920980000000001</v>
      </c>
      <c r="BV14" s="284">
        <v>0.28966730000000002</v>
      </c>
      <c r="BW14" s="239"/>
      <c r="BX14" s="239"/>
      <c r="BY14" s="239"/>
      <c r="BZ14" s="239"/>
      <c r="CA14" s="239"/>
      <c r="CB14" s="239"/>
      <c r="CC14" s="239"/>
      <c r="CD14" s="239"/>
      <c r="CE14" s="239"/>
      <c r="CF14" s="239"/>
      <c r="CG14" s="239"/>
      <c r="CH14" s="239"/>
      <c r="CI14" s="239"/>
      <c r="CJ14" s="239"/>
      <c r="CK14" s="239"/>
      <c r="CL14" s="239"/>
      <c r="CM14" s="239"/>
      <c r="CN14" s="239"/>
      <c r="CO14" s="239"/>
      <c r="CP14" s="239"/>
      <c r="CQ14" s="239"/>
      <c r="CR14" s="239"/>
      <c r="CS14" s="239"/>
      <c r="CT14" s="239"/>
      <c r="CU14" s="239"/>
      <c r="CV14" s="239"/>
      <c r="CW14" s="239"/>
      <c r="CX14" s="239"/>
      <c r="CY14" s="239"/>
      <c r="CZ14" s="239"/>
      <c r="DA14" s="239"/>
      <c r="DB14" s="239"/>
      <c r="DC14" s="239"/>
      <c r="DD14" s="239"/>
      <c r="DE14" s="239"/>
      <c r="DF14" s="239"/>
      <c r="DG14" s="239"/>
      <c r="DH14" s="239"/>
      <c r="DI14" s="239"/>
      <c r="DJ14" s="239"/>
      <c r="DK14" s="239"/>
      <c r="DL14" s="239"/>
      <c r="DM14" s="239"/>
      <c r="DN14" s="239"/>
      <c r="DO14" s="239"/>
      <c r="DP14" s="239"/>
      <c r="DQ14" s="239"/>
      <c r="DR14" s="239"/>
      <c r="DS14" s="239"/>
      <c r="DT14" s="239"/>
      <c r="DU14" s="239"/>
      <c r="DV14" s="239"/>
      <c r="DW14" s="239"/>
      <c r="DX14" s="239"/>
      <c r="DY14" s="239"/>
      <c r="DZ14" s="239"/>
      <c r="EA14" s="239"/>
      <c r="EB14" s="239"/>
      <c r="EC14" s="239"/>
      <c r="ED14" s="239"/>
      <c r="EE14" s="239"/>
      <c r="EF14" s="239"/>
      <c r="EG14" s="239"/>
      <c r="EH14" s="239"/>
      <c r="EI14" s="239"/>
      <c r="EJ14" s="239"/>
      <c r="EK14" s="239"/>
      <c r="EL14" s="239"/>
      <c r="EM14" s="239"/>
      <c r="EN14" s="239"/>
      <c r="EO14" s="239"/>
      <c r="EP14" s="239"/>
      <c r="EQ14" s="239"/>
      <c r="ER14" s="239"/>
      <c r="ES14" s="239"/>
      <c r="ET14" s="239"/>
      <c r="EU14" s="239"/>
      <c r="EV14" s="239"/>
      <c r="EW14" s="239"/>
      <c r="EX14" s="239"/>
      <c r="EY14" s="239"/>
      <c r="EZ14" s="239"/>
      <c r="FA14" s="239"/>
      <c r="FB14" s="239"/>
      <c r="FC14" s="239"/>
      <c r="FD14" s="239"/>
      <c r="FE14" s="239"/>
      <c r="FF14" s="239"/>
      <c r="FG14" s="239"/>
      <c r="FH14" s="239"/>
      <c r="FI14" s="239"/>
      <c r="FJ14" s="239"/>
    </row>
    <row r="15" spans="1:166" x14ac:dyDescent="0.2">
      <c r="A15" s="208" t="s">
        <v>539</v>
      </c>
      <c r="B15" s="485" t="s">
        <v>540</v>
      </c>
      <c r="C15" s="358">
        <v>0.27854800000000002</v>
      </c>
      <c r="D15" s="358">
        <v>0.27560699999999999</v>
      </c>
      <c r="E15" s="358">
        <v>0.28403200000000001</v>
      </c>
      <c r="F15" s="358">
        <v>0.28453299999999998</v>
      </c>
      <c r="G15" s="358">
        <v>0.286387</v>
      </c>
      <c r="H15" s="358">
        <v>0.27313300000000001</v>
      </c>
      <c r="I15" s="358">
        <v>0.27612900000000001</v>
      </c>
      <c r="J15" s="358">
        <v>0.26300000000000001</v>
      </c>
      <c r="K15" s="358">
        <v>0.252</v>
      </c>
      <c r="L15" s="358">
        <v>0.22364500000000001</v>
      </c>
      <c r="M15" s="358">
        <v>0.23433300000000001</v>
      </c>
      <c r="N15" s="358">
        <v>0.229355</v>
      </c>
      <c r="O15" s="358">
        <v>0.23319400000000001</v>
      </c>
      <c r="P15" s="358">
        <v>0.22614300000000001</v>
      </c>
      <c r="Q15" s="358">
        <v>0.247194</v>
      </c>
      <c r="R15" s="358">
        <v>0.26093300000000003</v>
      </c>
      <c r="S15" s="358">
        <v>0.25629000000000002</v>
      </c>
      <c r="T15" s="358">
        <v>0.25190000000000001</v>
      </c>
      <c r="U15" s="358">
        <v>0.25483899999999998</v>
      </c>
      <c r="V15" s="358">
        <v>0.25480700000000001</v>
      </c>
      <c r="W15" s="358">
        <v>0.245367</v>
      </c>
      <c r="X15" s="358">
        <v>0.23374200000000001</v>
      </c>
      <c r="Y15" s="358">
        <v>0.273067</v>
      </c>
      <c r="Z15" s="358">
        <v>0.27574199999999999</v>
      </c>
      <c r="AA15" s="358">
        <v>0.24906500000000001</v>
      </c>
      <c r="AB15" s="358">
        <v>0.22134499999999999</v>
      </c>
      <c r="AC15" s="358">
        <v>0.261903</v>
      </c>
      <c r="AD15" s="358">
        <v>0.27600000000000002</v>
      </c>
      <c r="AE15" s="358">
        <v>0.27771000000000001</v>
      </c>
      <c r="AF15" s="358">
        <v>0.27033299999999999</v>
      </c>
      <c r="AG15" s="358">
        <v>0.251226</v>
      </c>
      <c r="AH15" s="358">
        <v>0.26219399999999998</v>
      </c>
      <c r="AI15" s="358">
        <v>0.25633299999999998</v>
      </c>
      <c r="AJ15" s="358">
        <v>0.270677</v>
      </c>
      <c r="AK15" s="358">
        <v>0.27936699999999998</v>
      </c>
      <c r="AL15" s="358">
        <v>0.27871000000000001</v>
      </c>
      <c r="AM15" s="358">
        <v>0.26177400000000001</v>
      </c>
      <c r="AN15" s="358">
        <v>0.23871400000000001</v>
      </c>
      <c r="AO15" s="358">
        <v>0.23758099999999999</v>
      </c>
      <c r="AP15" s="358">
        <v>0.24473300000000001</v>
      </c>
      <c r="AQ15" s="358">
        <v>0.26338699999999998</v>
      </c>
      <c r="AR15" s="358">
        <v>0.261633</v>
      </c>
      <c r="AS15" s="358">
        <v>0.26909699999999998</v>
      </c>
      <c r="AT15" s="358">
        <v>0.24138699999999999</v>
      </c>
      <c r="AU15" s="358">
        <v>0.234733</v>
      </c>
      <c r="AV15" s="358">
        <v>0.21432300000000001</v>
      </c>
      <c r="AW15" s="358">
        <v>0.246167</v>
      </c>
      <c r="AX15" s="358">
        <v>0.25703199999999998</v>
      </c>
      <c r="AY15" s="358">
        <v>0.242839</v>
      </c>
      <c r="AZ15" s="777">
        <v>0.22632099999999999</v>
      </c>
      <c r="BA15" s="777">
        <v>0.25309700000000002</v>
      </c>
      <c r="BB15" s="777">
        <v>0.25393300000000002</v>
      </c>
      <c r="BC15" s="777">
        <v>0.25367699999999999</v>
      </c>
      <c r="BD15" s="777">
        <v>0.26741819999999999</v>
      </c>
      <c r="BE15" s="777">
        <v>0.27546100000000001</v>
      </c>
      <c r="BF15" s="284">
        <v>0.27280399999999999</v>
      </c>
      <c r="BG15" s="284">
        <v>0.26153480000000001</v>
      </c>
      <c r="BH15" s="284">
        <v>0.26407999999999998</v>
      </c>
      <c r="BI15" s="284">
        <v>0.27025589999999999</v>
      </c>
      <c r="BJ15" s="284">
        <v>0.28447640000000002</v>
      </c>
      <c r="BK15" s="284">
        <v>0.27686830000000001</v>
      </c>
      <c r="BL15" s="284">
        <v>0.26941720000000002</v>
      </c>
      <c r="BM15" s="284">
        <v>0.27241949999999998</v>
      </c>
      <c r="BN15" s="284">
        <v>0.27400170000000001</v>
      </c>
      <c r="BO15" s="284">
        <v>0.27486549999999998</v>
      </c>
      <c r="BP15" s="284">
        <v>0.27716190000000002</v>
      </c>
      <c r="BQ15" s="284">
        <v>0.2766055</v>
      </c>
      <c r="BR15" s="284">
        <v>0.2707405</v>
      </c>
      <c r="BS15" s="284">
        <v>0.26135760000000002</v>
      </c>
      <c r="BT15" s="284">
        <v>0.2638702</v>
      </c>
      <c r="BU15" s="284">
        <v>0.26619619999999999</v>
      </c>
      <c r="BV15" s="284">
        <v>0.27914990000000001</v>
      </c>
      <c r="BW15" s="239"/>
      <c r="BX15" s="239"/>
      <c r="BY15" s="239"/>
      <c r="BZ15" s="239"/>
      <c r="CA15" s="239"/>
      <c r="CB15" s="239"/>
      <c r="CC15" s="239"/>
      <c r="CD15" s="239"/>
      <c r="CE15" s="239"/>
      <c r="CF15" s="239"/>
      <c r="CG15" s="239"/>
      <c r="CH15" s="239"/>
      <c r="CI15" s="239"/>
      <c r="CJ15" s="239"/>
      <c r="CK15" s="239"/>
      <c r="CL15" s="239"/>
      <c r="CM15" s="239"/>
      <c r="CN15" s="239"/>
      <c r="CO15" s="239"/>
      <c r="CP15" s="239"/>
      <c r="CQ15" s="239"/>
      <c r="CR15" s="239"/>
      <c r="CS15" s="239"/>
      <c r="CT15" s="239"/>
      <c r="CU15" s="239"/>
      <c r="CV15" s="239"/>
      <c r="CW15" s="239"/>
      <c r="CX15" s="239"/>
      <c r="CY15" s="239"/>
      <c r="CZ15" s="239"/>
      <c r="DA15" s="239"/>
      <c r="DB15" s="239"/>
      <c r="DC15" s="239"/>
      <c r="DD15" s="239"/>
      <c r="DE15" s="239"/>
      <c r="DF15" s="239"/>
      <c r="DG15" s="239"/>
      <c r="DH15" s="239"/>
      <c r="DI15" s="239"/>
      <c r="DJ15" s="239"/>
      <c r="DK15" s="239"/>
      <c r="DL15" s="239"/>
      <c r="DM15" s="239"/>
      <c r="DN15" s="239"/>
      <c r="DO15" s="239"/>
      <c r="DP15" s="239"/>
      <c r="DQ15" s="239"/>
      <c r="DR15" s="239"/>
      <c r="DS15" s="239"/>
      <c r="DT15" s="239"/>
      <c r="DU15" s="239"/>
      <c r="DV15" s="239"/>
      <c r="DW15" s="239"/>
      <c r="DX15" s="239"/>
      <c r="DY15" s="239"/>
      <c r="DZ15" s="239"/>
      <c r="EA15" s="239"/>
      <c r="EB15" s="239"/>
      <c r="EC15" s="239"/>
      <c r="ED15" s="239"/>
      <c r="EE15" s="239"/>
      <c r="EF15" s="239"/>
      <c r="EG15" s="239"/>
      <c r="EH15" s="239"/>
      <c r="EI15" s="239"/>
      <c r="EJ15" s="239"/>
      <c r="EK15" s="239"/>
      <c r="EL15" s="239"/>
      <c r="EM15" s="239"/>
      <c r="EN15" s="239"/>
      <c r="EO15" s="239"/>
      <c r="EP15" s="239"/>
      <c r="EQ15" s="239"/>
      <c r="ER15" s="239"/>
      <c r="ES15" s="239"/>
      <c r="ET15" s="239"/>
      <c r="EU15" s="239"/>
      <c r="EV15" s="239"/>
      <c r="EW15" s="239"/>
      <c r="EX15" s="239"/>
      <c r="EY15" s="239"/>
      <c r="EZ15" s="239"/>
      <c r="FA15" s="239"/>
      <c r="FB15" s="239"/>
      <c r="FC15" s="239"/>
      <c r="FD15" s="239"/>
      <c r="FE15" s="239"/>
      <c r="FF15" s="239"/>
      <c r="FG15" s="239"/>
      <c r="FH15" s="239"/>
      <c r="FI15" s="239"/>
      <c r="FJ15" s="239"/>
    </row>
    <row r="16" spans="1:166" x14ac:dyDescent="0.2">
      <c r="A16" s="208" t="s">
        <v>541</v>
      </c>
      <c r="B16" s="485" t="s">
        <v>542</v>
      </c>
      <c r="C16" s="358">
        <v>-0.177451</v>
      </c>
      <c r="D16" s="358">
        <v>-0.100285</v>
      </c>
      <c r="E16" s="358">
        <v>6.7194000000000004E-2</v>
      </c>
      <c r="F16" s="358">
        <v>0.220801</v>
      </c>
      <c r="G16" s="358">
        <v>0.267646</v>
      </c>
      <c r="H16" s="358">
        <v>0.28430100000000003</v>
      </c>
      <c r="I16" s="358">
        <v>0.26938600000000001</v>
      </c>
      <c r="J16" s="358">
        <v>0.23574200000000001</v>
      </c>
      <c r="K16" s="358">
        <v>7.0133000000000001E-2</v>
      </c>
      <c r="L16" s="358">
        <v>-9.9162E-2</v>
      </c>
      <c r="M16" s="358">
        <v>-0.18993299999999999</v>
      </c>
      <c r="N16" s="358">
        <v>-0.161161</v>
      </c>
      <c r="O16" s="358">
        <v>-0.15151700000000001</v>
      </c>
      <c r="P16" s="358">
        <v>-9.0249999999999997E-2</v>
      </c>
      <c r="Q16" s="358">
        <v>9.8807000000000006E-2</v>
      </c>
      <c r="R16" s="358">
        <v>0.254334</v>
      </c>
      <c r="S16" s="358">
        <v>0.29496800000000001</v>
      </c>
      <c r="T16" s="358">
        <v>0.30673299999999998</v>
      </c>
      <c r="U16" s="358">
        <v>0.25745200000000001</v>
      </c>
      <c r="V16" s="358">
        <v>0.27706399999999998</v>
      </c>
      <c r="W16" s="358">
        <v>8.7300000000000003E-2</v>
      </c>
      <c r="X16" s="358">
        <v>-0.10771</v>
      </c>
      <c r="Y16" s="358">
        <v>-0.22026699999999999</v>
      </c>
      <c r="Z16" s="358">
        <v>-0.23058000000000001</v>
      </c>
      <c r="AA16" s="358">
        <v>-0.19664699999999999</v>
      </c>
      <c r="AB16" s="358">
        <v>-0.123276</v>
      </c>
      <c r="AC16" s="358">
        <v>0.101225</v>
      </c>
      <c r="AD16" s="358">
        <v>0.25666600000000001</v>
      </c>
      <c r="AE16" s="358">
        <v>0.28867599999999999</v>
      </c>
      <c r="AF16" s="358">
        <v>0.28753400000000001</v>
      </c>
      <c r="AG16" s="358">
        <v>0.26061200000000001</v>
      </c>
      <c r="AH16" s="358">
        <v>0.25741900000000001</v>
      </c>
      <c r="AI16" s="358">
        <v>9.7834000000000004E-2</v>
      </c>
      <c r="AJ16" s="358">
        <v>-0.11987100000000001</v>
      </c>
      <c r="AK16" s="358">
        <v>-0.23933399999999999</v>
      </c>
      <c r="AL16" s="358">
        <v>-0.25129000000000001</v>
      </c>
      <c r="AM16" s="358">
        <v>-0.21858</v>
      </c>
      <c r="AN16" s="358">
        <v>-8.7499999999999994E-2</v>
      </c>
      <c r="AO16" s="358">
        <v>0.122612</v>
      </c>
      <c r="AP16" s="358">
        <v>0.239033</v>
      </c>
      <c r="AQ16" s="358">
        <v>0.27054899999999998</v>
      </c>
      <c r="AR16" s="358">
        <v>0.28080100000000002</v>
      </c>
      <c r="AS16" s="358">
        <v>0.29193599999999997</v>
      </c>
      <c r="AT16" s="358">
        <v>0.27180599999999999</v>
      </c>
      <c r="AU16" s="358">
        <v>9.5033000000000006E-2</v>
      </c>
      <c r="AV16" s="358">
        <v>-6.7678000000000002E-2</v>
      </c>
      <c r="AW16" s="358">
        <v>-0.20016700000000001</v>
      </c>
      <c r="AX16" s="358">
        <v>-0.19225800000000001</v>
      </c>
      <c r="AY16" s="358">
        <v>-0.15267900000000001</v>
      </c>
      <c r="AZ16" s="777">
        <v>-4.9320000000000003E-2</v>
      </c>
      <c r="BA16" s="777">
        <v>8.6580000000000004E-2</v>
      </c>
      <c r="BB16" s="777">
        <v>0.194267</v>
      </c>
      <c r="BC16" s="777">
        <v>0.25293700000000002</v>
      </c>
      <c r="BD16" s="777">
        <v>0.2684222</v>
      </c>
      <c r="BE16" s="777">
        <v>0.2589629</v>
      </c>
      <c r="BF16" s="284">
        <v>0.24061469999999999</v>
      </c>
      <c r="BG16" s="284">
        <v>5.7473000000000003E-2</v>
      </c>
      <c r="BH16" s="284">
        <v>-0.10350380000000001</v>
      </c>
      <c r="BI16" s="284">
        <v>-0.23408870000000001</v>
      </c>
      <c r="BJ16" s="284">
        <v>-0.23558589999999999</v>
      </c>
      <c r="BK16" s="284">
        <v>-0.18821489999999999</v>
      </c>
      <c r="BL16" s="284">
        <v>-0.1235661</v>
      </c>
      <c r="BM16" s="284">
        <v>7.7038999999999996E-2</v>
      </c>
      <c r="BN16" s="284">
        <v>0.2317784</v>
      </c>
      <c r="BO16" s="284">
        <v>0.27149640000000003</v>
      </c>
      <c r="BP16" s="284">
        <v>0.27207890000000001</v>
      </c>
      <c r="BQ16" s="284">
        <v>0.26050479999999998</v>
      </c>
      <c r="BR16" s="284">
        <v>0.24137149999999999</v>
      </c>
      <c r="BS16" s="284">
        <v>5.8837399999999998E-2</v>
      </c>
      <c r="BT16" s="284">
        <v>-0.1025775</v>
      </c>
      <c r="BU16" s="284">
        <v>-0.2345941</v>
      </c>
      <c r="BV16" s="284">
        <v>-0.2364947</v>
      </c>
      <c r="BW16" s="239"/>
      <c r="BX16" s="239"/>
      <c r="BY16" s="239"/>
      <c r="BZ16" s="239"/>
      <c r="CA16" s="239"/>
      <c r="CB16" s="239"/>
      <c r="CC16" s="239"/>
      <c r="CD16" s="239"/>
      <c r="CE16" s="239"/>
      <c r="CF16" s="239"/>
      <c r="CG16" s="239"/>
      <c r="CH16" s="239"/>
      <c r="CI16" s="239"/>
      <c r="CJ16" s="239"/>
      <c r="CK16" s="239"/>
      <c r="CL16" s="239"/>
      <c r="CM16" s="239"/>
      <c r="CN16" s="239"/>
      <c r="CO16" s="239"/>
      <c r="CP16" s="239"/>
      <c r="CQ16" s="239"/>
      <c r="CR16" s="239"/>
      <c r="CS16" s="239"/>
      <c r="CT16" s="239"/>
      <c r="CU16" s="239"/>
      <c r="CV16" s="239"/>
      <c r="CW16" s="239"/>
      <c r="CX16" s="239"/>
      <c r="CY16" s="239"/>
      <c r="CZ16" s="239"/>
      <c r="DA16" s="239"/>
      <c r="DB16" s="239"/>
      <c r="DC16" s="239"/>
      <c r="DD16" s="239"/>
      <c r="DE16" s="239"/>
      <c r="DF16" s="239"/>
      <c r="DG16" s="239"/>
      <c r="DH16" s="239"/>
      <c r="DI16" s="239"/>
      <c r="DJ16" s="239"/>
      <c r="DK16" s="239"/>
      <c r="DL16" s="239"/>
      <c r="DM16" s="239"/>
      <c r="DN16" s="239"/>
      <c r="DO16" s="239"/>
      <c r="DP16" s="239"/>
      <c r="DQ16" s="239"/>
      <c r="DR16" s="239"/>
      <c r="DS16" s="239"/>
      <c r="DT16" s="239"/>
      <c r="DU16" s="239"/>
      <c r="DV16" s="239"/>
      <c r="DW16" s="239"/>
      <c r="DX16" s="239"/>
      <c r="DY16" s="239"/>
      <c r="DZ16" s="239"/>
      <c r="EA16" s="239"/>
      <c r="EB16" s="239"/>
      <c r="EC16" s="239"/>
      <c r="ED16" s="239"/>
      <c r="EE16" s="239"/>
      <c r="EF16" s="239"/>
      <c r="EG16" s="239"/>
      <c r="EH16" s="239"/>
      <c r="EI16" s="239"/>
      <c r="EJ16" s="239"/>
      <c r="EK16" s="239"/>
      <c r="EL16" s="239"/>
      <c r="EM16" s="239"/>
      <c r="EN16" s="239"/>
      <c r="EO16" s="239"/>
      <c r="EP16" s="239"/>
      <c r="EQ16" s="239"/>
      <c r="ER16" s="239"/>
      <c r="ES16" s="239"/>
      <c r="ET16" s="239"/>
      <c r="EU16" s="239"/>
      <c r="EV16" s="239"/>
      <c r="EW16" s="239"/>
      <c r="EX16" s="239"/>
      <c r="EY16" s="239"/>
      <c r="EZ16" s="239"/>
      <c r="FA16" s="239"/>
      <c r="FB16" s="239"/>
      <c r="FC16" s="239"/>
      <c r="FD16" s="239"/>
      <c r="FE16" s="239"/>
      <c r="FF16" s="239"/>
      <c r="FG16" s="239"/>
      <c r="FH16" s="239"/>
      <c r="FI16" s="239"/>
      <c r="FJ16" s="239"/>
    </row>
    <row r="17" spans="1:74" s="212" customFormat="1" x14ac:dyDescent="0.2">
      <c r="A17" s="471" t="s">
        <v>543</v>
      </c>
      <c r="B17" s="486" t="s">
        <v>544</v>
      </c>
      <c r="C17" s="66">
        <v>-2.2349000000000001E-2</v>
      </c>
      <c r="D17" s="66">
        <v>-2.1128000000000001E-2</v>
      </c>
      <c r="E17" s="66">
        <v>-2.2387000000000001E-2</v>
      </c>
      <c r="F17" s="66">
        <v>-2.0142E-2</v>
      </c>
      <c r="G17" s="66">
        <v>-2.1826000000000002E-2</v>
      </c>
      <c r="H17" s="66">
        <v>-2.3644999999999999E-2</v>
      </c>
      <c r="I17" s="66">
        <v>-2.2442E-2</v>
      </c>
      <c r="J17" s="66">
        <v>-2.2522E-2</v>
      </c>
      <c r="K17" s="66">
        <v>-2.0795000000000001E-2</v>
      </c>
      <c r="L17" s="66">
        <v>-2.3115E-2</v>
      </c>
      <c r="M17" s="66">
        <v>-2.4674999999999999E-2</v>
      </c>
      <c r="N17" s="66">
        <v>-2.2335000000000001E-2</v>
      </c>
      <c r="O17" s="66">
        <v>-2.3116000000000001E-2</v>
      </c>
      <c r="P17" s="66">
        <v>-2.3289000000000001E-2</v>
      </c>
      <c r="Q17" s="66">
        <v>-2.3158000000000002E-2</v>
      </c>
      <c r="R17" s="66">
        <v>-2.2498000000000001E-2</v>
      </c>
      <c r="S17" s="66">
        <v>-2.3636000000000001E-2</v>
      </c>
      <c r="T17" s="66">
        <v>-2.4230999999999999E-2</v>
      </c>
      <c r="U17" s="66">
        <v>-2.3948000000000001E-2</v>
      </c>
      <c r="V17" s="66">
        <v>-2.4232E-2</v>
      </c>
      <c r="W17" s="66">
        <v>-2.3099000000000001E-2</v>
      </c>
      <c r="X17" s="66">
        <v>-2.4202000000000001E-2</v>
      </c>
      <c r="Y17" s="66">
        <v>-2.4271000000000001E-2</v>
      </c>
      <c r="Z17" s="66">
        <v>-2.3980999999999999E-2</v>
      </c>
      <c r="AA17" s="66">
        <v>-2.2592000000000001E-2</v>
      </c>
      <c r="AB17" s="66">
        <v>-2.4226000000000001E-2</v>
      </c>
      <c r="AC17" s="66">
        <v>-2.2414E-2</v>
      </c>
      <c r="AD17" s="66">
        <v>-2.1937999999999999E-2</v>
      </c>
      <c r="AE17" s="66">
        <v>-2.2773000000000002E-2</v>
      </c>
      <c r="AF17" s="66">
        <v>-2.3161999999999999E-2</v>
      </c>
      <c r="AG17" s="66">
        <v>-2.4191000000000001E-2</v>
      </c>
      <c r="AH17" s="66">
        <v>-2.4146999999999998E-2</v>
      </c>
      <c r="AI17" s="66">
        <v>-2.2773000000000002E-2</v>
      </c>
      <c r="AJ17" s="66">
        <v>-2.3326E-2</v>
      </c>
      <c r="AK17" s="66">
        <v>-2.3462E-2</v>
      </c>
      <c r="AL17" s="66">
        <v>-2.3191E-2</v>
      </c>
      <c r="AM17" s="66">
        <v>-2.4094000000000001E-2</v>
      </c>
      <c r="AN17" s="66">
        <v>-2.2789E-2</v>
      </c>
      <c r="AO17" s="66">
        <v>-2.2512000000000001E-2</v>
      </c>
      <c r="AP17" s="66">
        <v>-2.2934E-2</v>
      </c>
      <c r="AQ17" s="66">
        <v>-2.3621E-2</v>
      </c>
      <c r="AR17" s="66">
        <v>-2.4399000000000001E-2</v>
      </c>
      <c r="AS17" s="66">
        <v>-2.4496E-2</v>
      </c>
      <c r="AT17" s="66">
        <v>-2.4154999999999999E-2</v>
      </c>
      <c r="AU17" s="66">
        <v>-2.4097E-2</v>
      </c>
      <c r="AV17" s="66">
        <v>-2.5409000000000001E-2</v>
      </c>
      <c r="AW17" s="66">
        <v>-2.4081999999999999E-2</v>
      </c>
      <c r="AX17" s="66">
        <v>-2.5453E-2</v>
      </c>
      <c r="AY17" s="66">
        <v>-2.4516E-2</v>
      </c>
      <c r="AZ17" s="796">
        <v>-2.5106E-2</v>
      </c>
      <c r="BA17" s="796">
        <v>-2.4178999999999999E-2</v>
      </c>
      <c r="BB17" s="796">
        <v>-2.3167E-2</v>
      </c>
      <c r="BC17" s="796">
        <v>-2.4049000000000001E-2</v>
      </c>
      <c r="BD17" s="796">
        <v>-2.1670700000000001E-2</v>
      </c>
      <c r="BE17" s="796">
        <v>-2.20897E-2</v>
      </c>
      <c r="BF17" s="482">
        <v>-2.23368E-2</v>
      </c>
      <c r="BG17" s="482">
        <v>-2.1580100000000001E-2</v>
      </c>
      <c r="BH17" s="482">
        <v>-2.1817E-2</v>
      </c>
      <c r="BI17" s="482">
        <v>-2.2583900000000001E-2</v>
      </c>
      <c r="BJ17" s="482">
        <v>-2.24759E-2</v>
      </c>
      <c r="BK17" s="482">
        <v>-2.2583700000000002E-2</v>
      </c>
      <c r="BL17" s="482">
        <v>-2.1552499999999999E-2</v>
      </c>
      <c r="BM17" s="482">
        <v>-2.16896E-2</v>
      </c>
      <c r="BN17" s="482">
        <v>-2.14448E-2</v>
      </c>
      <c r="BO17" s="482">
        <v>-2.1885100000000001E-2</v>
      </c>
      <c r="BP17" s="482">
        <v>-2.22796E-2</v>
      </c>
      <c r="BQ17" s="482">
        <v>-2.2298599999999998E-2</v>
      </c>
      <c r="BR17" s="482">
        <v>-2.24654E-2</v>
      </c>
      <c r="BS17" s="482">
        <v>-2.2017100000000001E-2</v>
      </c>
      <c r="BT17" s="482">
        <v>-2.2356399999999998E-2</v>
      </c>
      <c r="BU17" s="482">
        <v>-2.3042900000000002E-2</v>
      </c>
      <c r="BV17" s="482">
        <v>-2.2884700000000001E-2</v>
      </c>
    </row>
    <row r="18" spans="1:74" x14ac:dyDescent="0.2">
      <c r="A18" s="208"/>
      <c r="B18" s="487"/>
      <c r="C18" s="496"/>
      <c r="D18" s="496"/>
      <c r="E18" s="496"/>
      <c r="F18" s="496"/>
      <c r="G18" s="496"/>
      <c r="H18" s="496"/>
      <c r="I18" s="496"/>
      <c r="J18" s="496"/>
      <c r="K18" s="496"/>
      <c r="L18" s="496"/>
      <c r="M18" s="496"/>
      <c r="N18" s="496"/>
      <c r="O18" s="496"/>
      <c r="P18" s="496"/>
      <c r="Q18" s="496"/>
      <c r="R18" s="496"/>
      <c r="S18" s="496"/>
      <c r="T18" s="496"/>
      <c r="U18" s="496"/>
      <c r="V18" s="496"/>
      <c r="W18" s="496"/>
      <c r="X18" s="496"/>
      <c r="Y18" s="496"/>
      <c r="Z18" s="496"/>
      <c r="AA18" s="496"/>
      <c r="AB18" s="496"/>
      <c r="AC18" s="496"/>
      <c r="AD18" s="496"/>
      <c r="AE18" s="496"/>
      <c r="AF18" s="496"/>
      <c r="AG18" s="496"/>
      <c r="AH18" s="496"/>
      <c r="AI18" s="496"/>
      <c r="AJ18" s="496"/>
      <c r="AK18" s="496"/>
      <c r="AL18" s="496"/>
      <c r="AM18" s="496"/>
      <c r="AN18" s="496"/>
      <c r="AO18" s="496"/>
      <c r="AP18" s="496"/>
      <c r="AQ18" s="496"/>
      <c r="AR18" s="496"/>
      <c r="AS18" s="496"/>
      <c r="AT18" s="496"/>
      <c r="AU18" s="496"/>
      <c r="AV18" s="496"/>
      <c r="AW18" s="496"/>
      <c r="AX18" s="496"/>
      <c r="AY18" s="496"/>
      <c r="AZ18" s="800"/>
      <c r="BA18" s="800"/>
      <c r="BB18" s="800"/>
      <c r="BC18" s="800"/>
      <c r="BD18" s="800"/>
      <c r="BE18" s="800"/>
      <c r="BF18" s="498"/>
      <c r="BG18" s="498"/>
      <c r="BH18" s="498"/>
      <c r="BI18" s="498"/>
      <c r="BJ18" s="498"/>
      <c r="BK18" s="498"/>
      <c r="BL18" s="498"/>
      <c r="BM18" s="498"/>
      <c r="BN18" s="498"/>
      <c r="BO18" s="498"/>
      <c r="BP18" s="498"/>
      <c r="BQ18" s="498"/>
      <c r="BR18" s="498"/>
      <c r="BS18" s="498"/>
      <c r="BT18" s="498"/>
      <c r="BU18" s="498"/>
      <c r="BV18" s="498"/>
    </row>
    <row r="19" spans="1:74" s="212" customFormat="1" x14ac:dyDescent="0.2">
      <c r="A19" s="471" t="s">
        <v>485</v>
      </c>
      <c r="B19" s="483" t="s">
        <v>545</v>
      </c>
      <c r="C19" s="66">
        <v>3.979196</v>
      </c>
      <c r="D19" s="66">
        <v>3.729911</v>
      </c>
      <c r="E19" s="66">
        <v>3.5920480000000001</v>
      </c>
      <c r="F19" s="66">
        <v>3.2634910000000001</v>
      </c>
      <c r="G19" s="66">
        <v>3.030122</v>
      </c>
      <c r="H19" s="66">
        <v>3.2429830000000002</v>
      </c>
      <c r="I19" s="66">
        <v>3.3529719999999998</v>
      </c>
      <c r="J19" s="66">
        <v>2.9958999999999998</v>
      </c>
      <c r="K19" s="66">
        <v>3.1597019999999998</v>
      </c>
      <c r="L19" s="66">
        <v>3.225158</v>
      </c>
      <c r="M19" s="66">
        <v>3.4231950000000002</v>
      </c>
      <c r="N19" s="66">
        <v>3.318784</v>
      </c>
      <c r="O19" s="66">
        <v>3.650852</v>
      </c>
      <c r="P19" s="66">
        <v>3.6074359999999999</v>
      </c>
      <c r="Q19" s="66">
        <v>3.3423690000000001</v>
      </c>
      <c r="R19" s="66">
        <v>3.3552409999999999</v>
      </c>
      <c r="S19" s="66">
        <v>3.3240120000000002</v>
      </c>
      <c r="T19" s="66">
        <v>3.2845170000000001</v>
      </c>
      <c r="U19" s="66">
        <v>3.4490159999999999</v>
      </c>
      <c r="V19" s="66">
        <v>3.2286809999999999</v>
      </c>
      <c r="W19" s="66">
        <v>3.2756880000000002</v>
      </c>
      <c r="X19" s="66">
        <v>3.4992489999999998</v>
      </c>
      <c r="Y19" s="66">
        <v>3.8534619999999999</v>
      </c>
      <c r="Z19" s="66">
        <v>4.1855120000000001</v>
      </c>
      <c r="AA19" s="66">
        <v>4.0437820000000002</v>
      </c>
      <c r="AB19" s="66">
        <v>3.8258049999999999</v>
      </c>
      <c r="AC19" s="66">
        <v>3.670636</v>
      </c>
      <c r="AD19" s="66">
        <v>3.4626540000000001</v>
      </c>
      <c r="AE19" s="66">
        <v>3.547717</v>
      </c>
      <c r="AF19" s="66">
        <v>3.4481630000000001</v>
      </c>
      <c r="AG19" s="66">
        <v>3.217689</v>
      </c>
      <c r="AH19" s="66">
        <v>3.5866660000000001</v>
      </c>
      <c r="AI19" s="66">
        <v>3.7537120000000002</v>
      </c>
      <c r="AJ19" s="66">
        <v>3.9982280000000001</v>
      </c>
      <c r="AK19" s="66">
        <v>3.948391</v>
      </c>
      <c r="AL19" s="66">
        <v>4.3865590000000001</v>
      </c>
      <c r="AM19" s="66">
        <v>4.4300920000000001</v>
      </c>
      <c r="AN19" s="66">
        <v>4.0808099999999996</v>
      </c>
      <c r="AO19" s="66">
        <v>3.67008</v>
      </c>
      <c r="AP19" s="66">
        <v>3.4802439999999999</v>
      </c>
      <c r="AQ19" s="66">
        <v>3.479006</v>
      </c>
      <c r="AR19" s="66">
        <v>3.6115780000000002</v>
      </c>
      <c r="AS19" s="66">
        <v>3.6949900000000002</v>
      </c>
      <c r="AT19" s="66">
        <v>4.048603</v>
      </c>
      <c r="AU19" s="66">
        <v>3.7715589999999999</v>
      </c>
      <c r="AV19" s="66">
        <v>3.8871220000000002</v>
      </c>
      <c r="AW19" s="66">
        <v>3.9532820000000002</v>
      </c>
      <c r="AX19" s="66">
        <v>4.3370740000000003</v>
      </c>
      <c r="AY19" s="66">
        <v>4.6002850000000004</v>
      </c>
      <c r="AZ19" s="796">
        <v>4.4203520000000003</v>
      </c>
      <c r="BA19" s="796">
        <v>3.764068</v>
      </c>
      <c r="BB19" s="796">
        <v>3.7254649999999998</v>
      </c>
      <c r="BC19" s="796">
        <v>3.7426149999999998</v>
      </c>
      <c r="BD19" s="796">
        <v>3.6106702667000001</v>
      </c>
      <c r="BE19" s="796">
        <v>3.4879462645000001</v>
      </c>
      <c r="BF19" s="482">
        <v>3.8174380000000001</v>
      </c>
      <c r="BG19" s="482">
        <v>3.7658689999999999</v>
      </c>
      <c r="BH19" s="482">
        <v>3.990348</v>
      </c>
      <c r="BI19" s="482">
        <v>4.0624339999999997</v>
      </c>
      <c r="BJ19" s="482">
        <v>4.367769</v>
      </c>
      <c r="BK19" s="482">
        <v>4.5642469999999999</v>
      </c>
      <c r="BL19" s="482">
        <v>4.414644</v>
      </c>
      <c r="BM19" s="482">
        <v>4.1049439999999997</v>
      </c>
      <c r="BN19" s="482">
        <v>3.951686</v>
      </c>
      <c r="BO19" s="482">
        <v>3.9106380000000001</v>
      </c>
      <c r="BP19" s="482">
        <v>3.8576239999999999</v>
      </c>
      <c r="BQ19" s="482">
        <v>3.899346</v>
      </c>
      <c r="BR19" s="482">
        <v>4.0125840000000004</v>
      </c>
      <c r="BS19" s="482">
        <v>3.9554290000000001</v>
      </c>
      <c r="BT19" s="482">
        <v>4.1001519999999996</v>
      </c>
      <c r="BU19" s="482">
        <v>4.1608609999999997</v>
      </c>
      <c r="BV19" s="482">
        <v>4.4494899999999999</v>
      </c>
    </row>
    <row r="20" spans="1:74" x14ac:dyDescent="0.2">
      <c r="A20" s="208" t="s">
        <v>546</v>
      </c>
      <c r="B20" s="488" t="s">
        <v>547</v>
      </c>
      <c r="C20" s="358">
        <v>2.1683400000000002</v>
      </c>
      <c r="D20" s="358">
        <v>2.05396</v>
      </c>
      <c r="E20" s="358">
        <v>2.0849419999999999</v>
      </c>
      <c r="F20" s="358">
        <v>2.0661160000000001</v>
      </c>
      <c r="G20" s="358">
        <v>1.9828669999999999</v>
      </c>
      <c r="H20" s="358">
        <v>2.1184720000000001</v>
      </c>
      <c r="I20" s="358">
        <v>2.1810149999999999</v>
      </c>
      <c r="J20" s="358">
        <v>1.8494649999999999</v>
      </c>
      <c r="K20" s="358">
        <v>1.9327780000000001</v>
      </c>
      <c r="L20" s="358">
        <v>2.0162939999999998</v>
      </c>
      <c r="M20" s="358">
        <v>1.9639059999999999</v>
      </c>
      <c r="N20" s="358">
        <v>1.8267139999999999</v>
      </c>
      <c r="O20" s="358">
        <v>1.99949</v>
      </c>
      <c r="P20" s="358">
        <v>2.1007359999999999</v>
      </c>
      <c r="Q20" s="358">
        <v>2.108311</v>
      </c>
      <c r="R20" s="358">
        <v>2.1327600000000002</v>
      </c>
      <c r="S20" s="358">
        <v>2.2672509999999999</v>
      </c>
      <c r="T20" s="358">
        <v>2.1653090000000002</v>
      </c>
      <c r="U20" s="358">
        <v>2.2123919999999999</v>
      </c>
      <c r="V20" s="358">
        <v>2.0517210000000001</v>
      </c>
      <c r="W20" s="358">
        <v>2.054141</v>
      </c>
      <c r="X20" s="358">
        <v>2.096133</v>
      </c>
      <c r="Y20" s="358">
        <v>2.1800380000000001</v>
      </c>
      <c r="Z20" s="358">
        <v>2.497379</v>
      </c>
      <c r="AA20" s="358">
        <v>2.1731660000000002</v>
      </c>
      <c r="AB20" s="358">
        <v>2.3161849999999999</v>
      </c>
      <c r="AC20" s="358">
        <v>2.2678919999999998</v>
      </c>
      <c r="AD20" s="358">
        <v>2.2690239999999999</v>
      </c>
      <c r="AE20" s="358">
        <v>2.353615</v>
      </c>
      <c r="AF20" s="358">
        <v>2.285911</v>
      </c>
      <c r="AG20" s="358">
        <v>2.0959080000000001</v>
      </c>
      <c r="AH20" s="358">
        <v>2.4119929999999998</v>
      </c>
      <c r="AI20" s="358">
        <v>2.4440900000000001</v>
      </c>
      <c r="AJ20" s="358">
        <v>2.576511</v>
      </c>
      <c r="AK20" s="358">
        <v>2.4894690000000002</v>
      </c>
      <c r="AL20" s="358">
        <v>2.6035140000000001</v>
      </c>
      <c r="AM20" s="358">
        <v>2.441649</v>
      </c>
      <c r="AN20" s="358">
        <v>2.353297</v>
      </c>
      <c r="AO20" s="358">
        <v>2.3010069999999998</v>
      </c>
      <c r="AP20" s="358">
        <v>2.2986949999999999</v>
      </c>
      <c r="AQ20" s="358">
        <v>2.380449</v>
      </c>
      <c r="AR20" s="358">
        <v>2.459187</v>
      </c>
      <c r="AS20" s="358">
        <v>2.529569</v>
      </c>
      <c r="AT20" s="358">
        <v>2.702537</v>
      </c>
      <c r="AU20" s="358">
        <v>2.5324119999999999</v>
      </c>
      <c r="AV20" s="358">
        <v>2.5717829999999999</v>
      </c>
      <c r="AW20" s="358">
        <v>2.5524710000000002</v>
      </c>
      <c r="AX20" s="358">
        <v>2.6038220000000001</v>
      </c>
      <c r="AY20" s="358">
        <v>2.6013980000000001</v>
      </c>
      <c r="AZ20" s="777">
        <v>2.569372</v>
      </c>
      <c r="BA20" s="777">
        <v>2.637178</v>
      </c>
      <c r="BB20" s="777">
        <v>2.5973160000000002</v>
      </c>
      <c r="BC20" s="777">
        <v>2.685295</v>
      </c>
      <c r="BD20" s="777">
        <v>2.6010059999999999</v>
      </c>
      <c r="BE20" s="777">
        <v>2.5816840000000001</v>
      </c>
      <c r="BF20" s="284">
        <v>2.6063230000000002</v>
      </c>
      <c r="BG20" s="284">
        <v>2.6222759999999998</v>
      </c>
      <c r="BH20" s="284">
        <v>2.654623</v>
      </c>
      <c r="BI20" s="284">
        <v>2.6713689999999999</v>
      </c>
      <c r="BJ20" s="284">
        <v>2.661079</v>
      </c>
      <c r="BK20" s="284">
        <v>2.6498569999999999</v>
      </c>
      <c r="BL20" s="284">
        <v>2.657985</v>
      </c>
      <c r="BM20" s="284">
        <v>2.6774369999999998</v>
      </c>
      <c r="BN20" s="284">
        <v>2.7241520000000001</v>
      </c>
      <c r="BO20" s="284">
        <v>2.7615660000000002</v>
      </c>
      <c r="BP20" s="284">
        <v>2.7310189999999999</v>
      </c>
      <c r="BQ20" s="284">
        <v>2.7198920000000002</v>
      </c>
      <c r="BR20" s="284">
        <v>2.7229730000000001</v>
      </c>
      <c r="BS20" s="284">
        <v>2.7307890000000001</v>
      </c>
      <c r="BT20" s="284">
        <v>2.7476310000000002</v>
      </c>
      <c r="BU20" s="284">
        <v>2.7556120000000002</v>
      </c>
      <c r="BV20" s="284">
        <v>2.7375750000000001</v>
      </c>
    </row>
    <row r="21" spans="1:74" x14ac:dyDescent="0.2">
      <c r="A21" s="208" t="s">
        <v>548</v>
      </c>
      <c r="B21" s="488" t="s">
        <v>529</v>
      </c>
      <c r="C21" s="358">
        <v>1.2938860000000001</v>
      </c>
      <c r="D21" s="358">
        <v>1.238936</v>
      </c>
      <c r="E21" s="358">
        <v>0.94149700000000003</v>
      </c>
      <c r="F21" s="358">
        <v>0.68110899999999996</v>
      </c>
      <c r="G21" s="358">
        <v>0.54032999999999998</v>
      </c>
      <c r="H21" s="358">
        <v>0.56536799999999998</v>
      </c>
      <c r="I21" s="358">
        <v>0.61279099999999997</v>
      </c>
      <c r="J21" s="358">
        <v>0.56311299999999997</v>
      </c>
      <c r="K21" s="358">
        <v>0.74560999999999999</v>
      </c>
      <c r="L21" s="358">
        <v>0.757822</v>
      </c>
      <c r="M21" s="358">
        <v>0.98608399999999996</v>
      </c>
      <c r="N21" s="358">
        <v>1.1039570000000001</v>
      </c>
      <c r="O21" s="358">
        <v>1.1465080000000001</v>
      </c>
      <c r="P21" s="358">
        <v>1.0661389999999999</v>
      </c>
      <c r="Q21" s="358">
        <v>0.74193699999999996</v>
      </c>
      <c r="R21" s="358">
        <v>0.64880199999999999</v>
      </c>
      <c r="S21" s="358">
        <v>0.47390500000000002</v>
      </c>
      <c r="T21" s="358">
        <v>0.54952800000000002</v>
      </c>
      <c r="U21" s="358">
        <v>0.59537099999999998</v>
      </c>
      <c r="V21" s="358">
        <v>0.62935600000000003</v>
      </c>
      <c r="W21" s="358">
        <v>0.631413</v>
      </c>
      <c r="X21" s="358">
        <v>0.86258999999999997</v>
      </c>
      <c r="Y21" s="358">
        <v>0.97878900000000002</v>
      </c>
      <c r="Z21" s="358">
        <v>1.0517939999999999</v>
      </c>
      <c r="AA21" s="358">
        <v>1.3313060000000001</v>
      </c>
      <c r="AB21" s="358">
        <v>1.0195620000000001</v>
      </c>
      <c r="AC21" s="358">
        <v>0.78948399999999996</v>
      </c>
      <c r="AD21" s="358">
        <v>0.631216</v>
      </c>
      <c r="AE21" s="358">
        <v>0.559778</v>
      </c>
      <c r="AF21" s="358">
        <v>0.52881100000000003</v>
      </c>
      <c r="AG21" s="358">
        <v>0.51053700000000002</v>
      </c>
      <c r="AH21" s="358">
        <v>0.57332799999999995</v>
      </c>
      <c r="AI21" s="358">
        <v>0.64422699999999999</v>
      </c>
      <c r="AJ21" s="358">
        <v>0.84331800000000001</v>
      </c>
      <c r="AK21" s="358">
        <v>0.87520500000000001</v>
      </c>
      <c r="AL21" s="358">
        <v>1.1967220000000001</v>
      </c>
      <c r="AM21" s="358">
        <v>1.4836849999999999</v>
      </c>
      <c r="AN21" s="358">
        <v>1.2727980000000001</v>
      </c>
      <c r="AO21" s="358">
        <v>0.866151</v>
      </c>
      <c r="AP21" s="358">
        <v>0.64766999999999997</v>
      </c>
      <c r="AQ21" s="358">
        <v>0.54650500000000002</v>
      </c>
      <c r="AR21" s="358">
        <v>0.52472200000000002</v>
      </c>
      <c r="AS21" s="358">
        <v>0.58645999999999998</v>
      </c>
      <c r="AT21" s="358">
        <v>0.72958999999999996</v>
      </c>
      <c r="AU21" s="358">
        <v>0.64051499999999995</v>
      </c>
      <c r="AV21" s="358">
        <v>0.78427599999999997</v>
      </c>
      <c r="AW21" s="358">
        <v>0.81940599999999997</v>
      </c>
      <c r="AX21" s="358">
        <v>1.172704</v>
      </c>
      <c r="AY21" s="358">
        <v>1.4037189999999999</v>
      </c>
      <c r="AZ21" s="777">
        <v>1.2594050000000001</v>
      </c>
      <c r="BA21" s="777">
        <v>0.66800800000000005</v>
      </c>
      <c r="BB21" s="777">
        <v>0.66592300000000004</v>
      </c>
      <c r="BC21" s="777">
        <v>0.57787999999999995</v>
      </c>
      <c r="BD21" s="777">
        <v>0.39912576666999999</v>
      </c>
      <c r="BE21" s="777">
        <v>0.33372736452000001</v>
      </c>
      <c r="BF21" s="284">
        <v>0.61027359999999997</v>
      </c>
      <c r="BG21" s="284">
        <v>0.58994990000000003</v>
      </c>
      <c r="BH21" s="284">
        <v>0.78925959999999995</v>
      </c>
      <c r="BI21" s="284">
        <v>0.82231460000000001</v>
      </c>
      <c r="BJ21" s="284">
        <v>1.1136539999999999</v>
      </c>
      <c r="BK21" s="284">
        <v>1.3990309999999999</v>
      </c>
      <c r="BL21" s="284">
        <v>1.243916</v>
      </c>
      <c r="BM21" s="284">
        <v>0.89596350000000002</v>
      </c>
      <c r="BN21" s="284">
        <v>0.67216600000000004</v>
      </c>
      <c r="BO21" s="284">
        <v>0.59288580000000002</v>
      </c>
      <c r="BP21" s="284">
        <v>0.54973780000000005</v>
      </c>
      <c r="BQ21" s="284">
        <v>0.60455510000000001</v>
      </c>
      <c r="BR21" s="284">
        <v>0.6624987</v>
      </c>
      <c r="BS21" s="284">
        <v>0.65234159999999997</v>
      </c>
      <c r="BT21" s="284">
        <v>0.7980486</v>
      </c>
      <c r="BU21" s="284">
        <v>0.83070409999999995</v>
      </c>
      <c r="BV21" s="284">
        <v>1.1142559999999999</v>
      </c>
    </row>
    <row r="22" spans="1:74" x14ac:dyDescent="0.2">
      <c r="A22" s="208" t="s">
        <v>549</v>
      </c>
      <c r="B22" s="488" t="s">
        <v>540</v>
      </c>
      <c r="C22" s="358">
        <v>0.29812899999999998</v>
      </c>
      <c r="D22" s="358">
        <v>0.29049999999999998</v>
      </c>
      <c r="E22" s="358">
        <v>0.304226</v>
      </c>
      <c r="F22" s="358">
        <v>0.30213299999999998</v>
      </c>
      <c r="G22" s="358">
        <v>0.29716100000000001</v>
      </c>
      <c r="H22" s="358">
        <v>0.28060000000000002</v>
      </c>
      <c r="I22" s="358">
        <v>0.28990300000000002</v>
      </c>
      <c r="J22" s="358">
        <v>0.28135500000000002</v>
      </c>
      <c r="K22" s="358">
        <v>0.26066699999999998</v>
      </c>
      <c r="L22" s="358">
        <v>0.231548</v>
      </c>
      <c r="M22" s="358">
        <v>0.2404</v>
      </c>
      <c r="N22" s="358">
        <v>0.237452</v>
      </c>
      <c r="O22" s="358">
        <v>0.26019399999999998</v>
      </c>
      <c r="P22" s="358">
        <v>0.244893</v>
      </c>
      <c r="Q22" s="358">
        <v>0.25196800000000003</v>
      </c>
      <c r="R22" s="358">
        <v>0.270233</v>
      </c>
      <c r="S22" s="358">
        <v>0.27616099999999999</v>
      </c>
      <c r="T22" s="358">
        <v>0.267233</v>
      </c>
      <c r="U22" s="358">
        <v>0.26629000000000003</v>
      </c>
      <c r="V22" s="358">
        <v>0.27222600000000002</v>
      </c>
      <c r="W22" s="358">
        <v>0.259967</v>
      </c>
      <c r="X22" s="358">
        <v>0.24209700000000001</v>
      </c>
      <c r="Y22" s="358">
        <v>0.27946700000000002</v>
      </c>
      <c r="Z22" s="358">
        <v>0.31283899999999998</v>
      </c>
      <c r="AA22" s="358">
        <v>0.26741900000000002</v>
      </c>
      <c r="AB22" s="358">
        <v>0.23872399999999999</v>
      </c>
      <c r="AC22" s="358">
        <v>0.27109699999999998</v>
      </c>
      <c r="AD22" s="358">
        <v>0.28573300000000001</v>
      </c>
      <c r="AE22" s="358">
        <v>0.28948400000000002</v>
      </c>
      <c r="AF22" s="358">
        <v>0.27953299999999998</v>
      </c>
      <c r="AG22" s="358">
        <v>0.26861299999999999</v>
      </c>
      <c r="AH22" s="358">
        <v>0.27428999999999998</v>
      </c>
      <c r="AI22" s="358">
        <v>0.27096700000000001</v>
      </c>
      <c r="AJ22" s="358">
        <v>0.28093600000000002</v>
      </c>
      <c r="AK22" s="358">
        <v>0.29699999999999999</v>
      </c>
      <c r="AL22" s="358">
        <v>0.29435499999999998</v>
      </c>
      <c r="AM22" s="358">
        <v>0.28135500000000002</v>
      </c>
      <c r="AN22" s="358">
        <v>0.26203599999999999</v>
      </c>
      <c r="AO22" s="358">
        <v>0.245</v>
      </c>
      <c r="AP22" s="358">
        <v>0.26600000000000001</v>
      </c>
      <c r="AQ22" s="358">
        <v>0.272032</v>
      </c>
      <c r="AR22" s="358">
        <v>0.269233</v>
      </c>
      <c r="AS22" s="358">
        <v>0.28232299999999999</v>
      </c>
      <c r="AT22" s="358">
        <v>0.251419</v>
      </c>
      <c r="AU22" s="358">
        <v>0.25093300000000002</v>
      </c>
      <c r="AV22" s="358">
        <v>0.224968</v>
      </c>
      <c r="AW22" s="358">
        <v>0.25433299999999998</v>
      </c>
      <c r="AX22" s="358">
        <v>0.26954800000000001</v>
      </c>
      <c r="AY22" s="358">
        <v>0.25738699999999998</v>
      </c>
      <c r="AZ22" s="777">
        <v>0.25696400000000003</v>
      </c>
      <c r="BA22" s="777">
        <v>0.25680700000000001</v>
      </c>
      <c r="BB22" s="777">
        <v>0.25673299999999999</v>
      </c>
      <c r="BC22" s="777">
        <v>0.26938699999999999</v>
      </c>
      <c r="BD22" s="777">
        <v>0.28364089999999997</v>
      </c>
      <c r="BE22" s="777">
        <v>0.28699170000000002</v>
      </c>
      <c r="BF22" s="284">
        <v>0.2849778</v>
      </c>
      <c r="BG22" s="284">
        <v>0.28110439999999998</v>
      </c>
      <c r="BH22" s="284">
        <v>0.27218039999999999</v>
      </c>
      <c r="BI22" s="284">
        <v>0.28699350000000001</v>
      </c>
      <c r="BJ22" s="284">
        <v>0.30443500000000001</v>
      </c>
      <c r="BK22" s="284">
        <v>0.30278569999999999</v>
      </c>
      <c r="BL22" s="284">
        <v>0.28726790000000002</v>
      </c>
      <c r="BM22" s="284">
        <v>0.2923617</v>
      </c>
      <c r="BN22" s="284">
        <v>0.28856989999999999</v>
      </c>
      <c r="BO22" s="284">
        <v>0.28651520000000003</v>
      </c>
      <c r="BP22" s="284">
        <v>0.29323149999999998</v>
      </c>
      <c r="BQ22" s="284">
        <v>0.28864010000000001</v>
      </c>
      <c r="BR22" s="284">
        <v>0.28332839999999998</v>
      </c>
      <c r="BS22" s="284">
        <v>0.28123209999999998</v>
      </c>
      <c r="BT22" s="284">
        <v>0.27239980000000003</v>
      </c>
      <c r="BU22" s="284">
        <v>0.2835859</v>
      </c>
      <c r="BV22" s="284">
        <v>0.29971910000000002</v>
      </c>
    </row>
    <row r="23" spans="1:74" x14ac:dyDescent="0.2">
      <c r="A23" s="208" t="s">
        <v>550</v>
      </c>
      <c r="B23" s="488" t="s">
        <v>542</v>
      </c>
      <c r="C23" s="358">
        <v>0.21884100000000001</v>
      </c>
      <c r="D23" s="358">
        <v>0.14651500000000001</v>
      </c>
      <c r="E23" s="358">
        <v>0.26138299999999998</v>
      </c>
      <c r="F23" s="358">
        <v>0.21413299999999999</v>
      </c>
      <c r="G23" s="358">
        <v>0.20976400000000001</v>
      </c>
      <c r="H23" s="358">
        <v>0.27854299999999999</v>
      </c>
      <c r="I23" s="358">
        <v>0.26926299999999997</v>
      </c>
      <c r="J23" s="358">
        <v>0.30196699999999999</v>
      </c>
      <c r="K23" s="358">
        <v>0.22064700000000001</v>
      </c>
      <c r="L23" s="358">
        <v>0.21949399999999999</v>
      </c>
      <c r="M23" s="358">
        <v>0.23280500000000001</v>
      </c>
      <c r="N23" s="358">
        <v>0.15066099999999999</v>
      </c>
      <c r="O23" s="358">
        <v>0.24465999999999999</v>
      </c>
      <c r="P23" s="358">
        <v>0.19566800000000001</v>
      </c>
      <c r="Q23" s="358">
        <v>0.24015300000000001</v>
      </c>
      <c r="R23" s="358">
        <v>0.30344599999999999</v>
      </c>
      <c r="S23" s="358">
        <v>0.306695</v>
      </c>
      <c r="T23" s="358">
        <v>0.30244700000000002</v>
      </c>
      <c r="U23" s="358">
        <v>0.37496299999999999</v>
      </c>
      <c r="V23" s="358">
        <v>0.27537800000000001</v>
      </c>
      <c r="W23" s="358">
        <v>0.33016699999999999</v>
      </c>
      <c r="X23" s="358">
        <v>0.298429</v>
      </c>
      <c r="Y23" s="358">
        <v>0.41516799999999998</v>
      </c>
      <c r="Z23" s="358">
        <v>0.32350000000000001</v>
      </c>
      <c r="AA23" s="358">
        <v>0.27189099999999999</v>
      </c>
      <c r="AB23" s="358">
        <v>0.251334</v>
      </c>
      <c r="AC23" s="358">
        <v>0.34216299999999999</v>
      </c>
      <c r="AD23" s="358">
        <v>0.27668100000000001</v>
      </c>
      <c r="AE23" s="358">
        <v>0.34483999999999998</v>
      </c>
      <c r="AF23" s="358">
        <v>0.353908</v>
      </c>
      <c r="AG23" s="358">
        <v>0.34263100000000002</v>
      </c>
      <c r="AH23" s="358">
        <v>0.32705499999999998</v>
      </c>
      <c r="AI23" s="358">
        <v>0.394428</v>
      </c>
      <c r="AJ23" s="358">
        <v>0.29746299999999998</v>
      </c>
      <c r="AK23" s="358">
        <v>0.286717</v>
      </c>
      <c r="AL23" s="358">
        <v>0.29196800000000001</v>
      </c>
      <c r="AM23" s="358">
        <v>0.22340299999999999</v>
      </c>
      <c r="AN23" s="358">
        <v>0.19267899999999999</v>
      </c>
      <c r="AO23" s="358">
        <v>0.25792199999999998</v>
      </c>
      <c r="AP23" s="358">
        <v>0.26787899999999998</v>
      </c>
      <c r="AQ23" s="358">
        <v>0.28001999999999999</v>
      </c>
      <c r="AR23" s="358">
        <v>0.35843599999999998</v>
      </c>
      <c r="AS23" s="358">
        <v>0.29663800000000001</v>
      </c>
      <c r="AT23" s="358">
        <v>0.36505700000000002</v>
      </c>
      <c r="AU23" s="358">
        <v>0.34769899999999998</v>
      </c>
      <c r="AV23" s="358">
        <v>0.30609500000000001</v>
      </c>
      <c r="AW23" s="358">
        <v>0.32707199999999997</v>
      </c>
      <c r="AX23" s="358">
        <v>0.29099999999999998</v>
      </c>
      <c r="AY23" s="358">
        <v>0.337781</v>
      </c>
      <c r="AZ23" s="777">
        <v>0.33461099999999999</v>
      </c>
      <c r="BA23" s="777">
        <v>0.202075</v>
      </c>
      <c r="BB23" s="777">
        <v>0.20549300000000001</v>
      </c>
      <c r="BC23" s="777">
        <v>0.21005299999999999</v>
      </c>
      <c r="BD23" s="777">
        <v>0.32689760000000001</v>
      </c>
      <c r="BE23" s="777">
        <v>0.2855432</v>
      </c>
      <c r="BF23" s="284">
        <v>0.31586379999999997</v>
      </c>
      <c r="BG23" s="284">
        <v>0.27253880000000003</v>
      </c>
      <c r="BH23" s="284">
        <v>0.274285</v>
      </c>
      <c r="BI23" s="284">
        <v>0.28175679999999997</v>
      </c>
      <c r="BJ23" s="284">
        <v>0.28860059999999998</v>
      </c>
      <c r="BK23" s="284">
        <v>0.21257380000000001</v>
      </c>
      <c r="BL23" s="284">
        <v>0.2254748</v>
      </c>
      <c r="BM23" s="284">
        <v>0.2391817</v>
      </c>
      <c r="BN23" s="284">
        <v>0.26679900000000001</v>
      </c>
      <c r="BO23" s="284">
        <v>0.26967089999999999</v>
      </c>
      <c r="BP23" s="284">
        <v>0.2836361</v>
      </c>
      <c r="BQ23" s="284">
        <v>0.2862594</v>
      </c>
      <c r="BR23" s="284">
        <v>0.34378340000000002</v>
      </c>
      <c r="BS23" s="284">
        <v>0.29106609999999999</v>
      </c>
      <c r="BT23" s="284">
        <v>0.2820725</v>
      </c>
      <c r="BU23" s="284">
        <v>0.29095860000000001</v>
      </c>
      <c r="BV23" s="284">
        <v>0.29793940000000002</v>
      </c>
    </row>
    <row r="24" spans="1:74" x14ac:dyDescent="0.2">
      <c r="A24" s="208"/>
      <c r="B24" s="487"/>
      <c r="C24" s="496"/>
      <c r="D24" s="496"/>
      <c r="E24" s="496"/>
      <c r="F24" s="496"/>
      <c r="G24" s="496"/>
      <c r="H24" s="496"/>
      <c r="I24" s="496"/>
      <c r="J24" s="496"/>
      <c r="K24" s="496"/>
      <c r="L24" s="496"/>
      <c r="M24" s="496"/>
      <c r="N24" s="496"/>
      <c r="O24" s="496"/>
      <c r="P24" s="496"/>
      <c r="Q24" s="496"/>
      <c r="R24" s="496"/>
      <c r="S24" s="496"/>
      <c r="T24" s="496"/>
      <c r="U24" s="496"/>
      <c r="V24" s="496"/>
      <c r="W24" s="496"/>
      <c r="X24" s="496"/>
      <c r="Y24" s="496"/>
      <c r="Z24" s="496"/>
      <c r="AA24" s="496"/>
      <c r="AB24" s="496"/>
      <c r="AC24" s="496"/>
      <c r="AD24" s="496"/>
      <c r="AE24" s="496"/>
      <c r="AF24" s="496"/>
      <c r="AG24" s="496"/>
      <c r="AH24" s="496"/>
      <c r="AI24" s="496"/>
      <c r="AJ24" s="496"/>
      <c r="AK24" s="496"/>
      <c r="AL24" s="496"/>
      <c r="AM24" s="496"/>
      <c r="AN24" s="496"/>
      <c r="AO24" s="496"/>
      <c r="AP24" s="496"/>
      <c r="AQ24" s="496"/>
      <c r="AR24" s="496"/>
      <c r="AS24" s="496"/>
      <c r="AT24" s="496"/>
      <c r="AU24" s="496"/>
      <c r="AV24" s="496"/>
      <c r="AW24" s="496"/>
      <c r="AX24" s="496"/>
      <c r="AY24" s="496"/>
      <c r="AZ24" s="800"/>
      <c r="BA24" s="800"/>
      <c r="BB24" s="800"/>
      <c r="BC24" s="800"/>
      <c r="BD24" s="800"/>
      <c r="BE24" s="800"/>
      <c r="BF24" s="498"/>
      <c r="BG24" s="498"/>
      <c r="BH24" s="498"/>
      <c r="BI24" s="498"/>
      <c r="BJ24" s="498"/>
      <c r="BK24" s="498"/>
      <c r="BL24" s="498"/>
      <c r="BM24" s="498"/>
      <c r="BN24" s="498"/>
      <c r="BO24" s="498"/>
      <c r="BP24" s="498"/>
      <c r="BQ24" s="498"/>
      <c r="BR24" s="498"/>
      <c r="BS24" s="498"/>
      <c r="BT24" s="498"/>
      <c r="BU24" s="498"/>
      <c r="BV24" s="498"/>
    </row>
    <row r="25" spans="1:74" s="212" customFormat="1" x14ac:dyDescent="0.2">
      <c r="A25" s="466" t="s">
        <v>465</v>
      </c>
      <c r="B25" s="483" t="s">
        <v>551</v>
      </c>
      <c r="C25" s="66">
        <v>-2.0427529999999998</v>
      </c>
      <c r="D25" s="66">
        <v>-2.0258090000000002</v>
      </c>
      <c r="E25" s="66">
        <v>-2.133229</v>
      </c>
      <c r="F25" s="66">
        <v>-2.2663540000000002</v>
      </c>
      <c r="G25" s="66">
        <v>-2.3111630000000001</v>
      </c>
      <c r="H25" s="66">
        <v>-2.5179529999999999</v>
      </c>
      <c r="I25" s="66">
        <v>-2.199776</v>
      </c>
      <c r="J25" s="66">
        <v>-2.314905</v>
      </c>
      <c r="K25" s="66">
        <v>-2.233911</v>
      </c>
      <c r="L25" s="66">
        <v>-2.2266379999999999</v>
      </c>
      <c r="M25" s="66">
        <v>-2.176256</v>
      </c>
      <c r="N25" s="66">
        <v>-2.3614280000000001</v>
      </c>
      <c r="O25" s="66">
        <v>-2.3243119999999999</v>
      </c>
      <c r="P25" s="66">
        <v>-2.3556080000000001</v>
      </c>
      <c r="Q25" s="66">
        <v>-2.7403689999999998</v>
      </c>
      <c r="R25" s="66">
        <v>-2.4903870000000001</v>
      </c>
      <c r="S25" s="66">
        <v>-2.4563679999999999</v>
      </c>
      <c r="T25" s="66">
        <v>-2.4911789999999998</v>
      </c>
      <c r="U25" s="66">
        <v>-2.432706</v>
      </c>
      <c r="V25" s="66">
        <v>-2.4560149999999998</v>
      </c>
      <c r="W25" s="66">
        <v>-2.5997840000000001</v>
      </c>
      <c r="X25" s="66">
        <v>-2.5997599999999998</v>
      </c>
      <c r="Y25" s="66">
        <v>-2.605963</v>
      </c>
      <c r="Z25" s="66">
        <v>-2.5784389999999999</v>
      </c>
      <c r="AA25" s="66">
        <v>-2.5116619999999998</v>
      </c>
      <c r="AB25" s="66">
        <v>-2.6802069999999998</v>
      </c>
      <c r="AC25" s="66">
        <v>-2.5867650000000002</v>
      </c>
      <c r="AD25" s="66">
        <v>-2.7236929999999999</v>
      </c>
      <c r="AE25" s="66">
        <v>-2.5670190000000002</v>
      </c>
      <c r="AF25" s="66">
        <v>-2.713762</v>
      </c>
      <c r="AG25" s="66">
        <v>-2.6158489999999999</v>
      </c>
      <c r="AH25" s="66">
        <v>-2.7440329999999999</v>
      </c>
      <c r="AI25" s="66">
        <v>-2.872106</v>
      </c>
      <c r="AJ25" s="66">
        <v>-2.7592370000000002</v>
      </c>
      <c r="AK25" s="66">
        <v>-3.0234839999999998</v>
      </c>
      <c r="AL25" s="66">
        <v>-2.8570869999999999</v>
      </c>
      <c r="AM25" s="66">
        <v>-2.77542</v>
      </c>
      <c r="AN25" s="66">
        <v>-2.8681390000000002</v>
      </c>
      <c r="AO25" s="66">
        <v>-2.8857940000000002</v>
      </c>
      <c r="AP25" s="66">
        <v>-2.9790009999999998</v>
      </c>
      <c r="AQ25" s="66">
        <v>-2.882479</v>
      </c>
      <c r="AR25" s="66">
        <v>-2.8762910000000002</v>
      </c>
      <c r="AS25" s="66">
        <v>-3.064063</v>
      </c>
      <c r="AT25" s="66">
        <v>-2.7047349999999999</v>
      </c>
      <c r="AU25" s="66">
        <v>-3.0787390000000001</v>
      </c>
      <c r="AV25" s="66">
        <v>-2.8850319999999998</v>
      </c>
      <c r="AW25" s="66">
        <v>-3.1537860000000002</v>
      </c>
      <c r="AX25" s="66">
        <v>-2.8560840000000001</v>
      </c>
      <c r="AY25" s="66">
        <v>-2.8986130000000001</v>
      </c>
      <c r="AZ25" s="796">
        <v>-3.0696720000000002</v>
      </c>
      <c r="BA25" s="796">
        <v>-3.2972320000000002</v>
      </c>
      <c r="BB25" s="796">
        <v>-3.459406</v>
      </c>
      <c r="BC25" s="796">
        <v>-3.5845699999999998</v>
      </c>
      <c r="BD25" s="796">
        <v>-3.5243342666999999</v>
      </c>
      <c r="BE25" s="796">
        <v>-3.1374694676999999</v>
      </c>
      <c r="BF25" s="482">
        <v>-3.2587139999999999</v>
      </c>
      <c r="BG25" s="482">
        <v>-3.2763469999999999</v>
      </c>
      <c r="BH25" s="482">
        <v>-3.2597559999999999</v>
      </c>
      <c r="BI25" s="482">
        <v>-3.3930660000000001</v>
      </c>
      <c r="BJ25" s="482">
        <v>-3.3126470000000001</v>
      </c>
      <c r="BK25" s="482">
        <v>-3.2416510000000001</v>
      </c>
      <c r="BL25" s="482">
        <v>-3.3537590000000002</v>
      </c>
      <c r="BM25" s="482">
        <v>-3.367928</v>
      </c>
      <c r="BN25" s="482">
        <v>-3.4262679999999999</v>
      </c>
      <c r="BO25" s="482">
        <v>-3.4455969999999998</v>
      </c>
      <c r="BP25" s="482">
        <v>-3.5331929999999998</v>
      </c>
      <c r="BQ25" s="482">
        <v>-3.4652810000000001</v>
      </c>
      <c r="BR25" s="482">
        <v>-3.357761</v>
      </c>
      <c r="BS25" s="482">
        <v>-3.4296229999999999</v>
      </c>
      <c r="BT25" s="482">
        <v>-3.4032260000000001</v>
      </c>
      <c r="BU25" s="482">
        <v>-3.4737260000000001</v>
      </c>
      <c r="BV25" s="482">
        <v>-3.4256549999999999</v>
      </c>
    </row>
    <row r="26" spans="1:74" x14ac:dyDescent="0.2">
      <c r="A26" s="208" t="s">
        <v>552</v>
      </c>
      <c r="B26" s="488" t="s">
        <v>527</v>
      </c>
      <c r="C26" s="358">
        <v>-0.37527300000000002</v>
      </c>
      <c r="D26" s="358">
        <v>-0.39957500000000001</v>
      </c>
      <c r="E26" s="358">
        <v>-0.43408999999999998</v>
      </c>
      <c r="F26" s="358">
        <v>-0.35388399999999998</v>
      </c>
      <c r="G26" s="358">
        <v>-0.39364900000000003</v>
      </c>
      <c r="H26" s="358">
        <v>-0.45976099999999998</v>
      </c>
      <c r="I26" s="358">
        <v>-0.41492099999999998</v>
      </c>
      <c r="J26" s="358">
        <v>-0.45024399999999998</v>
      </c>
      <c r="K26" s="358">
        <v>-0.390656</v>
      </c>
      <c r="L26" s="358">
        <v>-0.43077100000000002</v>
      </c>
      <c r="M26" s="358">
        <v>-0.43722800000000001</v>
      </c>
      <c r="N26" s="358">
        <v>-0.48331800000000003</v>
      </c>
      <c r="O26" s="358">
        <v>-0.48628500000000002</v>
      </c>
      <c r="P26" s="358">
        <v>-0.45819300000000002</v>
      </c>
      <c r="Q26" s="358">
        <v>-0.50349500000000003</v>
      </c>
      <c r="R26" s="358">
        <v>-0.496506</v>
      </c>
      <c r="S26" s="358">
        <v>-0.46613599999999999</v>
      </c>
      <c r="T26" s="358">
        <v>-0.51195800000000002</v>
      </c>
      <c r="U26" s="358">
        <v>-0.49518899999999999</v>
      </c>
      <c r="V26" s="358">
        <v>-0.50918200000000002</v>
      </c>
      <c r="W26" s="358">
        <v>-0.51039299999999999</v>
      </c>
      <c r="X26" s="358">
        <v>-0.43967400000000001</v>
      </c>
      <c r="Y26" s="358">
        <v>-0.40046300000000001</v>
      </c>
      <c r="Z26" s="358">
        <v>-0.37533</v>
      </c>
      <c r="AA26" s="358">
        <v>-0.50509300000000001</v>
      </c>
      <c r="AB26" s="358">
        <v>-0.48550500000000002</v>
      </c>
      <c r="AC26" s="358">
        <v>-0.43552800000000003</v>
      </c>
      <c r="AD26" s="358">
        <v>-0.46427600000000002</v>
      </c>
      <c r="AE26" s="358">
        <v>-0.43180499999999999</v>
      </c>
      <c r="AF26" s="358">
        <v>-0.49152200000000001</v>
      </c>
      <c r="AG26" s="358">
        <v>-0.47805999999999998</v>
      </c>
      <c r="AH26" s="358">
        <v>-0.417846</v>
      </c>
      <c r="AI26" s="358">
        <v>-0.563778</v>
      </c>
      <c r="AJ26" s="358">
        <v>-0.510328</v>
      </c>
      <c r="AK26" s="358">
        <v>-0.540798</v>
      </c>
      <c r="AL26" s="358">
        <v>-0.52139000000000002</v>
      </c>
      <c r="AM26" s="358">
        <v>-0.54325400000000001</v>
      </c>
      <c r="AN26" s="358">
        <v>-0.63859500000000002</v>
      </c>
      <c r="AO26" s="358">
        <v>-0.52683100000000005</v>
      </c>
      <c r="AP26" s="358">
        <v>-0.50483900000000004</v>
      </c>
      <c r="AQ26" s="358">
        <v>-0.53374500000000002</v>
      </c>
      <c r="AR26" s="358">
        <v>-0.46261200000000002</v>
      </c>
      <c r="AS26" s="358">
        <v>-0.57117300000000004</v>
      </c>
      <c r="AT26" s="358">
        <v>-0.51807599999999998</v>
      </c>
      <c r="AU26" s="358">
        <v>-0.68095499999999998</v>
      </c>
      <c r="AV26" s="358">
        <v>-0.63134500000000005</v>
      </c>
      <c r="AW26" s="358">
        <v>-0.73116199999999998</v>
      </c>
      <c r="AX26" s="358">
        <v>-0.61314599999999997</v>
      </c>
      <c r="AY26" s="358">
        <v>-0.67569999999999997</v>
      </c>
      <c r="AZ26" s="777">
        <v>-0.74102100000000004</v>
      </c>
      <c r="BA26" s="777">
        <v>-0.75156400000000001</v>
      </c>
      <c r="BB26" s="777">
        <v>-0.53968400000000005</v>
      </c>
      <c r="BC26" s="777">
        <v>-0.71744600000000003</v>
      </c>
      <c r="BD26" s="777">
        <v>-0.7246032</v>
      </c>
      <c r="BE26" s="777">
        <v>-0.63679090000000005</v>
      </c>
      <c r="BF26" s="284">
        <v>-0.68394370000000004</v>
      </c>
      <c r="BG26" s="284">
        <v>-0.68497520000000001</v>
      </c>
      <c r="BH26" s="284">
        <v>-0.69380960000000003</v>
      </c>
      <c r="BI26" s="284">
        <v>-0.69392589999999998</v>
      </c>
      <c r="BJ26" s="284">
        <v>-0.70206500000000005</v>
      </c>
      <c r="BK26" s="284">
        <v>-0.71791439999999995</v>
      </c>
      <c r="BL26" s="284">
        <v>-0.71663169999999998</v>
      </c>
      <c r="BM26" s="284">
        <v>-0.70955520000000005</v>
      </c>
      <c r="BN26" s="284">
        <v>-0.71817249999999999</v>
      </c>
      <c r="BO26" s="284">
        <v>-0.70746030000000004</v>
      </c>
      <c r="BP26" s="284">
        <v>-0.72032859999999999</v>
      </c>
      <c r="BQ26" s="284">
        <v>-0.68996290000000005</v>
      </c>
      <c r="BR26" s="284">
        <v>-0.70550040000000003</v>
      </c>
      <c r="BS26" s="284">
        <v>-0.69059060000000005</v>
      </c>
      <c r="BT26" s="284">
        <v>-0.68366760000000004</v>
      </c>
      <c r="BU26" s="284">
        <v>-0.68217649999999996</v>
      </c>
      <c r="BV26" s="284">
        <v>-0.68881230000000004</v>
      </c>
    </row>
    <row r="27" spans="1:74" x14ac:dyDescent="0.2">
      <c r="A27" s="208" t="s">
        <v>553</v>
      </c>
      <c r="B27" s="488" t="s">
        <v>554</v>
      </c>
      <c r="C27" s="358">
        <v>-1.2274689999999999</v>
      </c>
      <c r="D27" s="358">
        <v>-1.149994</v>
      </c>
      <c r="E27" s="358">
        <v>-1.2060839999999999</v>
      </c>
      <c r="F27" s="358">
        <v>-1.3134920000000001</v>
      </c>
      <c r="G27" s="358">
        <v>-1.2839929999999999</v>
      </c>
      <c r="H27" s="358">
        <v>-1.438733</v>
      </c>
      <c r="I27" s="358">
        <v>-1.2515000000000001</v>
      </c>
      <c r="J27" s="358">
        <v>-1.3592740000000001</v>
      </c>
      <c r="K27" s="358">
        <v>-1.2004570000000001</v>
      </c>
      <c r="L27" s="358">
        <v>-1.3140160000000001</v>
      </c>
      <c r="M27" s="358">
        <v>-1.1867829999999999</v>
      </c>
      <c r="N27" s="358">
        <v>-1.318559</v>
      </c>
      <c r="O27" s="358">
        <v>-1.277976</v>
      </c>
      <c r="P27" s="358">
        <v>-1.3912169999999999</v>
      </c>
      <c r="Q27" s="358">
        <v>-1.653159</v>
      </c>
      <c r="R27" s="358">
        <v>-1.430364</v>
      </c>
      <c r="S27" s="358">
        <v>-1.4457720000000001</v>
      </c>
      <c r="T27" s="358">
        <v>-1.4437390000000001</v>
      </c>
      <c r="U27" s="358">
        <v>-1.4658549999999999</v>
      </c>
      <c r="V27" s="358">
        <v>-1.3848689999999999</v>
      </c>
      <c r="W27" s="358">
        <v>-1.5376209999999999</v>
      </c>
      <c r="X27" s="358">
        <v>-1.5996360000000001</v>
      </c>
      <c r="Y27" s="358">
        <v>-1.650679</v>
      </c>
      <c r="Z27" s="358">
        <v>-1.6594949999999999</v>
      </c>
      <c r="AA27" s="358">
        <v>-1.542565</v>
      </c>
      <c r="AB27" s="358">
        <v>-1.698299</v>
      </c>
      <c r="AC27" s="358">
        <v>-1.552419</v>
      </c>
      <c r="AD27" s="358">
        <v>-1.594117</v>
      </c>
      <c r="AE27" s="358">
        <v>-1.5683180000000001</v>
      </c>
      <c r="AF27" s="358">
        <v>-1.6382559999999999</v>
      </c>
      <c r="AG27" s="358">
        <v>-1.542786</v>
      </c>
      <c r="AH27" s="358">
        <v>-1.715994</v>
      </c>
      <c r="AI27" s="358">
        <v>-1.71004</v>
      </c>
      <c r="AJ27" s="358">
        <v>-1.656328</v>
      </c>
      <c r="AK27" s="358">
        <v>-1.806295</v>
      </c>
      <c r="AL27" s="358">
        <v>-1.707214</v>
      </c>
      <c r="AM27" s="358">
        <v>-1.620573</v>
      </c>
      <c r="AN27" s="358">
        <v>-1.6288450000000001</v>
      </c>
      <c r="AO27" s="358">
        <v>-1.7182040000000001</v>
      </c>
      <c r="AP27" s="358">
        <v>-1.7269969999999999</v>
      </c>
      <c r="AQ27" s="358">
        <v>-1.5522370000000001</v>
      </c>
      <c r="AR27" s="358">
        <v>-1.6338779999999999</v>
      </c>
      <c r="AS27" s="358">
        <v>-1.7787010000000001</v>
      </c>
      <c r="AT27" s="358">
        <v>-1.5194749999999999</v>
      </c>
      <c r="AU27" s="358">
        <v>-1.809118</v>
      </c>
      <c r="AV27" s="358">
        <v>-1.6832720000000001</v>
      </c>
      <c r="AW27" s="358">
        <v>-1.863361</v>
      </c>
      <c r="AX27" s="358">
        <v>-1.678876</v>
      </c>
      <c r="AY27" s="358">
        <v>-1.6533450000000001</v>
      </c>
      <c r="AZ27" s="777">
        <v>-1.5960240000000001</v>
      </c>
      <c r="BA27" s="777">
        <v>-1.808057</v>
      </c>
      <c r="BB27" s="777">
        <v>-1.9819100000000001</v>
      </c>
      <c r="BC27" s="777">
        <v>-1.926701</v>
      </c>
      <c r="BD27" s="777">
        <v>-2.0093666667000001</v>
      </c>
      <c r="BE27" s="777">
        <v>-1.8675059677000001</v>
      </c>
      <c r="BF27" s="284">
        <v>-1.9023060000000001</v>
      </c>
      <c r="BG27" s="284">
        <v>-1.9740169999999999</v>
      </c>
      <c r="BH27" s="284">
        <v>-1.917241</v>
      </c>
      <c r="BI27" s="284">
        <v>-2.0224820000000001</v>
      </c>
      <c r="BJ27" s="284">
        <v>-1.9696450000000001</v>
      </c>
      <c r="BK27" s="284">
        <v>-1.828632</v>
      </c>
      <c r="BL27" s="284">
        <v>-1.9159710000000001</v>
      </c>
      <c r="BM27" s="284">
        <v>-1.9614240000000001</v>
      </c>
      <c r="BN27" s="284">
        <v>-2.0085660000000001</v>
      </c>
      <c r="BO27" s="284">
        <v>-1.99882</v>
      </c>
      <c r="BP27" s="284">
        <v>-2.0499499999999999</v>
      </c>
      <c r="BQ27" s="284">
        <v>-2.0084939999999998</v>
      </c>
      <c r="BR27" s="284">
        <v>-1.9427129999999999</v>
      </c>
      <c r="BS27" s="284">
        <v>-2.0423040000000001</v>
      </c>
      <c r="BT27" s="284">
        <v>-2.0129160000000001</v>
      </c>
      <c r="BU27" s="284">
        <v>-2.1361050000000001</v>
      </c>
      <c r="BV27" s="284">
        <v>-2.1198519999999998</v>
      </c>
    </row>
    <row r="28" spans="1:74" x14ac:dyDescent="0.2">
      <c r="A28" s="208" t="s">
        <v>555</v>
      </c>
      <c r="B28" s="488" t="s">
        <v>542</v>
      </c>
      <c r="C28" s="358">
        <v>-0.25077199999999999</v>
      </c>
      <c r="D28" s="358">
        <v>-0.298591</v>
      </c>
      <c r="E28" s="358">
        <v>-0.33574599999999999</v>
      </c>
      <c r="F28" s="358">
        <v>-0.43086600000000003</v>
      </c>
      <c r="G28" s="358">
        <v>-0.48691499999999999</v>
      </c>
      <c r="H28" s="358">
        <v>-0.42652299999999999</v>
      </c>
      <c r="I28" s="358">
        <v>-0.345447</v>
      </c>
      <c r="J28" s="358">
        <v>-0.32774199999999998</v>
      </c>
      <c r="K28" s="358">
        <v>-0.43238399999999999</v>
      </c>
      <c r="L28" s="358">
        <v>-0.377442</v>
      </c>
      <c r="M28" s="358">
        <v>-0.37562600000000002</v>
      </c>
      <c r="N28" s="358">
        <v>-0.389403</v>
      </c>
      <c r="O28" s="358">
        <v>-0.39708100000000002</v>
      </c>
      <c r="P28" s="358">
        <v>-0.331368</v>
      </c>
      <c r="Q28" s="358">
        <v>-0.43581599999999998</v>
      </c>
      <c r="R28" s="358">
        <v>-0.41938799999999998</v>
      </c>
      <c r="S28" s="358">
        <v>-0.36749900000000002</v>
      </c>
      <c r="T28" s="358">
        <v>-0.36075200000000002</v>
      </c>
      <c r="U28" s="358">
        <v>-0.34126299999999998</v>
      </c>
      <c r="V28" s="358">
        <v>-0.41646100000000003</v>
      </c>
      <c r="W28" s="358">
        <v>-0.42943100000000001</v>
      </c>
      <c r="X28" s="358">
        <v>-0.44218299999999999</v>
      </c>
      <c r="Y28" s="358">
        <v>-0.40246300000000002</v>
      </c>
      <c r="Z28" s="358">
        <v>-0.39217800000000003</v>
      </c>
      <c r="AA28" s="358">
        <v>-0.30978499999999998</v>
      </c>
      <c r="AB28" s="358">
        <v>-0.44014900000000001</v>
      </c>
      <c r="AC28" s="358">
        <v>-0.47009499999999999</v>
      </c>
      <c r="AD28" s="358">
        <v>-0.49781999999999998</v>
      </c>
      <c r="AE28" s="358">
        <v>-0.41422500000000001</v>
      </c>
      <c r="AF28" s="358">
        <v>-0.50112599999999996</v>
      </c>
      <c r="AG28" s="358">
        <v>-0.42572300000000002</v>
      </c>
      <c r="AH28" s="358">
        <v>-0.52078400000000002</v>
      </c>
      <c r="AI28" s="358">
        <v>-0.42493599999999998</v>
      </c>
      <c r="AJ28" s="358">
        <v>-0.42431000000000002</v>
      </c>
      <c r="AK28" s="358">
        <v>-0.43941599999999997</v>
      </c>
      <c r="AL28" s="358">
        <v>-0.41864200000000001</v>
      </c>
      <c r="AM28" s="358">
        <v>-0.40672700000000001</v>
      </c>
      <c r="AN28" s="358">
        <v>-0.44239400000000001</v>
      </c>
      <c r="AO28" s="358">
        <v>-0.45904600000000001</v>
      </c>
      <c r="AP28" s="358">
        <v>-0.53048700000000004</v>
      </c>
      <c r="AQ28" s="358">
        <v>-0.59362400000000004</v>
      </c>
      <c r="AR28" s="358">
        <v>-0.53286599999999995</v>
      </c>
      <c r="AS28" s="358">
        <v>-0.49349100000000001</v>
      </c>
      <c r="AT28" s="358">
        <v>-0.49065199999999998</v>
      </c>
      <c r="AU28" s="358">
        <v>-0.43623400000000001</v>
      </c>
      <c r="AV28" s="358">
        <v>-0.46409899999999998</v>
      </c>
      <c r="AW28" s="358">
        <v>-0.43742900000000001</v>
      </c>
      <c r="AX28" s="358">
        <v>-0.44000099999999998</v>
      </c>
      <c r="AY28" s="358">
        <v>-0.43770199999999998</v>
      </c>
      <c r="AZ28" s="777">
        <v>-0.54049599999999998</v>
      </c>
      <c r="BA28" s="777">
        <v>-0.57447300000000001</v>
      </c>
      <c r="BB28" s="777">
        <v>-0.73017399999999999</v>
      </c>
      <c r="BC28" s="777">
        <v>-0.81156099999999998</v>
      </c>
      <c r="BD28" s="777">
        <v>-0.60990310000000003</v>
      </c>
      <c r="BE28" s="777">
        <v>-0.44872200000000001</v>
      </c>
      <c r="BF28" s="284">
        <v>-0.48812309999999998</v>
      </c>
      <c r="BG28" s="284">
        <v>-0.41834769999999999</v>
      </c>
      <c r="BH28" s="284">
        <v>-0.44820169999999998</v>
      </c>
      <c r="BI28" s="284">
        <v>-0.46631020000000001</v>
      </c>
      <c r="BJ28" s="284">
        <v>-0.42817179999999999</v>
      </c>
      <c r="BK28" s="284">
        <v>-0.45893070000000002</v>
      </c>
      <c r="BL28" s="284">
        <v>-0.47044930000000001</v>
      </c>
      <c r="BM28" s="284">
        <v>-0.49070760000000002</v>
      </c>
      <c r="BN28" s="284">
        <v>-0.49657010000000001</v>
      </c>
      <c r="BO28" s="284">
        <v>-0.56459649999999995</v>
      </c>
      <c r="BP28" s="284">
        <v>-0.57264420000000005</v>
      </c>
      <c r="BQ28" s="284">
        <v>-0.58899080000000004</v>
      </c>
      <c r="BR28" s="284">
        <v>-0.51386370000000003</v>
      </c>
      <c r="BS28" s="284">
        <v>-0.48842249999999998</v>
      </c>
      <c r="BT28" s="284">
        <v>-0.49838159999999998</v>
      </c>
      <c r="BU28" s="284">
        <v>-0.43798199999999998</v>
      </c>
      <c r="BV28" s="284">
        <v>-0.39759240000000001</v>
      </c>
    </row>
    <row r="29" spans="1:74" x14ac:dyDescent="0.2">
      <c r="A29" s="208" t="s">
        <v>556</v>
      </c>
      <c r="B29" s="488" t="s">
        <v>533</v>
      </c>
      <c r="C29" s="358">
        <v>-0.18923899999999999</v>
      </c>
      <c r="D29" s="358">
        <v>-0.177649</v>
      </c>
      <c r="E29" s="358">
        <v>-0.157309</v>
      </c>
      <c r="F29" s="358">
        <v>-0.16811200000000001</v>
      </c>
      <c r="G29" s="358">
        <v>-0.14660599999999999</v>
      </c>
      <c r="H29" s="358">
        <v>-0.192936</v>
      </c>
      <c r="I29" s="358">
        <v>-0.18790799999999999</v>
      </c>
      <c r="J29" s="358">
        <v>-0.177645</v>
      </c>
      <c r="K29" s="358">
        <v>-0.21041399999999999</v>
      </c>
      <c r="L29" s="358">
        <v>-0.104409</v>
      </c>
      <c r="M29" s="358">
        <v>-0.176619</v>
      </c>
      <c r="N29" s="358">
        <v>-0.17014799999999999</v>
      </c>
      <c r="O29" s="358">
        <v>-0.16297</v>
      </c>
      <c r="P29" s="358">
        <v>-0.17483000000000001</v>
      </c>
      <c r="Q29" s="358">
        <v>-0.147899</v>
      </c>
      <c r="R29" s="358">
        <v>-0.14412900000000001</v>
      </c>
      <c r="S29" s="358">
        <v>-0.17696100000000001</v>
      </c>
      <c r="T29" s="358">
        <v>-0.17473</v>
      </c>
      <c r="U29" s="358">
        <v>-0.13039899999999999</v>
      </c>
      <c r="V29" s="358">
        <v>-0.14550299999999999</v>
      </c>
      <c r="W29" s="358">
        <v>-0.122339</v>
      </c>
      <c r="X29" s="358">
        <v>-0.118267</v>
      </c>
      <c r="Y29" s="358">
        <v>-0.15235799999999999</v>
      </c>
      <c r="Z29" s="358">
        <v>-0.15143599999999999</v>
      </c>
      <c r="AA29" s="358">
        <v>-0.15421899999999999</v>
      </c>
      <c r="AB29" s="358">
        <v>-5.6253999999999998E-2</v>
      </c>
      <c r="AC29" s="358">
        <v>-0.128723</v>
      </c>
      <c r="AD29" s="358">
        <v>-0.16747999999999999</v>
      </c>
      <c r="AE29" s="358">
        <v>-0.152671</v>
      </c>
      <c r="AF29" s="358">
        <v>-8.2858000000000001E-2</v>
      </c>
      <c r="AG29" s="358">
        <v>-0.16928000000000001</v>
      </c>
      <c r="AH29" s="358">
        <v>-8.9409000000000002E-2</v>
      </c>
      <c r="AI29" s="358">
        <v>-0.17335200000000001</v>
      </c>
      <c r="AJ29" s="358">
        <v>-0.168271</v>
      </c>
      <c r="AK29" s="358">
        <v>-0.23697499999999999</v>
      </c>
      <c r="AL29" s="358">
        <v>-0.209841</v>
      </c>
      <c r="AM29" s="358">
        <v>-0.20486599999999999</v>
      </c>
      <c r="AN29" s="358">
        <v>-0.158305</v>
      </c>
      <c r="AO29" s="358">
        <v>-0.18171300000000001</v>
      </c>
      <c r="AP29" s="358">
        <v>-0.21667800000000001</v>
      </c>
      <c r="AQ29" s="358">
        <v>-0.202873</v>
      </c>
      <c r="AR29" s="358">
        <v>-0.24693499999999999</v>
      </c>
      <c r="AS29" s="358">
        <v>-0.22069800000000001</v>
      </c>
      <c r="AT29" s="358">
        <v>-0.17653199999999999</v>
      </c>
      <c r="AU29" s="358">
        <v>-0.15243200000000001</v>
      </c>
      <c r="AV29" s="358">
        <v>-0.10631599999999999</v>
      </c>
      <c r="AW29" s="358">
        <v>-0.121834</v>
      </c>
      <c r="AX29" s="358">
        <v>-0.124061</v>
      </c>
      <c r="AY29" s="358">
        <v>-0.13186600000000001</v>
      </c>
      <c r="AZ29" s="777">
        <v>-0.192131</v>
      </c>
      <c r="BA29" s="777">
        <v>-0.16313800000000001</v>
      </c>
      <c r="BB29" s="777">
        <v>-0.20763799999999999</v>
      </c>
      <c r="BC29" s="777">
        <v>-0.128862</v>
      </c>
      <c r="BD29" s="777">
        <v>-0.18046129999999999</v>
      </c>
      <c r="BE29" s="777">
        <v>-0.18445059999999999</v>
      </c>
      <c r="BF29" s="284">
        <v>-0.18434049999999999</v>
      </c>
      <c r="BG29" s="284">
        <v>-0.1990065</v>
      </c>
      <c r="BH29" s="284">
        <v>-0.2005036</v>
      </c>
      <c r="BI29" s="284">
        <v>-0.2103476</v>
      </c>
      <c r="BJ29" s="284">
        <v>-0.21276539999999999</v>
      </c>
      <c r="BK29" s="284">
        <v>-0.2361733</v>
      </c>
      <c r="BL29" s="284">
        <v>-0.25070720000000002</v>
      </c>
      <c r="BM29" s="284">
        <v>-0.2062417</v>
      </c>
      <c r="BN29" s="284">
        <v>-0.20295920000000001</v>
      </c>
      <c r="BO29" s="284">
        <v>-0.17472019999999999</v>
      </c>
      <c r="BP29" s="284">
        <v>-0.1902701</v>
      </c>
      <c r="BQ29" s="284">
        <v>-0.17783270000000001</v>
      </c>
      <c r="BR29" s="284">
        <v>-0.1956831</v>
      </c>
      <c r="BS29" s="284">
        <v>-0.2083052</v>
      </c>
      <c r="BT29" s="284">
        <v>-0.20826049999999999</v>
      </c>
      <c r="BU29" s="284">
        <v>-0.21746299999999999</v>
      </c>
      <c r="BV29" s="284">
        <v>-0.2193986</v>
      </c>
    </row>
    <row r="30" spans="1:74" x14ac:dyDescent="0.2">
      <c r="A30" s="208"/>
      <c r="B30" s="487"/>
      <c r="C30" s="358"/>
      <c r="D30" s="358"/>
      <c r="E30" s="358"/>
      <c r="F30" s="358"/>
      <c r="G30" s="358"/>
      <c r="H30" s="358"/>
      <c r="I30" s="358"/>
      <c r="J30" s="358"/>
      <c r="K30" s="358"/>
      <c r="L30" s="358"/>
      <c r="M30" s="358"/>
      <c r="N30" s="358"/>
      <c r="O30" s="358"/>
      <c r="P30" s="358"/>
      <c r="Q30" s="358"/>
      <c r="R30" s="358"/>
      <c r="S30" s="358"/>
      <c r="T30" s="358"/>
      <c r="U30" s="358"/>
      <c r="V30" s="358"/>
      <c r="W30" s="358"/>
      <c r="X30" s="358"/>
      <c r="Y30" s="358"/>
      <c r="Z30" s="358"/>
      <c r="AA30" s="358"/>
      <c r="AB30" s="358"/>
      <c r="AC30" s="358"/>
      <c r="AD30" s="358"/>
      <c r="AE30" s="358"/>
      <c r="AF30" s="358"/>
      <c r="AG30" s="358"/>
      <c r="AH30" s="358"/>
      <c r="AI30" s="358"/>
      <c r="AJ30" s="358"/>
      <c r="AK30" s="358"/>
      <c r="AL30" s="358"/>
      <c r="AM30" s="358"/>
      <c r="AN30" s="358"/>
      <c r="AO30" s="358"/>
      <c r="AP30" s="358"/>
      <c r="AQ30" s="358"/>
      <c r="AR30" s="358"/>
      <c r="AS30" s="358"/>
      <c r="AT30" s="358"/>
      <c r="AU30" s="358"/>
      <c r="AV30" s="358"/>
      <c r="AW30" s="358"/>
      <c r="AX30" s="358"/>
      <c r="AY30" s="358"/>
      <c r="AZ30" s="777"/>
      <c r="BA30" s="777"/>
      <c r="BB30" s="777"/>
      <c r="BC30" s="777"/>
      <c r="BD30" s="777"/>
      <c r="BE30" s="777"/>
      <c r="BF30" s="284"/>
      <c r="BG30" s="284"/>
      <c r="BH30" s="284"/>
      <c r="BI30" s="284"/>
      <c r="BJ30" s="284"/>
      <c r="BK30" s="284"/>
      <c r="BL30" s="284"/>
      <c r="BM30" s="284"/>
      <c r="BN30" s="284"/>
      <c r="BO30" s="284"/>
      <c r="BP30" s="284"/>
      <c r="BQ30" s="284"/>
      <c r="BR30" s="284"/>
      <c r="BS30" s="284"/>
      <c r="BT30" s="284"/>
      <c r="BU30" s="284"/>
      <c r="BV30" s="284"/>
    </row>
    <row r="31" spans="1:74" s="212" customFormat="1" x14ac:dyDescent="0.2">
      <c r="A31" s="471" t="s">
        <v>500</v>
      </c>
      <c r="B31" s="483" t="s">
        <v>557</v>
      </c>
      <c r="C31" s="245">
        <v>160.87744900000001</v>
      </c>
      <c r="D31" s="245">
        <v>141.07776200000001</v>
      </c>
      <c r="E31" s="245">
        <v>142.11115699999999</v>
      </c>
      <c r="F31" s="245">
        <v>154.29309699999999</v>
      </c>
      <c r="G31" s="245">
        <v>177.48304099999999</v>
      </c>
      <c r="H31" s="245">
        <v>186.72917699999999</v>
      </c>
      <c r="I31" s="245">
        <v>208.541369</v>
      </c>
      <c r="J31" s="245">
        <v>230.774023</v>
      </c>
      <c r="K31" s="245">
        <v>243.70535000000001</v>
      </c>
      <c r="L31" s="245">
        <v>243.01998399999999</v>
      </c>
      <c r="M31" s="245">
        <v>236.15490500000001</v>
      </c>
      <c r="N31" s="245">
        <v>211.14952099999999</v>
      </c>
      <c r="O31" s="245">
        <v>187.896445</v>
      </c>
      <c r="P31" s="245">
        <v>174.685643</v>
      </c>
      <c r="Q31" s="245">
        <v>173.949138</v>
      </c>
      <c r="R31" s="245">
        <v>187.93352400000001</v>
      </c>
      <c r="S31" s="245">
        <v>207.05935700000001</v>
      </c>
      <c r="T31" s="245">
        <v>225.71730600000001</v>
      </c>
      <c r="U31" s="245">
        <v>242.93247600000001</v>
      </c>
      <c r="V31" s="245">
        <v>266.99305399999997</v>
      </c>
      <c r="W31" s="245">
        <v>277.21147300000001</v>
      </c>
      <c r="X31" s="245">
        <v>274.01406400000002</v>
      </c>
      <c r="Y31" s="245">
        <v>254.801704</v>
      </c>
      <c r="Z31" s="245">
        <v>223.298676</v>
      </c>
      <c r="AA31" s="245">
        <v>184.50430299999999</v>
      </c>
      <c r="AB31" s="245">
        <v>163.40231499999999</v>
      </c>
      <c r="AC31" s="245">
        <v>170.228511</v>
      </c>
      <c r="AD31" s="245">
        <v>188.35041899999999</v>
      </c>
      <c r="AE31" s="245">
        <v>214.47302400000001</v>
      </c>
      <c r="AF31" s="245">
        <v>234.75323700000001</v>
      </c>
      <c r="AG31" s="245">
        <v>264.55737699999997</v>
      </c>
      <c r="AH31" s="245">
        <v>277.91525100000001</v>
      </c>
      <c r="AI31" s="245">
        <v>276.85161099999999</v>
      </c>
      <c r="AJ31" s="245">
        <v>269.48558000000003</v>
      </c>
      <c r="AK31" s="245">
        <v>253.66751099999999</v>
      </c>
      <c r="AL31" s="245">
        <v>225.71036000000001</v>
      </c>
      <c r="AM31" s="245">
        <v>184.688322</v>
      </c>
      <c r="AN31" s="245">
        <v>163.02121600000001</v>
      </c>
      <c r="AO31" s="245">
        <v>173.54224300000001</v>
      </c>
      <c r="AP31" s="245">
        <v>194.55259599999999</v>
      </c>
      <c r="AQ31" s="245">
        <v>225.49050600000001</v>
      </c>
      <c r="AR31" s="245">
        <v>252.639779</v>
      </c>
      <c r="AS31" s="245">
        <v>273.53508599999998</v>
      </c>
      <c r="AT31" s="245">
        <v>294.75440800000001</v>
      </c>
      <c r="AU31" s="245">
        <v>304.587783</v>
      </c>
      <c r="AV31" s="245">
        <v>305.49192599999998</v>
      </c>
      <c r="AW31" s="245">
        <v>292.18212899999997</v>
      </c>
      <c r="AX31" s="245">
        <v>271.65562199999999</v>
      </c>
      <c r="AY31" s="245">
        <v>232.48222699999999</v>
      </c>
      <c r="AZ31" s="801">
        <v>216.44171900000001</v>
      </c>
      <c r="BA31" s="801">
        <v>222.43143900000001</v>
      </c>
      <c r="BB31" s="801">
        <v>230.61070900000001</v>
      </c>
      <c r="BC31" s="801">
        <v>237.44086899999999</v>
      </c>
      <c r="BD31" s="801">
        <v>250.15899999999999</v>
      </c>
      <c r="BE31" s="801">
        <v>278.22023832999997</v>
      </c>
      <c r="BF31" s="366">
        <v>294.96409999999997</v>
      </c>
      <c r="BG31" s="366">
        <v>303.94900000000001</v>
      </c>
      <c r="BH31" s="366">
        <v>301.2081</v>
      </c>
      <c r="BI31" s="366">
        <v>287.9991</v>
      </c>
      <c r="BJ31" s="366">
        <v>263.2518</v>
      </c>
      <c r="BK31" s="366">
        <v>236.52070000000001</v>
      </c>
      <c r="BL31" s="366">
        <v>216.49270000000001</v>
      </c>
      <c r="BM31" s="366">
        <v>219.85380000000001</v>
      </c>
      <c r="BN31" s="366">
        <v>235.43340000000001</v>
      </c>
      <c r="BO31" s="366">
        <v>257.25259999999997</v>
      </c>
      <c r="BP31" s="366">
        <v>275.846</v>
      </c>
      <c r="BQ31" s="366">
        <v>294.52140000000003</v>
      </c>
      <c r="BR31" s="366">
        <v>313.24860000000001</v>
      </c>
      <c r="BS31" s="366">
        <v>321.9606</v>
      </c>
      <c r="BT31" s="366">
        <v>320.76760000000002</v>
      </c>
      <c r="BU31" s="366">
        <v>310.20740000000001</v>
      </c>
      <c r="BV31" s="366">
        <v>287.15640000000002</v>
      </c>
    </row>
    <row r="32" spans="1:74" x14ac:dyDescent="0.2">
      <c r="A32" s="208" t="s">
        <v>558</v>
      </c>
      <c r="B32" s="488" t="s">
        <v>527</v>
      </c>
      <c r="C32" s="497">
        <v>54.59</v>
      </c>
      <c r="D32" s="497">
        <v>49.136000000000003</v>
      </c>
      <c r="E32" s="497">
        <v>49.643000000000001</v>
      </c>
      <c r="F32" s="497">
        <v>51.323999999999998</v>
      </c>
      <c r="G32" s="497">
        <v>53.750999999999998</v>
      </c>
      <c r="H32" s="497">
        <v>49.872999999999998</v>
      </c>
      <c r="I32" s="497">
        <v>47.518999999999998</v>
      </c>
      <c r="J32" s="497">
        <v>50.063000000000002</v>
      </c>
      <c r="K32" s="497">
        <v>52.158999999999999</v>
      </c>
      <c r="L32" s="497">
        <v>52.713000000000001</v>
      </c>
      <c r="M32" s="497">
        <v>56.796999999999997</v>
      </c>
      <c r="N32" s="497">
        <v>53.545999999999999</v>
      </c>
      <c r="O32" s="497">
        <v>52.497999999999998</v>
      </c>
      <c r="P32" s="497">
        <v>52.121000000000002</v>
      </c>
      <c r="Q32" s="497">
        <v>54.469000000000001</v>
      </c>
      <c r="R32" s="497">
        <v>56.710999999999999</v>
      </c>
      <c r="S32" s="497">
        <v>54.235999999999997</v>
      </c>
      <c r="T32" s="497">
        <v>51.518999999999998</v>
      </c>
      <c r="U32" s="497">
        <v>48.314999999999998</v>
      </c>
      <c r="V32" s="497">
        <v>51.042000000000002</v>
      </c>
      <c r="W32" s="497">
        <v>57.296999999999997</v>
      </c>
      <c r="X32" s="497">
        <v>66.185000000000002</v>
      </c>
      <c r="Y32" s="497">
        <v>72.043000000000006</v>
      </c>
      <c r="Z32" s="497">
        <v>65.796000000000006</v>
      </c>
      <c r="AA32" s="497">
        <v>57.378</v>
      </c>
      <c r="AB32" s="497">
        <v>53.912999999999997</v>
      </c>
      <c r="AC32" s="497">
        <v>59.557000000000002</v>
      </c>
      <c r="AD32" s="497">
        <v>66.554000000000002</v>
      </c>
      <c r="AE32" s="497">
        <v>72.093000000000004</v>
      </c>
      <c r="AF32" s="497">
        <v>75.277000000000001</v>
      </c>
      <c r="AG32" s="497">
        <v>80.905000000000001</v>
      </c>
      <c r="AH32" s="497">
        <v>79.543000000000006</v>
      </c>
      <c r="AI32" s="497">
        <v>77.191999999999993</v>
      </c>
      <c r="AJ32" s="497">
        <v>75.314999999999998</v>
      </c>
      <c r="AK32" s="497">
        <v>76.971999999999994</v>
      </c>
      <c r="AL32" s="497">
        <v>71.603999999999999</v>
      </c>
      <c r="AM32" s="497">
        <v>61.716000000000001</v>
      </c>
      <c r="AN32" s="497">
        <v>56.2</v>
      </c>
      <c r="AO32" s="497">
        <v>63.933</v>
      </c>
      <c r="AP32" s="497">
        <v>71.394999999999996</v>
      </c>
      <c r="AQ32" s="497">
        <v>77.409000000000006</v>
      </c>
      <c r="AR32" s="497">
        <v>81.567999999999998</v>
      </c>
      <c r="AS32" s="497">
        <v>80.575999999999993</v>
      </c>
      <c r="AT32" s="497">
        <v>78.162000000000006</v>
      </c>
      <c r="AU32" s="497">
        <v>80.665999999999997</v>
      </c>
      <c r="AV32" s="497">
        <v>82.968000000000004</v>
      </c>
      <c r="AW32" s="497">
        <v>83.795000000000002</v>
      </c>
      <c r="AX32" s="497">
        <v>80.915999999999997</v>
      </c>
      <c r="AY32" s="497">
        <v>70.962000000000003</v>
      </c>
      <c r="AZ32" s="779">
        <v>67.593999999999994</v>
      </c>
      <c r="BA32" s="779">
        <v>65.78</v>
      </c>
      <c r="BB32" s="779">
        <v>72.704999999999998</v>
      </c>
      <c r="BC32" s="779">
        <v>73.028999999999996</v>
      </c>
      <c r="BD32" s="779">
        <v>72.791051112000005</v>
      </c>
      <c r="BE32" s="779">
        <v>72.572037281999997</v>
      </c>
      <c r="BF32" s="286">
        <v>72.940969999999993</v>
      </c>
      <c r="BG32" s="286">
        <v>74.555599999999998</v>
      </c>
      <c r="BH32" s="286">
        <v>76.456519999999998</v>
      </c>
      <c r="BI32" s="286">
        <v>78.195189999999997</v>
      </c>
      <c r="BJ32" s="286">
        <v>75.463499999999996</v>
      </c>
      <c r="BK32" s="286">
        <v>73.380139999999997</v>
      </c>
      <c r="BL32" s="286">
        <v>72.578029999999998</v>
      </c>
      <c r="BM32" s="286">
        <v>74.044319999999999</v>
      </c>
      <c r="BN32" s="286">
        <v>75.849450000000004</v>
      </c>
      <c r="BO32" s="286">
        <v>76.878860000000003</v>
      </c>
      <c r="BP32" s="286">
        <v>76.745339999999999</v>
      </c>
      <c r="BQ32" s="286">
        <v>76.584649999999996</v>
      </c>
      <c r="BR32" s="286">
        <v>77.231970000000004</v>
      </c>
      <c r="BS32" s="286">
        <v>79.015820000000005</v>
      </c>
      <c r="BT32" s="286">
        <v>81.087350000000001</v>
      </c>
      <c r="BU32" s="286">
        <v>82.866739999999993</v>
      </c>
      <c r="BV32" s="286">
        <v>80.126509999999996</v>
      </c>
    </row>
    <row r="33" spans="1:77" x14ac:dyDescent="0.2">
      <c r="A33" s="208" t="s">
        <v>559</v>
      </c>
      <c r="B33" s="488" t="s">
        <v>529</v>
      </c>
      <c r="C33" s="497">
        <v>48.018999999999998</v>
      </c>
      <c r="D33" s="497">
        <v>37.734000000000002</v>
      </c>
      <c r="E33" s="497">
        <v>36.265999999999998</v>
      </c>
      <c r="F33" s="497">
        <v>40.213999999999999</v>
      </c>
      <c r="G33" s="497">
        <v>49.670999999999999</v>
      </c>
      <c r="H33" s="497">
        <v>54.127000000000002</v>
      </c>
      <c r="I33" s="497">
        <v>64.161000000000001</v>
      </c>
      <c r="J33" s="497">
        <v>72.837999999999994</v>
      </c>
      <c r="K33" s="497">
        <v>81.98</v>
      </c>
      <c r="L33" s="497">
        <v>86.724000000000004</v>
      </c>
      <c r="M33" s="497">
        <v>87.671999999999997</v>
      </c>
      <c r="N33" s="497">
        <v>76.641999999999996</v>
      </c>
      <c r="O33" s="497">
        <v>68.543999999999997</v>
      </c>
      <c r="P33" s="497">
        <v>60.451999999999998</v>
      </c>
      <c r="Q33" s="497">
        <v>55.197000000000003</v>
      </c>
      <c r="R33" s="497">
        <v>60.600999999999999</v>
      </c>
      <c r="S33" s="497">
        <v>71.049000000000007</v>
      </c>
      <c r="T33" s="497">
        <v>79.191999999999993</v>
      </c>
      <c r="U33" s="497">
        <v>86.676000000000002</v>
      </c>
      <c r="V33" s="497">
        <v>96.358999999999995</v>
      </c>
      <c r="W33" s="497">
        <v>101.404</v>
      </c>
      <c r="X33" s="497">
        <v>97.908000000000001</v>
      </c>
      <c r="Y33" s="497">
        <v>90.122</v>
      </c>
      <c r="Z33" s="497">
        <v>79.64</v>
      </c>
      <c r="AA33" s="497">
        <v>59.95</v>
      </c>
      <c r="AB33" s="497">
        <v>49.584000000000003</v>
      </c>
      <c r="AC33" s="497">
        <v>51.591999999999999</v>
      </c>
      <c r="AD33" s="497">
        <v>57.13</v>
      </c>
      <c r="AE33" s="497">
        <v>66.498999999999995</v>
      </c>
      <c r="AF33" s="497">
        <v>74.856999999999999</v>
      </c>
      <c r="AG33" s="497">
        <v>87.069000000000003</v>
      </c>
      <c r="AH33" s="497">
        <v>93.796000000000006</v>
      </c>
      <c r="AI33" s="497">
        <v>97.305000000000007</v>
      </c>
      <c r="AJ33" s="497">
        <v>97.292000000000002</v>
      </c>
      <c r="AK33" s="497">
        <v>92.438999999999993</v>
      </c>
      <c r="AL33" s="497">
        <v>80.662999999999997</v>
      </c>
      <c r="AM33" s="497">
        <v>59.335999999999999</v>
      </c>
      <c r="AN33" s="497">
        <v>46.610999999999997</v>
      </c>
      <c r="AO33" s="497">
        <v>44.146000000000001</v>
      </c>
      <c r="AP33" s="497">
        <v>48.622</v>
      </c>
      <c r="AQ33" s="497">
        <v>62.601999999999997</v>
      </c>
      <c r="AR33" s="497">
        <v>75.200999999999993</v>
      </c>
      <c r="AS33" s="497">
        <v>82.350999999999999</v>
      </c>
      <c r="AT33" s="497">
        <v>94.1</v>
      </c>
      <c r="AU33" s="497">
        <v>100.09</v>
      </c>
      <c r="AV33" s="497">
        <v>103.905</v>
      </c>
      <c r="AW33" s="497">
        <v>103.247</v>
      </c>
      <c r="AX33" s="497">
        <v>96.777000000000001</v>
      </c>
      <c r="AY33" s="497">
        <v>79.960999999999999</v>
      </c>
      <c r="AZ33" s="779">
        <v>73.180000000000007</v>
      </c>
      <c r="BA33" s="779">
        <v>78.474000000000004</v>
      </c>
      <c r="BB33" s="779">
        <v>78.409000000000006</v>
      </c>
      <c r="BC33" s="779">
        <v>82.9</v>
      </c>
      <c r="BD33" s="779">
        <v>90.398796571000005</v>
      </c>
      <c r="BE33" s="779">
        <v>104.59211772</v>
      </c>
      <c r="BF33" s="286">
        <v>110.70310000000001</v>
      </c>
      <c r="BG33" s="286">
        <v>115.0971</v>
      </c>
      <c r="BH33" s="286">
        <v>115.40779999999999</v>
      </c>
      <c r="BI33" s="286">
        <v>112.4045</v>
      </c>
      <c r="BJ33" s="286">
        <v>102.3908</v>
      </c>
      <c r="BK33" s="286">
        <v>86.778509999999997</v>
      </c>
      <c r="BL33" s="286">
        <v>72.745580000000004</v>
      </c>
      <c r="BM33" s="286">
        <v>70.111149999999995</v>
      </c>
      <c r="BN33" s="286">
        <v>73.348759999999999</v>
      </c>
      <c r="BO33" s="286">
        <v>80.960509999999999</v>
      </c>
      <c r="BP33" s="286">
        <v>88.222089999999994</v>
      </c>
      <c r="BQ33" s="286">
        <v>95.390100000000004</v>
      </c>
      <c r="BR33" s="286">
        <v>103.196</v>
      </c>
      <c r="BS33" s="286">
        <v>108.1232</v>
      </c>
      <c r="BT33" s="286">
        <v>109.7893</v>
      </c>
      <c r="BU33" s="286">
        <v>107.3978</v>
      </c>
      <c r="BV33" s="286">
        <v>97.098320000000001</v>
      </c>
      <c r="BW33" s="239"/>
      <c r="BX33" s="239"/>
      <c r="BY33" s="239"/>
    </row>
    <row r="34" spans="1:77" x14ac:dyDescent="0.2">
      <c r="A34" s="208" t="s">
        <v>560</v>
      </c>
      <c r="B34" s="488" t="s">
        <v>561</v>
      </c>
      <c r="C34" s="497">
        <v>1.204</v>
      </c>
      <c r="D34" s="497">
        <v>1.1779999999999999</v>
      </c>
      <c r="E34" s="497">
        <v>1.071</v>
      </c>
      <c r="F34" s="497">
        <v>0.99099999999999999</v>
      </c>
      <c r="G34" s="497">
        <v>1.0940000000000001</v>
      </c>
      <c r="H34" s="497">
        <v>1.228</v>
      </c>
      <c r="I34" s="497">
        <v>1.2290000000000001</v>
      </c>
      <c r="J34" s="497">
        <v>1.091</v>
      </c>
      <c r="K34" s="497">
        <v>1.083</v>
      </c>
      <c r="L34" s="497">
        <v>1.0269999999999999</v>
      </c>
      <c r="M34" s="497">
        <v>1.1679999999999999</v>
      </c>
      <c r="N34" s="497">
        <v>1.3380000000000001</v>
      </c>
      <c r="O34" s="497">
        <v>0.96299999999999997</v>
      </c>
      <c r="P34" s="497">
        <v>0.84499999999999997</v>
      </c>
      <c r="Q34" s="497">
        <v>1.145</v>
      </c>
      <c r="R34" s="497">
        <v>1.2789999999999999</v>
      </c>
      <c r="S34" s="497">
        <v>1.1459999999999999</v>
      </c>
      <c r="T34" s="497">
        <v>1.1379999999999999</v>
      </c>
      <c r="U34" s="497">
        <v>1.2330000000000001</v>
      </c>
      <c r="V34" s="497">
        <v>1.1990000000000001</v>
      </c>
      <c r="W34" s="497">
        <v>1.218</v>
      </c>
      <c r="X34" s="497">
        <v>1.345</v>
      </c>
      <c r="Y34" s="497">
        <v>1.526</v>
      </c>
      <c r="Z34" s="497">
        <v>0.90900000000000003</v>
      </c>
      <c r="AA34" s="497">
        <v>0.77800000000000002</v>
      </c>
      <c r="AB34" s="497">
        <v>0.72599999999999998</v>
      </c>
      <c r="AC34" s="497">
        <v>0.88700000000000001</v>
      </c>
      <c r="AD34" s="497">
        <v>1.034</v>
      </c>
      <c r="AE34" s="497">
        <v>1.1379999999999999</v>
      </c>
      <c r="AF34" s="497">
        <v>1.341</v>
      </c>
      <c r="AG34" s="497">
        <v>1.2689999999999999</v>
      </c>
      <c r="AH34" s="497">
        <v>1.3240000000000001</v>
      </c>
      <c r="AI34" s="497">
        <v>1.3340000000000001</v>
      </c>
      <c r="AJ34" s="497">
        <v>1.49</v>
      </c>
      <c r="AK34" s="497">
        <v>1.4319999999999999</v>
      </c>
      <c r="AL34" s="497">
        <v>1.361</v>
      </c>
      <c r="AM34" s="497">
        <v>1.125</v>
      </c>
      <c r="AN34" s="497">
        <v>0.83399999999999996</v>
      </c>
      <c r="AO34" s="497">
        <v>1.117</v>
      </c>
      <c r="AP34" s="497">
        <v>0.88200000000000001</v>
      </c>
      <c r="AQ34" s="497">
        <v>1.05</v>
      </c>
      <c r="AR34" s="497">
        <v>1.1990000000000001</v>
      </c>
      <c r="AS34" s="497">
        <v>1.214</v>
      </c>
      <c r="AT34" s="497">
        <v>1.3480000000000001</v>
      </c>
      <c r="AU34" s="497">
        <v>1.24</v>
      </c>
      <c r="AV34" s="497">
        <v>1.24</v>
      </c>
      <c r="AW34" s="497">
        <v>1.3620000000000001</v>
      </c>
      <c r="AX34" s="497">
        <v>1.3</v>
      </c>
      <c r="AY34" s="497">
        <v>1.2050000000000001</v>
      </c>
      <c r="AZ34" s="779">
        <v>0.67700000000000005</v>
      </c>
      <c r="BA34" s="779">
        <v>0.99299999999999999</v>
      </c>
      <c r="BB34" s="779">
        <v>1.3260000000000001</v>
      </c>
      <c r="BC34" s="779">
        <v>1.2589999999999999</v>
      </c>
      <c r="BD34" s="779">
        <v>1.3036319999999999</v>
      </c>
      <c r="BE34" s="779">
        <v>1.5186225</v>
      </c>
      <c r="BF34" s="286">
        <v>1.6884319999999999</v>
      </c>
      <c r="BG34" s="286">
        <v>1.52257</v>
      </c>
      <c r="BH34" s="286">
        <v>1.5938859999999999</v>
      </c>
      <c r="BI34" s="286">
        <v>1.5294829999999999</v>
      </c>
      <c r="BJ34" s="286">
        <v>1.4038409999999999</v>
      </c>
      <c r="BK34" s="286">
        <v>1.175095</v>
      </c>
      <c r="BL34" s="286">
        <v>1.1831210000000001</v>
      </c>
      <c r="BM34" s="286">
        <v>1.2280800000000001</v>
      </c>
      <c r="BN34" s="286">
        <v>1.2787790000000001</v>
      </c>
      <c r="BO34" s="286">
        <v>1.464917</v>
      </c>
      <c r="BP34" s="286">
        <v>1.514143</v>
      </c>
      <c r="BQ34" s="286">
        <v>1.7135119999999999</v>
      </c>
      <c r="BR34" s="286">
        <v>1.870485</v>
      </c>
      <c r="BS34" s="286">
        <v>1.6954739999999999</v>
      </c>
      <c r="BT34" s="286">
        <v>1.7534829999999999</v>
      </c>
      <c r="BU34" s="286">
        <v>1.669513</v>
      </c>
      <c r="BV34" s="286">
        <v>1.5249410000000001</v>
      </c>
      <c r="BW34" s="239"/>
      <c r="BX34" s="239"/>
      <c r="BY34" s="239"/>
    </row>
    <row r="35" spans="1:77" x14ac:dyDescent="0.2">
      <c r="A35" s="208" t="s">
        <v>562</v>
      </c>
      <c r="B35" s="488" t="s">
        <v>542</v>
      </c>
      <c r="C35" s="497">
        <v>36.618000000000002</v>
      </c>
      <c r="D35" s="497">
        <v>34.167000000000002</v>
      </c>
      <c r="E35" s="497">
        <v>35.732999999999997</v>
      </c>
      <c r="F35" s="497">
        <v>41.741</v>
      </c>
      <c r="G35" s="497">
        <v>49.762</v>
      </c>
      <c r="H35" s="497">
        <v>58.811</v>
      </c>
      <c r="I35" s="497">
        <v>70.840999999999994</v>
      </c>
      <c r="J35" s="497">
        <v>80.811999999999998</v>
      </c>
      <c r="K35" s="497">
        <v>81.256</v>
      </c>
      <c r="L35" s="497">
        <v>75.587000000000003</v>
      </c>
      <c r="M35" s="497">
        <v>64.201999999999998</v>
      </c>
      <c r="N35" s="497">
        <v>54.493000000000002</v>
      </c>
      <c r="O35" s="497">
        <v>43.063000000000002</v>
      </c>
      <c r="P35" s="497">
        <v>39.097999999999999</v>
      </c>
      <c r="Q35" s="497">
        <v>40.268999999999998</v>
      </c>
      <c r="R35" s="497">
        <v>47.418999999999997</v>
      </c>
      <c r="S35" s="497">
        <v>59.024000000000001</v>
      </c>
      <c r="T35" s="497">
        <v>70.47</v>
      </c>
      <c r="U35" s="497">
        <v>79.897999999999996</v>
      </c>
      <c r="V35" s="497">
        <v>90.894000000000005</v>
      </c>
      <c r="W35" s="497">
        <v>90.040999999999997</v>
      </c>
      <c r="X35" s="497">
        <v>80.539000000000001</v>
      </c>
      <c r="Y35" s="497">
        <v>64.456000000000003</v>
      </c>
      <c r="Z35" s="497">
        <v>50.121000000000002</v>
      </c>
      <c r="AA35" s="497">
        <v>41.661000000000001</v>
      </c>
      <c r="AB35" s="497">
        <v>35.713000000000001</v>
      </c>
      <c r="AC35" s="497">
        <v>35.034999999999997</v>
      </c>
      <c r="AD35" s="497">
        <v>41.512</v>
      </c>
      <c r="AE35" s="497">
        <v>51.854999999999997</v>
      </c>
      <c r="AF35" s="497">
        <v>59.201999999999998</v>
      </c>
      <c r="AG35" s="497">
        <v>69.501999999999995</v>
      </c>
      <c r="AH35" s="497">
        <v>76.995999999999995</v>
      </c>
      <c r="AI35" s="497">
        <v>76.45</v>
      </c>
      <c r="AJ35" s="497">
        <v>71.018000000000001</v>
      </c>
      <c r="AK35" s="497">
        <v>59.993000000000002</v>
      </c>
      <c r="AL35" s="497">
        <v>49.06</v>
      </c>
      <c r="AM35" s="497">
        <v>40.823</v>
      </c>
      <c r="AN35" s="497">
        <v>38.39</v>
      </c>
      <c r="AO35" s="497">
        <v>42.762999999999998</v>
      </c>
      <c r="AP35" s="497">
        <v>50.588000000000001</v>
      </c>
      <c r="AQ35" s="497">
        <v>59.325000000000003</v>
      </c>
      <c r="AR35" s="497">
        <v>67.573999999999998</v>
      </c>
      <c r="AS35" s="497">
        <v>79.994</v>
      </c>
      <c r="AT35" s="497">
        <v>90.066000000000003</v>
      </c>
      <c r="AU35" s="497">
        <v>92.519000000000005</v>
      </c>
      <c r="AV35" s="497">
        <v>87.763000000000005</v>
      </c>
      <c r="AW35" s="497">
        <v>76.209000000000003</v>
      </c>
      <c r="AX35" s="497">
        <v>63.924999999999997</v>
      </c>
      <c r="AY35" s="497">
        <v>52.945</v>
      </c>
      <c r="AZ35" s="779">
        <v>47.335999999999999</v>
      </c>
      <c r="BA35" s="779">
        <v>50.953000000000003</v>
      </c>
      <c r="BB35" s="779">
        <v>53.170999999999999</v>
      </c>
      <c r="BC35" s="779">
        <v>56.506</v>
      </c>
      <c r="BD35" s="779">
        <v>61.394396432000001</v>
      </c>
      <c r="BE35" s="779">
        <v>74.122666523000007</v>
      </c>
      <c r="BF35" s="286">
        <v>83.753690000000006</v>
      </c>
      <c r="BG35" s="286">
        <v>87.282929999999993</v>
      </c>
      <c r="BH35" s="286">
        <v>82.512150000000005</v>
      </c>
      <c r="BI35" s="286">
        <v>71.175669999999997</v>
      </c>
      <c r="BJ35" s="286">
        <v>59.873699999999999</v>
      </c>
      <c r="BK35" s="286">
        <v>52.156849999999999</v>
      </c>
      <c r="BL35" s="286">
        <v>48.180489999999999</v>
      </c>
      <c r="BM35" s="286">
        <v>52.990299999999998</v>
      </c>
      <c r="BN35" s="286">
        <v>63.274700000000003</v>
      </c>
      <c r="BO35" s="286">
        <v>75.275059999999996</v>
      </c>
      <c r="BP35" s="286">
        <v>86.033190000000005</v>
      </c>
      <c r="BQ35" s="286">
        <v>96.277799999999999</v>
      </c>
      <c r="BR35" s="286">
        <v>105.91889999999999</v>
      </c>
      <c r="BS35" s="286">
        <v>108.4662</v>
      </c>
      <c r="BT35" s="286">
        <v>103.7077</v>
      </c>
      <c r="BU35" s="286">
        <v>94.364559999999997</v>
      </c>
      <c r="BV35" s="286">
        <v>85.050520000000006</v>
      </c>
      <c r="BW35" s="239"/>
      <c r="BX35" s="239"/>
      <c r="BY35" s="239"/>
    </row>
    <row r="36" spans="1:77" x14ac:dyDescent="0.2">
      <c r="A36" s="208" t="s">
        <v>563</v>
      </c>
      <c r="B36" s="488" t="s">
        <v>533</v>
      </c>
      <c r="C36" s="497">
        <v>20.446449000000001</v>
      </c>
      <c r="D36" s="497">
        <v>18.862762</v>
      </c>
      <c r="E36" s="497">
        <v>19.398157000000001</v>
      </c>
      <c r="F36" s="497">
        <v>20.023097</v>
      </c>
      <c r="G36" s="497">
        <v>23.205041000000001</v>
      </c>
      <c r="H36" s="497">
        <v>22.690176999999998</v>
      </c>
      <c r="I36" s="497">
        <v>24.791369</v>
      </c>
      <c r="J36" s="497">
        <v>25.970023000000001</v>
      </c>
      <c r="K36" s="497">
        <v>27.227350000000001</v>
      </c>
      <c r="L36" s="497">
        <v>26.968983999999999</v>
      </c>
      <c r="M36" s="497">
        <v>26.315905000000001</v>
      </c>
      <c r="N36" s="497">
        <v>25.130521000000002</v>
      </c>
      <c r="O36" s="497">
        <v>22.828444999999999</v>
      </c>
      <c r="P36" s="497">
        <v>22.169643000000001</v>
      </c>
      <c r="Q36" s="497">
        <v>22.869138</v>
      </c>
      <c r="R36" s="497">
        <v>21.923524</v>
      </c>
      <c r="S36" s="497">
        <v>21.604357</v>
      </c>
      <c r="T36" s="497">
        <v>23.398306000000002</v>
      </c>
      <c r="U36" s="497">
        <v>26.810476000000001</v>
      </c>
      <c r="V36" s="497">
        <v>27.499054000000001</v>
      </c>
      <c r="W36" s="497">
        <v>27.251473000000001</v>
      </c>
      <c r="X36" s="497">
        <v>28.037064000000001</v>
      </c>
      <c r="Y36" s="497">
        <v>26.654703999999999</v>
      </c>
      <c r="Z36" s="497">
        <v>26.832675999999999</v>
      </c>
      <c r="AA36" s="497">
        <v>24.737303000000001</v>
      </c>
      <c r="AB36" s="497">
        <v>23.466315000000002</v>
      </c>
      <c r="AC36" s="497">
        <v>23.157511</v>
      </c>
      <c r="AD36" s="497">
        <v>22.120418999999998</v>
      </c>
      <c r="AE36" s="497">
        <v>22.888024000000001</v>
      </c>
      <c r="AF36" s="497">
        <v>24.076236999999999</v>
      </c>
      <c r="AG36" s="497">
        <v>25.812377000000001</v>
      </c>
      <c r="AH36" s="497">
        <v>26.256250999999999</v>
      </c>
      <c r="AI36" s="497">
        <v>24.570611</v>
      </c>
      <c r="AJ36" s="497">
        <v>24.37058</v>
      </c>
      <c r="AK36" s="497">
        <v>22.831510999999999</v>
      </c>
      <c r="AL36" s="497">
        <v>23.022359999999999</v>
      </c>
      <c r="AM36" s="497">
        <v>21.688321999999999</v>
      </c>
      <c r="AN36" s="497">
        <v>20.986215999999999</v>
      </c>
      <c r="AO36" s="497">
        <v>21.583243</v>
      </c>
      <c r="AP36" s="497">
        <v>23.065595999999999</v>
      </c>
      <c r="AQ36" s="497">
        <v>25.104506000000001</v>
      </c>
      <c r="AR36" s="497">
        <v>27.097778999999999</v>
      </c>
      <c r="AS36" s="497">
        <v>29.400086000000002</v>
      </c>
      <c r="AT36" s="497">
        <v>31.078408</v>
      </c>
      <c r="AU36" s="497">
        <v>30.072783000000001</v>
      </c>
      <c r="AV36" s="497">
        <v>29.615926000000002</v>
      </c>
      <c r="AW36" s="497">
        <v>27.569129</v>
      </c>
      <c r="AX36" s="497">
        <v>28.737622000000002</v>
      </c>
      <c r="AY36" s="497">
        <v>27.409227000000001</v>
      </c>
      <c r="AZ36" s="779">
        <v>27.654719</v>
      </c>
      <c r="BA36" s="779">
        <v>26.231439000000002</v>
      </c>
      <c r="BB36" s="779">
        <v>24.999708999999999</v>
      </c>
      <c r="BC36" s="779">
        <v>23.746869</v>
      </c>
      <c r="BD36" s="779">
        <v>24.271123884000001</v>
      </c>
      <c r="BE36" s="779">
        <v>25.414794307000001</v>
      </c>
      <c r="BF36" s="286">
        <v>25.877939999999999</v>
      </c>
      <c r="BG36" s="286">
        <v>25.490790000000001</v>
      </c>
      <c r="BH36" s="286">
        <v>25.237670000000001</v>
      </c>
      <c r="BI36" s="286">
        <v>24.694189999999999</v>
      </c>
      <c r="BJ36" s="286">
        <v>24.11993</v>
      </c>
      <c r="BK36" s="286">
        <v>23.03013</v>
      </c>
      <c r="BL36" s="286">
        <v>21.805440000000001</v>
      </c>
      <c r="BM36" s="286">
        <v>21.479949999999999</v>
      </c>
      <c r="BN36" s="286">
        <v>21.681709999999999</v>
      </c>
      <c r="BO36" s="286">
        <v>22.673269999999999</v>
      </c>
      <c r="BP36" s="286">
        <v>23.331289999999999</v>
      </c>
      <c r="BQ36" s="286">
        <v>24.555330000000001</v>
      </c>
      <c r="BR36" s="286">
        <v>25.03124</v>
      </c>
      <c r="BS36" s="286">
        <v>24.659880000000001</v>
      </c>
      <c r="BT36" s="286">
        <v>24.42972</v>
      </c>
      <c r="BU36" s="286">
        <v>23.908760000000001</v>
      </c>
      <c r="BV36" s="286">
        <v>23.356120000000001</v>
      </c>
      <c r="BW36" s="239"/>
      <c r="BX36" s="239"/>
      <c r="BY36" s="239"/>
    </row>
    <row r="37" spans="1:77" x14ac:dyDescent="0.2">
      <c r="A37" s="207"/>
      <c r="B37" s="239"/>
      <c r="C37" s="497"/>
      <c r="D37" s="497"/>
      <c r="E37" s="497"/>
      <c r="F37" s="497"/>
      <c r="G37" s="497"/>
      <c r="H37" s="497"/>
      <c r="I37" s="497"/>
      <c r="J37" s="497"/>
      <c r="K37" s="497"/>
      <c r="L37" s="497"/>
      <c r="M37" s="497"/>
      <c r="N37" s="497"/>
      <c r="O37" s="497"/>
      <c r="P37" s="497"/>
      <c r="Q37" s="497"/>
      <c r="R37" s="497"/>
      <c r="S37" s="497"/>
      <c r="T37" s="497"/>
      <c r="U37" s="497"/>
      <c r="V37" s="497"/>
      <c r="W37" s="497"/>
      <c r="X37" s="497"/>
      <c r="Y37" s="497"/>
      <c r="Z37" s="497"/>
      <c r="AA37" s="497"/>
      <c r="AB37" s="497"/>
      <c r="AC37" s="497"/>
      <c r="AD37" s="497"/>
      <c r="AE37" s="497"/>
      <c r="AF37" s="497"/>
      <c r="AG37" s="497"/>
      <c r="AH37" s="497"/>
      <c r="AI37" s="497"/>
      <c r="AJ37" s="497"/>
      <c r="AK37" s="497"/>
      <c r="AL37" s="497"/>
      <c r="AM37" s="497"/>
      <c r="AN37" s="497"/>
      <c r="AO37" s="497"/>
      <c r="AP37" s="497"/>
      <c r="AQ37" s="497"/>
      <c r="AR37" s="497"/>
      <c r="AS37" s="497"/>
      <c r="AT37" s="497"/>
      <c r="AU37" s="497"/>
      <c r="AV37" s="497"/>
      <c r="AW37" s="497"/>
      <c r="AX37" s="497"/>
      <c r="AY37" s="497"/>
      <c r="AZ37" s="779"/>
      <c r="BA37" s="779"/>
      <c r="BB37" s="779"/>
      <c r="BC37" s="779"/>
      <c r="BD37" s="779"/>
      <c r="BE37" s="779"/>
      <c r="BF37" s="286"/>
      <c r="BG37" s="286"/>
      <c r="BH37" s="286"/>
      <c r="BI37" s="286"/>
      <c r="BJ37" s="286"/>
      <c r="BK37" s="286"/>
      <c r="BL37" s="286"/>
      <c r="BM37" s="286"/>
      <c r="BN37" s="286"/>
      <c r="BO37" s="286"/>
      <c r="BP37" s="286"/>
      <c r="BQ37" s="286"/>
      <c r="BR37" s="286"/>
      <c r="BS37" s="286"/>
      <c r="BT37" s="286"/>
      <c r="BU37" s="286"/>
      <c r="BV37" s="286"/>
      <c r="BW37" s="239"/>
      <c r="BX37" s="239"/>
      <c r="BY37" s="239"/>
    </row>
    <row r="38" spans="1:77" x14ac:dyDescent="0.2">
      <c r="A38" s="207"/>
      <c r="B38" s="55" t="s">
        <v>564</v>
      </c>
      <c r="C38" s="497"/>
      <c r="D38" s="497"/>
      <c r="E38" s="497"/>
      <c r="F38" s="497"/>
      <c r="G38" s="497"/>
      <c r="H38" s="497"/>
      <c r="I38" s="497"/>
      <c r="J38" s="497"/>
      <c r="K38" s="497"/>
      <c r="L38" s="497"/>
      <c r="M38" s="497"/>
      <c r="N38" s="497"/>
      <c r="O38" s="497"/>
      <c r="P38" s="497"/>
      <c r="Q38" s="497"/>
      <c r="R38" s="497"/>
      <c r="S38" s="497"/>
      <c r="T38" s="497"/>
      <c r="U38" s="497"/>
      <c r="V38" s="497"/>
      <c r="W38" s="497"/>
      <c r="X38" s="497"/>
      <c r="Y38" s="497"/>
      <c r="Z38" s="497"/>
      <c r="AA38" s="497"/>
      <c r="AB38" s="497"/>
      <c r="AC38" s="497"/>
      <c r="AD38" s="497"/>
      <c r="AE38" s="497"/>
      <c r="AF38" s="497"/>
      <c r="AG38" s="497"/>
      <c r="AH38" s="497"/>
      <c r="AI38" s="497"/>
      <c r="AJ38" s="497"/>
      <c r="AK38" s="497"/>
      <c r="AL38" s="497"/>
      <c r="AM38" s="497"/>
      <c r="AN38" s="497"/>
      <c r="AO38" s="497"/>
      <c r="AP38" s="497"/>
      <c r="AQ38" s="497"/>
      <c r="AR38" s="497"/>
      <c r="AS38" s="497"/>
      <c r="AT38" s="497"/>
      <c r="AU38" s="497"/>
      <c r="AV38" s="497"/>
      <c r="AW38" s="497"/>
      <c r="AX38" s="497"/>
      <c r="AY38" s="497"/>
      <c r="AZ38" s="779"/>
      <c r="BA38" s="779"/>
      <c r="BB38" s="779"/>
      <c r="BC38" s="779"/>
      <c r="BD38" s="779"/>
      <c r="BE38" s="779"/>
      <c r="BF38" s="286"/>
      <c r="BG38" s="286"/>
      <c r="BH38" s="286"/>
      <c r="BI38" s="286"/>
      <c r="BJ38" s="286"/>
      <c r="BK38" s="286"/>
      <c r="BL38" s="286"/>
      <c r="BM38" s="286"/>
      <c r="BN38" s="286"/>
      <c r="BO38" s="286"/>
      <c r="BP38" s="286"/>
      <c r="BQ38" s="286"/>
      <c r="BR38" s="286"/>
      <c r="BS38" s="286"/>
      <c r="BT38" s="286"/>
      <c r="BU38" s="286"/>
      <c r="BV38" s="286"/>
      <c r="BW38" s="239"/>
      <c r="BX38" s="239"/>
      <c r="BY38" s="239"/>
    </row>
    <row r="39" spans="1:77" s="212" customFormat="1" x14ac:dyDescent="0.2">
      <c r="A39" s="471" t="s">
        <v>565</v>
      </c>
      <c r="B39" s="489" t="s">
        <v>566</v>
      </c>
      <c r="C39" s="66">
        <v>16.884741000000002</v>
      </c>
      <c r="D39" s="66">
        <v>17.518035999999999</v>
      </c>
      <c r="E39" s="66">
        <v>18.182839000000001</v>
      </c>
      <c r="F39" s="66">
        <v>18.4023</v>
      </c>
      <c r="G39" s="66">
        <v>18.963322999999999</v>
      </c>
      <c r="H39" s="66">
        <v>19.130033000000001</v>
      </c>
      <c r="I39" s="66">
        <v>18.854386999999999</v>
      </c>
      <c r="J39" s="66">
        <v>19.119451999999999</v>
      </c>
      <c r="K39" s="66">
        <v>18.749634</v>
      </c>
      <c r="L39" s="66">
        <v>18.232194</v>
      </c>
      <c r="M39" s="66">
        <v>18.623833999999999</v>
      </c>
      <c r="N39" s="66">
        <v>17.677872000000001</v>
      </c>
      <c r="O39" s="66">
        <v>17.084869999999999</v>
      </c>
      <c r="P39" s="66">
        <v>17.492929</v>
      </c>
      <c r="Q39" s="66">
        <v>18.167033</v>
      </c>
      <c r="R39" s="66">
        <v>18.492799999999999</v>
      </c>
      <c r="S39" s="66">
        <v>19.077418999999999</v>
      </c>
      <c r="T39" s="66">
        <v>19.100832</v>
      </c>
      <c r="U39" s="66">
        <v>19.049292000000001</v>
      </c>
      <c r="V39" s="66">
        <v>19.199742000000001</v>
      </c>
      <c r="W39" s="66">
        <v>18.477132999999998</v>
      </c>
      <c r="X39" s="66">
        <v>17.926323</v>
      </c>
      <c r="Y39" s="66">
        <v>18.359667999999999</v>
      </c>
      <c r="Z39" s="66">
        <v>18.445969000000002</v>
      </c>
      <c r="AA39" s="66">
        <v>17.220064000000001</v>
      </c>
      <c r="AB39" s="66">
        <v>17.253034</v>
      </c>
      <c r="AC39" s="66">
        <v>18.257033</v>
      </c>
      <c r="AD39" s="66">
        <v>18.565532999999999</v>
      </c>
      <c r="AE39" s="66">
        <v>19.217517000000001</v>
      </c>
      <c r="AF39" s="66">
        <v>19.330300000000001</v>
      </c>
      <c r="AG39" s="66">
        <v>19.326644999999999</v>
      </c>
      <c r="AH39" s="66">
        <v>19.366161999999999</v>
      </c>
      <c r="AI39" s="66">
        <v>18.480267999999999</v>
      </c>
      <c r="AJ39" s="66">
        <v>18.573162</v>
      </c>
      <c r="AK39" s="66">
        <v>18.477767</v>
      </c>
      <c r="AL39" s="66">
        <v>18.540773999999999</v>
      </c>
      <c r="AM39" s="66">
        <v>17.246708999999999</v>
      </c>
      <c r="AN39" s="66">
        <v>17.319213999999999</v>
      </c>
      <c r="AO39" s="66">
        <v>17.963097999999999</v>
      </c>
      <c r="AP39" s="66">
        <v>18.263832000000001</v>
      </c>
      <c r="AQ39" s="66">
        <v>18.988001000000001</v>
      </c>
      <c r="AR39" s="66">
        <v>19.320967</v>
      </c>
      <c r="AS39" s="66">
        <v>19.288</v>
      </c>
      <c r="AT39" s="66">
        <v>19.228902999999999</v>
      </c>
      <c r="AU39" s="66">
        <v>18.635166999999999</v>
      </c>
      <c r="AV39" s="66">
        <v>18.024643999999999</v>
      </c>
      <c r="AW39" s="66">
        <v>18.4404</v>
      </c>
      <c r="AX39" s="66">
        <v>18.518646</v>
      </c>
      <c r="AY39" s="66">
        <v>17.507453000000002</v>
      </c>
      <c r="AZ39" s="796">
        <v>17.778285</v>
      </c>
      <c r="BA39" s="796">
        <v>18.579742</v>
      </c>
      <c r="BB39" s="796">
        <v>18.819732999999999</v>
      </c>
      <c r="BC39" s="796">
        <v>18.855291000000001</v>
      </c>
      <c r="BD39" s="796">
        <v>19.564597626000001</v>
      </c>
      <c r="BE39" s="796">
        <v>19.531042937999999</v>
      </c>
      <c r="BF39" s="482">
        <v>19.277760000000001</v>
      </c>
      <c r="BG39" s="482">
        <v>18.4419</v>
      </c>
      <c r="BH39" s="482">
        <v>18.157029999999999</v>
      </c>
      <c r="BI39" s="482">
        <v>18.449739999999998</v>
      </c>
      <c r="BJ39" s="482">
        <v>18.58521</v>
      </c>
      <c r="BK39" s="482">
        <v>17.579440000000002</v>
      </c>
      <c r="BL39" s="482">
        <v>17.575030000000002</v>
      </c>
      <c r="BM39" s="482">
        <v>18.164400000000001</v>
      </c>
      <c r="BN39" s="482">
        <v>18.605869999999999</v>
      </c>
      <c r="BO39" s="482">
        <v>18.898859999999999</v>
      </c>
      <c r="BP39" s="482">
        <v>19.094270000000002</v>
      </c>
      <c r="BQ39" s="482">
        <v>19.077359999999999</v>
      </c>
      <c r="BR39" s="482">
        <v>19.105540000000001</v>
      </c>
      <c r="BS39" s="482">
        <v>18.363050000000001</v>
      </c>
      <c r="BT39" s="482">
        <v>18.146619999999999</v>
      </c>
      <c r="BU39" s="482">
        <v>18.217230000000001</v>
      </c>
      <c r="BV39" s="482">
        <v>18.285260000000001</v>
      </c>
    </row>
    <row r="40" spans="1:77" x14ac:dyDescent="0.2">
      <c r="A40" s="208" t="s">
        <v>439</v>
      </c>
      <c r="B40" s="488" t="s">
        <v>196</v>
      </c>
      <c r="C40" s="358">
        <v>15.467677</v>
      </c>
      <c r="D40" s="358">
        <v>15.397285999999999</v>
      </c>
      <c r="E40" s="358">
        <v>15.846807</v>
      </c>
      <c r="F40" s="358">
        <v>15.648300000000001</v>
      </c>
      <c r="G40" s="358">
        <v>16.238773999999999</v>
      </c>
      <c r="H40" s="358">
        <v>16.571000000000002</v>
      </c>
      <c r="I40" s="358">
        <v>16.358000000000001</v>
      </c>
      <c r="J40" s="358">
        <v>16.427676999999999</v>
      </c>
      <c r="K40" s="358">
        <v>16.141200000000001</v>
      </c>
      <c r="L40" s="358">
        <v>15.775807</v>
      </c>
      <c r="M40" s="358">
        <v>16.450467</v>
      </c>
      <c r="N40" s="358">
        <v>15.376936000000001</v>
      </c>
      <c r="O40" s="358">
        <v>15.086548000000001</v>
      </c>
      <c r="P40" s="358">
        <v>15.125607</v>
      </c>
      <c r="Q40" s="358">
        <v>15.512516</v>
      </c>
      <c r="R40" s="358">
        <v>15.839833</v>
      </c>
      <c r="S40" s="358">
        <v>16.215032000000001</v>
      </c>
      <c r="T40" s="358">
        <v>16.406133000000001</v>
      </c>
      <c r="U40" s="358">
        <v>16.627967999999999</v>
      </c>
      <c r="V40" s="358">
        <v>16.689484</v>
      </c>
      <c r="W40" s="358">
        <v>16.2393</v>
      </c>
      <c r="X40" s="358">
        <v>15.356903000000001</v>
      </c>
      <c r="Y40" s="358">
        <v>15.937167000000001</v>
      </c>
      <c r="Z40" s="358">
        <v>16.501839</v>
      </c>
      <c r="AA40" s="358">
        <v>15.394838999999999</v>
      </c>
      <c r="AB40" s="358">
        <v>14.881862</v>
      </c>
      <c r="AC40" s="358">
        <v>15.864613</v>
      </c>
      <c r="AD40" s="358">
        <v>15.881767</v>
      </c>
      <c r="AE40" s="358">
        <v>16.718516000000001</v>
      </c>
      <c r="AF40" s="358">
        <v>16.815632999999998</v>
      </c>
      <c r="AG40" s="358">
        <v>16.579903000000002</v>
      </c>
      <c r="AH40" s="358">
        <v>16.853031999999999</v>
      </c>
      <c r="AI40" s="358">
        <v>16.202500000000001</v>
      </c>
      <c r="AJ40" s="358">
        <v>16.116871</v>
      </c>
      <c r="AK40" s="358">
        <v>16.553699999999999</v>
      </c>
      <c r="AL40" s="358">
        <v>16.772129</v>
      </c>
      <c r="AM40" s="358">
        <v>15.737</v>
      </c>
      <c r="AN40" s="358">
        <v>15.357393</v>
      </c>
      <c r="AO40" s="358">
        <v>15.829644999999999</v>
      </c>
      <c r="AP40" s="358">
        <v>16.090599999999998</v>
      </c>
      <c r="AQ40" s="358">
        <v>16.723580999999999</v>
      </c>
      <c r="AR40" s="358">
        <v>17.095267</v>
      </c>
      <c r="AS40" s="358">
        <v>16.999580999999999</v>
      </c>
      <c r="AT40" s="358">
        <v>16.942257999999999</v>
      </c>
      <c r="AU40" s="358">
        <v>16.464433</v>
      </c>
      <c r="AV40" s="358">
        <v>15.525774</v>
      </c>
      <c r="AW40" s="358">
        <v>16.627600000000001</v>
      </c>
      <c r="AX40" s="358">
        <v>16.985451999999999</v>
      </c>
      <c r="AY40" s="358">
        <v>16.334773999999999</v>
      </c>
      <c r="AZ40" s="777">
        <v>15.908321000000001</v>
      </c>
      <c r="BA40" s="777">
        <v>16.39629</v>
      </c>
      <c r="BB40" s="777">
        <v>16.144632999999999</v>
      </c>
      <c r="BC40" s="777">
        <v>16.786839000000001</v>
      </c>
      <c r="BD40" s="777">
        <v>17.115366667</v>
      </c>
      <c r="BE40" s="777">
        <v>17.145414839000001</v>
      </c>
      <c r="BF40" s="284">
        <v>16.920570000000001</v>
      </c>
      <c r="BG40" s="284">
        <v>16.372489999999999</v>
      </c>
      <c r="BH40" s="284">
        <v>15.88692</v>
      </c>
      <c r="BI40" s="284">
        <v>16.618279999999999</v>
      </c>
      <c r="BJ40" s="284">
        <v>16.842600000000001</v>
      </c>
      <c r="BK40" s="284">
        <v>15.97817</v>
      </c>
      <c r="BL40" s="284">
        <v>15.43258</v>
      </c>
      <c r="BM40" s="284">
        <v>15.778650000000001</v>
      </c>
      <c r="BN40" s="284">
        <v>15.840170000000001</v>
      </c>
      <c r="BO40" s="284">
        <v>16.291889999999999</v>
      </c>
      <c r="BP40" s="284">
        <v>16.540130000000001</v>
      </c>
      <c r="BQ40" s="284">
        <v>16.54626</v>
      </c>
      <c r="BR40" s="284">
        <v>16.508669999999999</v>
      </c>
      <c r="BS40" s="284">
        <v>15.971259999999999</v>
      </c>
      <c r="BT40" s="284">
        <v>15.69112</v>
      </c>
      <c r="BU40" s="284">
        <v>16.19004</v>
      </c>
      <c r="BV40" s="284">
        <v>16.350339999999999</v>
      </c>
      <c r="BW40" s="239"/>
      <c r="BX40" s="239"/>
      <c r="BY40" s="239"/>
    </row>
    <row r="41" spans="1:77" x14ac:dyDescent="0.2">
      <c r="A41" s="208" t="s">
        <v>567</v>
      </c>
      <c r="B41" s="488" t="s">
        <v>568</v>
      </c>
      <c r="C41" s="358">
        <v>0.65322599999999997</v>
      </c>
      <c r="D41" s="358">
        <v>0.59253599999999995</v>
      </c>
      <c r="E41" s="358">
        <v>0.53151599999999999</v>
      </c>
      <c r="F41" s="358">
        <v>0.46949999999999997</v>
      </c>
      <c r="G41" s="358">
        <v>0.45261299999999999</v>
      </c>
      <c r="H41" s="358">
        <v>0.43890000000000001</v>
      </c>
      <c r="I41" s="358">
        <v>0.47387099999999999</v>
      </c>
      <c r="J41" s="358">
        <v>0.48696800000000001</v>
      </c>
      <c r="K41" s="358">
        <v>0.60746699999999998</v>
      </c>
      <c r="L41" s="358">
        <v>0.64980700000000002</v>
      </c>
      <c r="M41" s="358">
        <v>0.73766699999999996</v>
      </c>
      <c r="N41" s="358">
        <v>0.72506499999999996</v>
      </c>
      <c r="O41" s="358">
        <v>0.74316099999999996</v>
      </c>
      <c r="P41" s="358">
        <v>0.685643</v>
      </c>
      <c r="Q41" s="358">
        <v>0.55525800000000003</v>
      </c>
      <c r="R41" s="358">
        <v>0.4975</v>
      </c>
      <c r="S41" s="358">
        <v>0.47541899999999998</v>
      </c>
      <c r="T41" s="358">
        <v>0.50119999999999998</v>
      </c>
      <c r="U41" s="358">
        <v>0.46858100000000003</v>
      </c>
      <c r="V41" s="358">
        <v>0.52141899999999997</v>
      </c>
      <c r="W41" s="358">
        <v>0.68156700000000003</v>
      </c>
      <c r="X41" s="358">
        <v>0.75222599999999995</v>
      </c>
      <c r="Y41" s="358">
        <v>0.79616699999999996</v>
      </c>
      <c r="Z41" s="358">
        <v>0.79680700000000004</v>
      </c>
      <c r="AA41" s="358">
        <v>0.69238699999999997</v>
      </c>
      <c r="AB41" s="358">
        <v>0.692241</v>
      </c>
      <c r="AC41" s="358">
        <v>0.64025799999999999</v>
      </c>
      <c r="AD41" s="358">
        <v>0.59803300000000004</v>
      </c>
      <c r="AE41" s="358">
        <v>0.54193599999999997</v>
      </c>
      <c r="AF41" s="358">
        <v>0.52716700000000005</v>
      </c>
      <c r="AG41" s="358">
        <v>0.51461299999999999</v>
      </c>
      <c r="AH41" s="358">
        <v>0.57235499999999995</v>
      </c>
      <c r="AI41" s="358">
        <v>0.69546699999999995</v>
      </c>
      <c r="AJ41" s="358">
        <v>0.743807</v>
      </c>
      <c r="AK41" s="358">
        <v>0.79830000000000001</v>
      </c>
      <c r="AL41" s="358">
        <v>0.76106499999999999</v>
      </c>
      <c r="AM41" s="358">
        <v>0.66506500000000002</v>
      </c>
      <c r="AN41" s="358">
        <v>0.61832100000000001</v>
      </c>
      <c r="AO41" s="358">
        <v>0.52580700000000002</v>
      </c>
      <c r="AP41" s="358">
        <v>0.51033300000000004</v>
      </c>
      <c r="AQ41" s="358">
        <v>0.49593599999999999</v>
      </c>
      <c r="AR41" s="358">
        <v>0.50033300000000003</v>
      </c>
      <c r="AS41" s="358">
        <v>0.52667699999999995</v>
      </c>
      <c r="AT41" s="358">
        <v>0.53767699999999996</v>
      </c>
      <c r="AU41" s="358">
        <v>0.69926699999999997</v>
      </c>
      <c r="AV41" s="358">
        <v>0.75090299999999999</v>
      </c>
      <c r="AW41" s="358">
        <v>0.89313299999999995</v>
      </c>
      <c r="AX41" s="358">
        <v>0.90771000000000002</v>
      </c>
      <c r="AY41" s="358">
        <v>0.76680700000000002</v>
      </c>
      <c r="AZ41" s="777">
        <v>0.64075000000000004</v>
      </c>
      <c r="BA41" s="777">
        <v>0.59074199999999999</v>
      </c>
      <c r="BB41" s="777">
        <v>0.56553299999999995</v>
      </c>
      <c r="BC41" s="777">
        <v>0.50800000000000001</v>
      </c>
      <c r="BD41" s="777">
        <v>0.56525590000000003</v>
      </c>
      <c r="BE41" s="777">
        <v>0.53152379999999999</v>
      </c>
      <c r="BF41" s="284">
        <v>0.5457824</v>
      </c>
      <c r="BG41" s="284">
        <v>0.69029240000000003</v>
      </c>
      <c r="BH41" s="284">
        <v>0.76307829999999999</v>
      </c>
      <c r="BI41" s="284">
        <v>0.83101630000000004</v>
      </c>
      <c r="BJ41" s="284">
        <v>0.84314210000000001</v>
      </c>
      <c r="BK41" s="284">
        <v>0.78579469999999996</v>
      </c>
      <c r="BL41" s="284">
        <v>0.69935579999999997</v>
      </c>
      <c r="BM41" s="284">
        <v>0.61837089999999995</v>
      </c>
      <c r="BN41" s="284">
        <v>0.55844890000000003</v>
      </c>
      <c r="BO41" s="284">
        <v>0.50475650000000005</v>
      </c>
      <c r="BP41" s="284">
        <v>0.51543559999999999</v>
      </c>
      <c r="BQ41" s="284">
        <v>0.51692260000000001</v>
      </c>
      <c r="BR41" s="284">
        <v>0.54694969999999998</v>
      </c>
      <c r="BS41" s="284">
        <v>0.68856709999999999</v>
      </c>
      <c r="BT41" s="284">
        <v>0.75173400000000001</v>
      </c>
      <c r="BU41" s="284">
        <v>0.82808230000000005</v>
      </c>
      <c r="BV41" s="284">
        <v>0.83974280000000001</v>
      </c>
      <c r="BW41" s="239"/>
      <c r="BX41" s="239"/>
      <c r="BY41" s="239"/>
    </row>
    <row r="42" spans="1:77" ht="11.1" customHeight="1" x14ac:dyDescent="0.2">
      <c r="A42" s="208" t="s">
        <v>569</v>
      </c>
      <c r="B42" s="488" t="s">
        <v>570</v>
      </c>
      <c r="C42" s="358">
        <v>1.0839030000000001</v>
      </c>
      <c r="D42" s="358">
        <v>1.1350709999999999</v>
      </c>
      <c r="E42" s="358">
        <v>1.1663870000000001</v>
      </c>
      <c r="F42" s="358">
        <v>1.1906330000000001</v>
      </c>
      <c r="G42" s="358">
        <v>1.2010000000000001</v>
      </c>
      <c r="H42" s="358">
        <v>1.2102329999999999</v>
      </c>
      <c r="I42" s="358">
        <v>1.1805159999999999</v>
      </c>
      <c r="J42" s="358">
        <v>1.205452</v>
      </c>
      <c r="K42" s="358">
        <v>1.1923999999999999</v>
      </c>
      <c r="L42" s="358">
        <v>1.1802900000000001</v>
      </c>
      <c r="M42" s="358">
        <v>1.1786669999999999</v>
      </c>
      <c r="N42" s="358">
        <v>1.148129</v>
      </c>
      <c r="O42" s="358">
        <v>1.1026450000000001</v>
      </c>
      <c r="P42" s="358">
        <v>1.1352139999999999</v>
      </c>
      <c r="Q42" s="358">
        <v>1.1557740000000001</v>
      </c>
      <c r="R42" s="358">
        <v>1.1686000000000001</v>
      </c>
      <c r="S42" s="358">
        <v>1.218645</v>
      </c>
      <c r="T42" s="358">
        <v>1.2242</v>
      </c>
      <c r="U42" s="358">
        <v>1.198194</v>
      </c>
      <c r="V42" s="358">
        <v>1.235258</v>
      </c>
      <c r="W42" s="358">
        <v>1.193433</v>
      </c>
      <c r="X42" s="358">
        <v>1.1958709999999999</v>
      </c>
      <c r="Y42" s="358">
        <v>1.1888669999999999</v>
      </c>
      <c r="Z42" s="358">
        <v>1.1564190000000001</v>
      </c>
      <c r="AA42" s="358">
        <v>1.1015159999999999</v>
      </c>
      <c r="AB42" s="358">
        <v>1.1127929999999999</v>
      </c>
      <c r="AC42" s="358">
        <v>1.1611940000000001</v>
      </c>
      <c r="AD42" s="358">
        <v>1.2027330000000001</v>
      </c>
      <c r="AE42" s="358">
        <v>1.2130650000000001</v>
      </c>
      <c r="AF42" s="358">
        <v>1.2009000000000001</v>
      </c>
      <c r="AG42" s="358">
        <v>1.199419</v>
      </c>
      <c r="AH42" s="358">
        <v>1.2143870000000001</v>
      </c>
      <c r="AI42" s="358">
        <v>1.1751</v>
      </c>
      <c r="AJ42" s="358">
        <v>1.2002900000000001</v>
      </c>
      <c r="AK42" s="358">
        <v>1.1693</v>
      </c>
      <c r="AL42" s="358">
        <v>1.169516</v>
      </c>
      <c r="AM42" s="358">
        <v>1.093161</v>
      </c>
      <c r="AN42" s="358">
        <v>1.1087499999999999</v>
      </c>
      <c r="AO42" s="358">
        <v>1.1333549999999999</v>
      </c>
      <c r="AP42" s="358">
        <v>1.1593329999999999</v>
      </c>
      <c r="AQ42" s="358">
        <v>1.1822900000000001</v>
      </c>
      <c r="AR42" s="358">
        <v>1.177667</v>
      </c>
      <c r="AS42" s="358">
        <v>1.174871</v>
      </c>
      <c r="AT42" s="358">
        <v>1.1768069999999999</v>
      </c>
      <c r="AU42" s="358">
        <v>1.1613</v>
      </c>
      <c r="AV42" s="358">
        <v>1.161516</v>
      </c>
      <c r="AW42" s="358">
        <v>1.1456999999999999</v>
      </c>
      <c r="AX42" s="358">
        <v>1.163613</v>
      </c>
      <c r="AY42" s="358">
        <v>1.0981939999999999</v>
      </c>
      <c r="AZ42" s="777">
        <v>1.135643</v>
      </c>
      <c r="BA42" s="777">
        <v>1.1558710000000001</v>
      </c>
      <c r="BB42" s="777">
        <v>1.169567</v>
      </c>
      <c r="BC42" s="777">
        <v>1.184774</v>
      </c>
      <c r="BD42" s="777">
        <v>1.1927163332999999</v>
      </c>
      <c r="BE42" s="777">
        <v>1.2008874386999999</v>
      </c>
      <c r="BF42" s="284">
        <v>1.2326170000000001</v>
      </c>
      <c r="BG42" s="284">
        <v>1.191317</v>
      </c>
      <c r="BH42" s="284">
        <v>1.198561</v>
      </c>
      <c r="BI42" s="284">
        <v>1.160731</v>
      </c>
      <c r="BJ42" s="284">
        <v>1.1779250000000001</v>
      </c>
      <c r="BK42" s="284">
        <v>1.1400030000000001</v>
      </c>
      <c r="BL42" s="284">
        <v>1.155573</v>
      </c>
      <c r="BM42" s="284">
        <v>1.170255</v>
      </c>
      <c r="BN42" s="284">
        <v>1.2194609999999999</v>
      </c>
      <c r="BO42" s="284">
        <v>1.205956</v>
      </c>
      <c r="BP42" s="284">
        <v>1.2217420000000001</v>
      </c>
      <c r="BQ42" s="284">
        <v>1.220459</v>
      </c>
      <c r="BR42" s="284">
        <v>1.225166</v>
      </c>
      <c r="BS42" s="284">
        <v>1.196831</v>
      </c>
      <c r="BT42" s="284">
        <v>1.2062219999999999</v>
      </c>
      <c r="BU42" s="284">
        <v>1.1677949999999999</v>
      </c>
      <c r="BV42" s="284">
        <v>1.183198</v>
      </c>
      <c r="BW42" s="239"/>
      <c r="BX42" s="239"/>
      <c r="BY42" s="239"/>
    </row>
    <row r="43" spans="1:77" ht="11.1" customHeight="1" x14ac:dyDescent="0.2">
      <c r="A43" s="208" t="s">
        <v>571</v>
      </c>
      <c r="B43" s="488" t="s">
        <v>468</v>
      </c>
      <c r="C43" s="358">
        <v>-3.5418999999999999E-2</v>
      </c>
      <c r="D43" s="358">
        <v>-0.124643</v>
      </c>
      <c r="E43" s="358">
        <v>-3.6354999999999998E-2</v>
      </c>
      <c r="F43" s="358">
        <v>0.26826699999999998</v>
      </c>
      <c r="G43" s="358">
        <v>9.2710000000000001E-2</v>
      </c>
      <c r="H43" s="358">
        <v>0.27839999999999998</v>
      </c>
      <c r="I43" s="358">
        <v>0.33796799999999999</v>
      </c>
      <c r="J43" s="358">
        <v>0.164742</v>
      </c>
      <c r="K43" s="358">
        <v>0.222467</v>
      </c>
      <c r="L43" s="358">
        <v>0.14651600000000001</v>
      </c>
      <c r="M43" s="358">
        <v>0.20039999999999999</v>
      </c>
      <c r="N43" s="358">
        <v>0.106548</v>
      </c>
      <c r="O43" s="358">
        <v>0.27996799999999999</v>
      </c>
      <c r="P43" s="358">
        <v>0.19900000000000001</v>
      </c>
      <c r="Q43" s="358">
        <v>9.6064999999999998E-2</v>
      </c>
      <c r="R43" s="358">
        <v>0.1172</v>
      </c>
      <c r="S43" s="358">
        <v>0.27161299999999999</v>
      </c>
      <c r="T43" s="358">
        <v>0.19703300000000001</v>
      </c>
      <c r="U43" s="358">
        <v>8.6999999999999994E-2</v>
      </c>
      <c r="V43" s="358">
        <v>1.0742E-2</v>
      </c>
      <c r="W43" s="358">
        <v>-0.13206699999999999</v>
      </c>
      <c r="X43" s="358">
        <v>-0.12664500000000001</v>
      </c>
      <c r="Y43" s="358">
        <v>0.17313300000000001</v>
      </c>
      <c r="Z43" s="358">
        <v>0.29932300000000001</v>
      </c>
      <c r="AA43" s="358">
        <v>0.122548</v>
      </c>
      <c r="AB43" s="358">
        <v>-0.26713799999999999</v>
      </c>
      <c r="AC43" s="358">
        <v>6.1483999999999997E-2</v>
      </c>
      <c r="AD43" s="358">
        <v>7.1099999999999997E-2</v>
      </c>
      <c r="AE43" s="358">
        <v>5.2290000000000003E-2</v>
      </c>
      <c r="AF43" s="358">
        <v>0.1426</v>
      </c>
      <c r="AG43" s="358">
        <v>0.242452</v>
      </c>
      <c r="AH43" s="358">
        <v>0.103807</v>
      </c>
      <c r="AI43" s="358">
        <v>-9.1633000000000006E-2</v>
      </c>
      <c r="AJ43" s="358">
        <v>-0.156774</v>
      </c>
      <c r="AK43" s="358">
        <v>-8.9732999999999993E-2</v>
      </c>
      <c r="AL43" s="358">
        <v>-2.7968E-2</v>
      </c>
      <c r="AM43" s="358">
        <v>-8.5355E-2</v>
      </c>
      <c r="AN43" s="358">
        <v>-0.18625</v>
      </c>
      <c r="AO43" s="358">
        <v>-0.22425800000000001</v>
      </c>
      <c r="AP43" s="358">
        <v>-0.26136700000000002</v>
      </c>
      <c r="AQ43" s="358">
        <v>-3.3548000000000001E-2</v>
      </c>
      <c r="AR43" s="358">
        <v>0.13883300000000001</v>
      </c>
      <c r="AS43" s="358">
        <v>0.12506500000000001</v>
      </c>
      <c r="AT43" s="358">
        <v>2.5516E-2</v>
      </c>
      <c r="AU43" s="358">
        <v>6.9400000000000003E-2</v>
      </c>
      <c r="AV43" s="358">
        <v>-0.24171000000000001</v>
      </c>
      <c r="AW43" s="358">
        <v>-1.9332999999999999E-2</v>
      </c>
      <c r="AX43" s="358">
        <v>3.4000000000000002E-2</v>
      </c>
      <c r="AY43" s="358">
        <v>-0.16028999999999999</v>
      </c>
      <c r="AZ43" s="777">
        <v>-0.26164300000000001</v>
      </c>
      <c r="BA43" s="777">
        <v>-1.0418999999999999E-2</v>
      </c>
      <c r="BB43" s="777">
        <v>6.8866999999999998E-2</v>
      </c>
      <c r="BC43" s="777">
        <v>-0.138548</v>
      </c>
      <c r="BD43" s="777">
        <v>0.21001537618999999</v>
      </c>
      <c r="BE43" s="777">
        <v>0.29341581174999998</v>
      </c>
      <c r="BF43" s="284">
        <v>0.1333994</v>
      </c>
      <c r="BG43" s="284">
        <v>-1.1140799999999999E-2</v>
      </c>
      <c r="BH43" s="284">
        <v>-0.11989569999999999</v>
      </c>
      <c r="BI43" s="284">
        <v>-2.3009399999999999E-2</v>
      </c>
      <c r="BJ43" s="284">
        <v>-1.8388499999999999E-2</v>
      </c>
      <c r="BK43" s="284">
        <v>-0.15096090000000001</v>
      </c>
      <c r="BL43" s="284">
        <v>-0.15420229999999999</v>
      </c>
      <c r="BM43" s="284">
        <v>-4.8029700000000002E-2</v>
      </c>
      <c r="BN43" s="284">
        <v>2.2659499999999999E-2</v>
      </c>
      <c r="BO43" s="284">
        <v>8.8782E-2</v>
      </c>
      <c r="BP43" s="284">
        <v>0.17756259999999999</v>
      </c>
      <c r="BQ43" s="284">
        <v>0.22747870000000001</v>
      </c>
      <c r="BR43" s="284">
        <v>0.17242589999999999</v>
      </c>
      <c r="BS43" s="284">
        <v>9.1012899999999994E-2</v>
      </c>
      <c r="BT43" s="284">
        <v>-6.9687700000000005E-2</v>
      </c>
      <c r="BU43" s="284">
        <v>2.9317699999999999E-4</v>
      </c>
      <c r="BV43" s="284">
        <v>-8.8854899999999994E-3</v>
      </c>
      <c r="BW43" s="239"/>
      <c r="BX43" s="241"/>
      <c r="BY43" s="241"/>
    </row>
    <row r="44" spans="1:77" ht="11.1" customHeight="1" x14ac:dyDescent="0.2">
      <c r="A44" s="208" t="s">
        <v>572</v>
      </c>
      <c r="B44" s="488" t="s">
        <v>573</v>
      </c>
      <c r="C44" s="358">
        <v>-0.28480699999999998</v>
      </c>
      <c r="D44" s="358">
        <v>0.51778599999999997</v>
      </c>
      <c r="E44" s="358">
        <v>0.67396800000000001</v>
      </c>
      <c r="F44" s="358">
        <v>0.82523299999999999</v>
      </c>
      <c r="G44" s="358">
        <v>0.97796799999999995</v>
      </c>
      <c r="H44" s="358">
        <v>0.63149999999999995</v>
      </c>
      <c r="I44" s="358">
        <v>0.504</v>
      </c>
      <c r="J44" s="358">
        <v>0.83390299999999995</v>
      </c>
      <c r="K44" s="358">
        <v>0.58553299999999997</v>
      </c>
      <c r="L44" s="358">
        <v>0.47912900000000003</v>
      </c>
      <c r="M44" s="358">
        <v>5.6333000000000001E-2</v>
      </c>
      <c r="N44" s="358">
        <v>0.32074200000000003</v>
      </c>
      <c r="O44" s="358">
        <v>-0.128</v>
      </c>
      <c r="P44" s="358">
        <v>0.34667900000000001</v>
      </c>
      <c r="Q44" s="358">
        <v>0.84722600000000003</v>
      </c>
      <c r="R44" s="358">
        <v>0.86990000000000001</v>
      </c>
      <c r="S44" s="358">
        <v>0.89632299999999998</v>
      </c>
      <c r="T44" s="358">
        <v>0.771733</v>
      </c>
      <c r="U44" s="358">
        <v>0.66674199999999995</v>
      </c>
      <c r="V44" s="358">
        <v>0.74212900000000004</v>
      </c>
      <c r="W44" s="358">
        <v>0.49440000000000001</v>
      </c>
      <c r="X44" s="358">
        <v>0.747807</v>
      </c>
      <c r="Y44" s="358">
        <v>0.26436700000000002</v>
      </c>
      <c r="Z44" s="358">
        <v>-0.308645</v>
      </c>
      <c r="AA44" s="358">
        <v>-9.171E-2</v>
      </c>
      <c r="AB44" s="358">
        <v>0.83282800000000001</v>
      </c>
      <c r="AC44" s="358">
        <v>0.52880700000000003</v>
      </c>
      <c r="AD44" s="358">
        <v>0.81163300000000005</v>
      </c>
      <c r="AE44" s="358">
        <v>0.69106500000000004</v>
      </c>
      <c r="AF44" s="358">
        <v>0.64403299999999997</v>
      </c>
      <c r="AG44" s="358">
        <v>0.78958099999999998</v>
      </c>
      <c r="AH44" s="358">
        <v>0.62238700000000002</v>
      </c>
      <c r="AI44" s="358">
        <v>0.49776700000000002</v>
      </c>
      <c r="AJ44" s="358">
        <v>0.66848399999999997</v>
      </c>
      <c r="AK44" s="358">
        <v>4.5366999999999998E-2</v>
      </c>
      <c r="AL44" s="358">
        <v>-0.13461300000000001</v>
      </c>
      <c r="AM44" s="358">
        <v>-0.163323</v>
      </c>
      <c r="AN44" s="358">
        <v>0.420429</v>
      </c>
      <c r="AO44" s="358">
        <v>0.69796800000000003</v>
      </c>
      <c r="AP44" s="358">
        <v>0.76483299999999999</v>
      </c>
      <c r="AQ44" s="358">
        <v>0.619807</v>
      </c>
      <c r="AR44" s="358">
        <v>0.408667</v>
      </c>
      <c r="AS44" s="358">
        <v>0.46090300000000001</v>
      </c>
      <c r="AT44" s="358">
        <v>0.545516</v>
      </c>
      <c r="AU44" s="358">
        <v>0.240367</v>
      </c>
      <c r="AV44" s="358">
        <v>0.82803199999999999</v>
      </c>
      <c r="AW44" s="358">
        <v>-0.20693300000000001</v>
      </c>
      <c r="AX44" s="358">
        <v>-0.57245199999999996</v>
      </c>
      <c r="AY44" s="358">
        <v>-0.53225800000000001</v>
      </c>
      <c r="AZ44" s="777">
        <v>0.35521399999999997</v>
      </c>
      <c r="BA44" s="777">
        <v>0.44658100000000001</v>
      </c>
      <c r="BB44" s="777">
        <v>0.87073299999999998</v>
      </c>
      <c r="BC44" s="777">
        <v>0.51387099999999997</v>
      </c>
      <c r="BD44" s="777">
        <v>0.48080000000000001</v>
      </c>
      <c r="BE44" s="777">
        <v>0.35935767742000002</v>
      </c>
      <c r="BF44" s="284">
        <v>0.44495119999999999</v>
      </c>
      <c r="BG44" s="284">
        <v>0.1985005</v>
      </c>
      <c r="BH44" s="284">
        <v>0.42792360000000002</v>
      </c>
      <c r="BI44" s="284">
        <v>-0.13772039999999999</v>
      </c>
      <c r="BJ44" s="284">
        <v>-0.26050600000000002</v>
      </c>
      <c r="BK44" s="284">
        <v>-0.17400589999999999</v>
      </c>
      <c r="BL44" s="284">
        <v>0.44128450000000002</v>
      </c>
      <c r="BM44" s="284">
        <v>0.64471420000000002</v>
      </c>
      <c r="BN44" s="284">
        <v>0.96468140000000002</v>
      </c>
      <c r="BO44" s="284">
        <v>0.80702700000000005</v>
      </c>
      <c r="BP44" s="284">
        <v>0.63895860000000004</v>
      </c>
      <c r="BQ44" s="284">
        <v>0.56579570000000001</v>
      </c>
      <c r="BR44" s="284">
        <v>0.65188670000000004</v>
      </c>
      <c r="BS44" s="284">
        <v>0.41493010000000002</v>
      </c>
      <c r="BT44" s="284">
        <v>0.5667932</v>
      </c>
      <c r="BU44" s="284">
        <v>3.0567E-2</v>
      </c>
      <c r="BV44" s="284">
        <v>-7.9579499999999997E-2</v>
      </c>
      <c r="BW44" s="239"/>
      <c r="BX44" s="241"/>
      <c r="BY44" s="241"/>
    </row>
    <row r="45" spans="1:77" ht="11.1" customHeight="1" x14ac:dyDescent="0.2">
      <c r="A45" s="208"/>
      <c r="B45" s="490"/>
      <c r="C45" s="358"/>
      <c r="D45" s="358"/>
      <c r="E45" s="358"/>
      <c r="F45" s="358"/>
      <c r="G45" s="358"/>
      <c r="H45" s="358"/>
      <c r="I45" s="358"/>
      <c r="J45" s="358"/>
      <c r="K45" s="358"/>
      <c r="L45" s="358"/>
      <c r="M45" s="358"/>
      <c r="N45" s="358"/>
      <c r="O45" s="358"/>
      <c r="P45" s="358"/>
      <c r="Q45" s="358"/>
      <c r="R45" s="358"/>
      <c r="S45" s="358"/>
      <c r="T45" s="358"/>
      <c r="U45" s="358"/>
      <c r="V45" s="358"/>
      <c r="W45" s="358"/>
      <c r="X45" s="358"/>
      <c r="Y45" s="358"/>
      <c r="Z45" s="358"/>
      <c r="AA45" s="358"/>
      <c r="AB45" s="358"/>
      <c r="AC45" s="358"/>
      <c r="AD45" s="358"/>
      <c r="AE45" s="358"/>
      <c r="AF45" s="358"/>
      <c r="AG45" s="358"/>
      <c r="AH45" s="358"/>
      <c r="AI45" s="358"/>
      <c r="AJ45" s="358"/>
      <c r="AK45" s="358"/>
      <c r="AL45" s="358"/>
      <c r="AM45" s="358"/>
      <c r="AN45" s="358"/>
      <c r="AO45" s="358"/>
      <c r="AP45" s="358"/>
      <c r="AQ45" s="358"/>
      <c r="AR45" s="358"/>
      <c r="AS45" s="358"/>
      <c r="AT45" s="358"/>
      <c r="AU45" s="358"/>
      <c r="AV45" s="358"/>
      <c r="AW45" s="358"/>
      <c r="AX45" s="358"/>
      <c r="AY45" s="358"/>
      <c r="AZ45" s="777"/>
      <c r="BA45" s="777"/>
      <c r="BB45" s="777"/>
      <c r="BC45" s="777"/>
      <c r="BD45" s="777"/>
      <c r="BE45" s="777"/>
      <c r="BF45" s="284"/>
      <c r="BG45" s="284"/>
      <c r="BH45" s="284"/>
      <c r="BI45" s="284"/>
      <c r="BJ45" s="284"/>
      <c r="BK45" s="284"/>
      <c r="BL45" s="284"/>
      <c r="BM45" s="284"/>
      <c r="BN45" s="284"/>
      <c r="BO45" s="284"/>
      <c r="BP45" s="284"/>
      <c r="BQ45" s="284"/>
      <c r="BR45" s="284"/>
      <c r="BS45" s="284"/>
      <c r="BT45" s="284"/>
      <c r="BU45" s="284"/>
      <c r="BV45" s="284"/>
      <c r="BW45" s="239"/>
      <c r="BX45" s="241"/>
      <c r="BY45" s="241"/>
    </row>
    <row r="46" spans="1:77" s="212" customFormat="1" ht="11.1" customHeight="1" x14ac:dyDescent="0.2">
      <c r="A46" s="471" t="s">
        <v>451</v>
      </c>
      <c r="B46" s="489" t="s">
        <v>574</v>
      </c>
      <c r="C46" s="66">
        <v>0.98848599999999998</v>
      </c>
      <c r="D46" s="66">
        <v>0.92403500000000005</v>
      </c>
      <c r="E46" s="66">
        <v>1.004067</v>
      </c>
      <c r="F46" s="66">
        <v>1.0501659999999999</v>
      </c>
      <c r="G46" s="66">
        <v>1.0867089999999999</v>
      </c>
      <c r="H46" s="66">
        <v>1.1109009999999999</v>
      </c>
      <c r="I46" s="66">
        <v>1.100482</v>
      </c>
      <c r="J46" s="66">
        <v>1.01013</v>
      </c>
      <c r="K46" s="66">
        <v>1.081998</v>
      </c>
      <c r="L46" s="66">
        <v>1.0138050000000001</v>
      </c>
      <c r="M46" s="66">
        <v>1.023299</v>
      </c>
      <c r="N46" s="66">
        <v>0.98570899999999995</v>
      </c>
      <c r="O46" s="66">
        <v>1.0314540000000001</v>
      </c>
      <c r="P46" s="66">
        <v>0.95485799999999998</v>
      </c>
      <c r="Q46" s="66">
        <v>0.92438900000000002</v>
      </c>
      <c r="R46" s="66">
        <v>1.008634</v>
      </c>
      <c r="S46" s="66">
        <v>0.93196699999999999</v>
      </c>
      <c r="T46" s="66">
        <v>1.049633</v>
      </c>
      <c r="U46" s="66">
        <v>1.04413</v>
      </c>
      <c r="V46" s="66">
        <v>1.0708070000000001</v>
      </c>
      <c r="W46" s="66">
        <v>1.0710679999999999</v>
      </c>
      <c r="X46" s="66">
        <v>1.0310319999999999</v>
      </c>
      <c r="Y46" s="66">
        <v>1.054665</v>
      </c>
      <c r="Z46" s="66">
        <v>1.065612</v>
      </c>
      <c r="AA46" s="66">
        <v>0.96887199999999996</v>
      </c>
      <c r="AB46" s="66">
        <v>0.83903499999999998</v>
      </c>
      <c r="AC46" s="66">
        <v>0.92435500000000004</v>
      </c>
      <c r="AD46" s="66">
        <v>0.97323400000000004</v>
      </c>
      <c r="AE46" s="66">
        <v>0.97599999999999998</v>
      </c>
      <c r="AF46" s="66">
        <v>0.97896799999999995</v>
      </c>
      <c r="AG46" s="66">
        <v>0.91967699999999997</v>
      </c>
      <c r="AH46" s="66">
        <v>1.0033570000000001</v>
      </c>
      <c r="AI46" s="66">
        <v>0.98699800000000004</v>
      </c>
      <c r="AJ46" s="66">
        <v>1.008645</v>
      </c>
      <c r="AK46" s="66">
        <v>1.0306649999999999</v>
      </c>
      <c r="AL46" s="66">
        <v>1.020035</v>
      </c>
      <c r="AM46" s="66">
        <v>0.96013099999999996</v>
      </c>
      <c r="AN46" s="66">
        <v>0.94250100000000003</v>
      </c>
      <c r="AO46" s="66">
        <v>0.91890300000000003</v>
      </c>
      <c r="AP46" s="66">
        <v>0.93333500000000003</v>
      </c>
      <c r="AQ46" s="66">
        <v>1.065742</v>
      </c>
      <c r="AR46" s="66">
        <v>1.023166</v>
      </c>
      <c r="AS46" s="66">
        <v>1.0159050000000001</v>
      </c>
      <c r="AT46" s="66">
        <v>1.0369360000000001</v>
      </c>
      <c r="AU46" s="66">
        <v>0.98656600000000005</v>
      </c>
      <c r="AV46" s="66">
        <v>0.87158199999999997</v>
      </c>
      <c r="AW46" s="66">
        <v>0.91706699999999997</v>
      </c>
      <c r="AX46" s="66">
        <v>0.99409800000000004</v>
      </c>
      <c r="AY46" s="66">
        <v>0.95867599999999997</v>
      </c>
      <c r="AZ46" s="796">
        <v>0.96760599999999997</v>
      </c>
      <c r="BA46" s="796">
        <v>0.95858299999999996</v>
      </c>
      <c r="BB46" s="796">
        <v>0.9173</v>
      </c>
      <c r="BC46" s="796">
        <v>0.95551600000000003</v>
      </c>
      <c r="BD46" s="796">
        <v>1.0084599999999999</v>
      </c>
      <c r="BE46" s="796">
        <v>1.0077910000000001</v>
      </c>
      <c r="BF46" s="482">
        <v>1.034376</v>
      </c>
      <c r="BG46" s="482">
        <v>0.99122149999999998</v>
      </c>
      <c r="BH46" s="482">
        <v>0.98899269999999995</v>
      </c>
      <c r="BI46" s="482">
        <v>1.031188</v>
      </c>
      <c r="BJ46" s="482">
        <v>1.039134</v>
      </c>
      <c r="BK46" s="482">
        <v>0.99200710000000003</v>
      </c>
      <c r="BL46" s="482">
        <v>0.92103500000000005</v>
      </c>
      <c r="BM46" s="482">
        <v>0.93108860000000004</v>
      </c>
      <c r="BN46" s="482">
        <v>0.95353730000000003</v>
      </c>
      <c r="BO46" s="482">
        <v>0.96347780000000005</v>
      </c>
      <c r="BP46" s="482">
        <v>0.99090659999999997</v>
      </c>
      <c r="BQ46" s="482">
        <v>0.98936290000000005</v>
      </c>
      <c r="BR46" s="482">
        <v>1.00162</v>
      </c>
      <c r="BS46" s="482">
        <v>0.96575759999999999</v>
      </c>
      <c r="BT46" s="482">
        <v>0.97473319999999997</v>
      </c>
      <c r="BU46" s="482">
        <v>0.99882389999999999</v>
      </c>
      <c r="BV46" s="482">
        <v>1.0010019999999999</v>
      </c>
      <c r="BX46" s="499"/>
      <c r="BY46" s="499"/>
    </row>
    <row r="47" spans="1:77" ht="11.1" customHeight="1" x14ac:dyDescent="0.2">
      <c r="A47" s="208"/>
      <c r="B47" s="491"/>
      <c r="C47" s="358"/>
      <c r="D47" s="358"/>
      <c r="E47" s="358"/>
      <c r="F47" s="358"/>
      <c r="G47" s="358"/>
      <c r="H47" s="358"/>
      <c r="I47" s="358"/>
      <c r="J47" s="358"/>
      <c r="K47" s="358"/>
      <c r="L47" s="358"/>
      <c r="M47" s="358"/>
      <c r="N47" s="358"/>
      <c r="O47" s="358"/>
      <c r="P47" s="358"/>
      <c r="Q47" s="358"/>
      <c r="R47" s="358"/>
      <c r="S47" s="358"/>
      <c r="T47" s="358"/>
      <c r="U47" s="358"/>
      <c r="V47" s="358"/>
      <c r="W47" s="358"/>
      <c r="X47" s="358"/>
      <c r="Y47" s="358"/>
      <c r="Z47" s="358"/>
      <c r="AA47" s="358"/>
      <c r="AB47" s="358"/>
      <c r="AC47" s="358"/>
      <c r="AD47" s="358"/>
      <c r="AE47" s="358"/>
      <c r="AF47" s="358"/>
      <c r="AG47" s="358"/>
      <c r="AH47" s="358"/>
      <c r="AI47" s="358"/>
      <c r="AJ47" s="358"/>
      <c r="AK47" s="358"/>
      <c r="AL47" s="358"/>
      <c r="AM47" s="358"/>
      <c r="AN47" s="358"/>
      <c r="AO47" s="358"/>
      <c r="AP47" s="358"/>
      <c r="AQ47" s="358"/>
      <c r="AR47" s="358"/>
      <c r="AS47" s="358"/>
      <c r="AT47" s="358"/>
      <c r="AU47" s="358"/>
      <c r="AV47" s="358"/>
      <c r="AW47" s="358"/>
      <c r="AX47" s="358"/>
      <c r="AY47" s="358"/>
      <c r="AZ47" s="777"/>
      <c r="BA47" s="777"/>
      <c r="BB47" s="777"/>
      <c r="BC47" s="777"/>
      <c r="BD47" s="777"/>
      <c r="BE47" s="777"/>
      <c r="BF47" s="284"/>
      <c r="BG47" s="284"/>
      <c r="BH47" s="284"/>
      <c r="BI47" s="284"/>
      <c r="BJ47" s="284"/>
      <c r="BK47" s="284"/>
      <c r="BL47" s="284"/>
      <c r="BM47" s="284"/>
      <c r="BN47" s="284"/>
      <c r="BO47" s="284"/>
      <c r="BP47" s="284"/>
      <c r="BQ47" s="284"/>
      <c r="BR47" s="284"/>
      <c r="BS47" s="284"/>
      <c r="BT47" s="284"/>
      <c r="BU47" s="284"/>
      <c r="BV47" s="284"/>
      <c r="BW47" s="239"/>
      <c r="BX47" s="241"/>
      <c r="BY47" s="241"/>
    </row>
    <row r="48" spans="1:77" s="212" customFormat="1" ht="11.1" customHeight="1" x14ac:dyDescent="0.2">
      <c r="A48" s="471" t="s">
        <v>575</v>
      </c>
      <c r="B48" s="489" t="s">
        <v>576</v>
      </c>
      <c r="C48" s="66">
        <v>17.873227</v>
      </c>
      <c r="D48" s="66">
        <v>18.442070999999999</v>
      </c>
      <c r="E48" s="66">
        <v>19.186906</v>
      </c>
      <c r="F48" s="66">
        <v>19.452466000000001</v>
      </c>
      <c r="G48" s="66">
        <v>20.050032000000002</v>
      </c>
      <c r="H48" s="66">
        <v>20.240933999999999</v>
      </c>
      <c r="I48" s="66">
        <v>19.954868999999999</v>
      </c>
      <c r="J48" s="66">
        <v>20.129581999999999</v>
      </c>
      <c r="K48" s="66">
        <v>19.831631999999999</v>
      </c>
      <c r="L48" s="66">
        <v>19.245999000000001</v>
      </c>
      <c r="M48" s="66">
        <v>19.647133</v>
      </c>
      <c r="N48" s="66">
        <v>18.663581000000001</v>
      </c>
      <c r="O48" s="66">
        <v>18.116323999999999</v>
      </c>
      <c r="P48" s="66">
        <v>18.447787000000002</v>
      </c>
      <c r="Q48" s="66">
        <v>19.091422000000001</v>
      </c>
      <c r="R48" s="66">
        <v>19.501434</v>
      </c>
      <c r="S48" s="66">
        <v>20.009385999999999</v>
      </c>
      <c r="T48" s="66">
        <v>20.150465000000001</v>
      </c>
      <c r="U48" s="66">
        <v>20.093422</v>
      </c>
      <c r="V48" s="66">
        <v>20.270548999999999</v>
      </c>
      <c r="W48" s="66">
        <v>19.548200999999999</v>
      </c>
      <c r="X48" s="66">
        <v>18.957355</v>
      </c>
      <c r="Y48" s="66">
        <v>19.414332999999999</v>
      </c>
      <c r="Z48" s="66">
        <v>19.511581</v>
      </c>
      <c r="AA48" s="66">
        <v>18.188936000000002</v>
      </c>
      <c r="AB48" s="66">
        <v>18.092068999999999</v>
      </c>
      <c r="AC48" s="66">
        <v>19.181387999999998</v>
      </c>
      <c r="AD48" s="66">
        <v>19.538767</v>
      </c>
      <c r="AE48" s="66">
        <v>20.193517</v>
      </c>
      <c r="AF48" s="66">
        <v>20.309267999999999</v>
      </c>
      <c r="AG48" s="66">
        <v>20.246321999999999</v>
      </c>
      <c r="AH48" s="66">
        <v>20.369519</v>
      </c>
      <c r="AI48" s="66">
        <v>19.467265999999999</v>
      </c>
      <c r="AJ48" s="66">
        <v>19.581807000000001</v>
      </c>
      <c r="AK48" s="66">
        <v>19.508431999999999</v>
      </c>
      <c r="AL48" s="66">
        <v>19.560808999999999</v>
      </c>
      <c r="AM48" s="66">
        <v>18.20684</v>
      </c>
      <c r="AN48" s="66">
        <v>18.261714999999999</v>
      </c>
      <c r="AO48" s="66">
        <v>18.882000999999999</v>
      </c>
      <c r="AP48" s="66">
        <v>19.197167</v>
      </c>
      <c r="AQ48" s="66">
        <v>20.053743000000001</v>
      </c>
      <c r="AR48" s="66">
        <v>20.344132999999999</v>
      </c>
      <c r="AS48" s="66">
        <v>20.303905</v>
      </c>
      <c r="AT48" s="66">
        <v>20.265839</v>
      </c>
      <c r="AU48" s="66">
        <v>19.621732999999999</v>
      </c>
      <c r="AV48" s="66">
        <v>18.896225999999999</v>
      </c>
      <c r="AW48" s="66">
        <v>19.357467</v>
      </c>
      <c r="AX48" s="66">
        <v>19.512744000000001</v>
      </c>
      <c r="AY48" s="66">
        <v>18.466128999999999</v>
      </c>
      <c r="AZ48" s="796">
        <v>18.745891</v>
      </c>
      <c r="BA48" s="796">
        <v>19.538325</v>
      </c>
      <c r="BB48" s="796">
        <v>19.737033</v>
      </c>
      <c r="BC48" s="796">
        <v>19.810807</v>
      </c>
      <c r="BD48" s="796">
        <v>20.573057626000001</v>
      </c>
      <c r="BE48" s="796">
        <v>20.538833938</v>
      </c>
      <c r="BF48" s="482">
        <v>20.312139999999999</v>
      </c>
      <c r="BG48" s="482">
        <v>19.433119999999999</v>
      </c>
      <c r="BH48" s="482">
        <v>19.14602</v>
      </c>
      <c r="BI48" s="482">
        <v>19.480920000000001</v>
      </c>
      <c r="BJ48" s="482">
        <v>19.62435</v>
      </c>
      <c r="BK48" s="482">
        <v>18.571449999999999</v>
      </c>
      <c r="BL48" s="482">
        <v>18.49607</v>
      </c>
      <c r="BM48" s="482">
        <v>19.095490000000002</v>
      </c>
      <c r="BN48" s="482">
        <v>19.5594</v>
      </c>
      <c r="BO48" s="482">
        <v>19.86233</v>
      </c>
      <c r="BP48" s="482">
        <v>20.085180000000001</v>
      </c>
      <c r="BQ48" s="482">
        <v>20.06672</v>
      </c>
      <c r="BR48" s="482">
        <v>20.10716</v>
      </c>
      <c r="BS48" s="482">
        <v>19.328810000000001</v>
      </c>
      <c r="BT48" s="482">
        <v>19.121359999999999</v>
      </c>
      <c r="BU48" s="482">
        <v>19.216049999999999</v>
      </c>
      <c r="BV48" s="482">
        <v>19.286259999999999</v>
      </c>
      <c r="BX48" s="499"/>
      <c r="BY48" s="499"/>
    </row>
    <row r="49" spans="1:79" s="56" customFormat="1" ht="11.1" customHeight="1" x14ac:dyDescent="0.2">
      <c r="A49" s="208" t="s">
        <v>534</v>
      </c>
      <c r="B49" s="488" t="s">
        <v>568</v>
      </c>
      <c r="C49" s="358">
        <v>0.38187100000000002</v>
      </c>
      <c r="D49" s="358">
        <v>0.45410699999999998</v>
      </c>
      <c r="E49" s="358">
        <v>0.63132299999999997</v>
      </c>
      <c r="F49" s="358">
        <v>0.81006699999999998</v>
      </c>
      <c r="G49" s="358">
        <v>0.84948400000000002</v>
      </c>
      <c r="H49" s="358">
        <v>0.86146699999999998</v>
      </c>
      <c r="I49" s="358">
        <v>0.84690299999999996</v>
      </c>
      <c r="J49" s="358">
        <v>0.80006500000000003</v>
      </c>
      <c r="K49" s="358">
        <v>0.61103300000000005</v>
      </c>
      <c r="L49" s="358">
        <v>0.40428999999999998</v>
      </c>
      <c r="M49" s="358">
        <v>0.33843299999999998</v>
      </c>
      <c r="N49" s="358">
        <v>0.33712900000000001</v>
      </c>
      <c r="O49" s="358">
        <v>0.35154800000000003</v>
      </c>
      <c r="P49" s="358">
        <v>0.40953600000000001</v>
      </c>
      <c r="Q49" s="358">
        <v>0.63306499999999999</v>
      </c>
      <c r="R49" s="358">
        <v>0.80659999999999998</v>
      </c>
      <c r="S49" s="358">
        <v>0.843032</v>
      </c>
      <c r="T49" s="358">
        <v>0.84703300000000004</v>
      </c>
      <c r="U49" s="358">
        <v>0.80932300000000001</v>
      </c>
      <c r="V49" s="358">
        <v>0.82580699999999996</v>
      </c>
      <c r="W49" s="358">
        <v>0.61286700000000005</v>
      </c>
      <c r="X49" s="358">
        <v>0.414742</v>
      </c>
      <c r="Y49" s="358">
        <v>0.33316699999999999</v>
      </c>
      <c r="Z49" s="358">
        <v>0.34525800000000001</v>
      </c>
      <c r="AA49" s="358">
        <v>0.337258</v>
      </c>
      <c r="AB49" s="358">
        <v>0.34672399999999998</v>
      </c>
      <c r="AC49" s="358">
        <v>0.62938700000000003</v>
      </c>
      <c r="AD49" s="358">
        <v>0.79643299999999995</v>
      </c>
      <c r="AE49" s="358">
        <v>0.83364499999999997</v>
      </c>
      <c r="AF49" s="358">
        <v>0.82150000000000001</v>
      </c>
      <c r="AG49" s="358">
        <v>0.77729000000000004</v>
      </c>
      <c r="AH49" s="358">
        <v>0.793323</v>
      </c>
      <c r="AI49" s="358">
        <v>0.60389999999999999</v>
      </c>
      <c r="AJ49" s="358">
        <v>0.39564500000000002</v>
      </c>
      <c r="AK49" s="358">
        <v>0.30763299999999999</v>
      </c>
      <c r="AL49" s="358">
        <v>0.31032300000000002</v>
      </c>
      <c r="AM49" s="358">
        <v>0.29048400000000002</v>
      </c>
      <c r="AN49" s="358">
        <v>0.39821400000000001</v>
      </c>
      <c r="AO49" s="358">
        <v>0.62716099999999997</v>
      </c>
      <c r="AP49" s="358">
        <v>0.755</v>
      </c>
      <c r="AQ49" s="358">
        <v>0.80474199999999996</v>
      </c>
      <c r="AR49" s="358">
        <v>0.82476700000000003</v>
      </c>
      <c r="AS49" s="358">
        <v>0.82080699999999995</v>
      </c>
      <c r="AT49" s="358">
        <v>0.78374200000000005</v>
      </c>
      <c r="AU49" s="358">
        <v>0.59253299999999998</v>
      </c>
      <c r="AV49" s="358">
        <v>0.37438700000000003</v>
      </c>
      <c r="AW49" s="358">
        <v>0.31966699999999998</v>
      </c>
      <c r="AX49" s="358">
        <v>0.34487099999999998</v>
      </c>
      <c r="AY49" s="358">
        <v>0.346161</v>
      </c>
      <c r="AZ49" s="777">
        <v>0.43589299999999997</v>
      </c>
      <c r="BA49" s="777">
        <v>0.60199999999999998</v>
      </c>
      <c r="BB49" s="777">
        <v>0.71643299999999999</v>
      </c>
      <c r="BC49" s="777">
        <v>0.76593599999999995</v>
      </c>
      <c r="BD49" s="777">
        <v>0.80960540000000003</v>
      </c>
      <c r="BE49" s="777">
        <v>0.80104830000000005</v>
      </c>
      <c r="BF49" s="284">
        <v>0.77332120000000004</v>
      </c>
      <c r="BG49" s="284">
        <v>0.56787069999999995</v>
      </c>
      <c r="BH49" s="284">
        <v>0.39592169999999999</v>
      </c>
      <c r="BI49" s="284">
        <v>0.29359629999999998</v>
      </c>
      <c r="BJ49" s="284">
        <v>0.31599189999999999</v>
      </c>
      <c r="BK49" s="284">
        <v>0.33685999999999999</v>
      </c>
      <c r="BL49" s="284">
        <v>0.3895439</v>
      </c>
      <c r="BM49" s="284">
        <v>0.60497999999999996</v>
      </c>
      <c r="BN49" s="284">
        <v>0.74773769999999995</v>
      </c>
      <c r="BO49" s="284">
        <v>0.83104129999999998</v>
      </c>
      <c r="BP49" s="284">
        <v>0.82849950000000006</v>
      </c>
      <c r="BQ49" s="284">
        <v>0.81193309999999996</v>
      </c>
      <c r="BR49" s="284">
        <v>0.7814084</v>
      </c>
      <c r="BS49" s="284">
        <v>0.5784861</v>
      </c>
      <c r="BT49" s="284">
        <v>0.40546589999999999</v>
      </c>
      <c r="BU49" s="284">
        <v>0.29681689999999999</v>
      </c>
      <c r="BV49" s="284">
        <v>0.31755129999999998</v>
      </c>
      <c r="BX49" s="241"/>
      <c r="BY49" s="241"/>
      <c r="BZ49" s="241"/>
      <c r="CA49" s="240"/>
    </row>
    <row r="50" spans="1:79" s="56" customFormat="1" ht="11.1" customHeight="1" x14ac:dyDescent="0.2">
      <c r="A50" s="208" t="s">
        <v>577</v>
      </c>
      <c r="B50" s="492" t="s">
        <v>578</v>
      </c>
      <c r="C50" s="358">
        <v>8.7581939999999996</v>
      </c>
      <c r="D50" s="358">
        <v>9.3725710000000007</v>
      </c>
      <c r="E50" s="358">
        <v>9.5245809999999995</v>
      </c>
      <c r="F50" s="358">
        <v>9.5468329999999995</v>
      </c>
      <c r="G50" s="358">
        <v>9.8254190000000001</v>
      </c>
      <c r="H50" s="358">
        <v>9.8343000000000007</v>
      </c>
      <c r="I50" s="358">
        <v>9.5799029999999998</v>
      </c>
      <c r="J50" s="358">
        <v>9.8724519999999991</v>
      </c>
      <c r="K50" s="358">
        <v>9.7598669999999998</v>
      </c>
      <c r="L50" s="358">
        <v>9.6538389999999996</v>
      </c>
      <c r="M50" s="358">
        <v>9.6821000000000002</v>
      </c>
      <c r="N50" s="358">
        <v>9.4153549999999999</v>
      </c>
      <c r="O50" s="358">
        <v>8.9510000000000005</v>
      </c>
      <c r="P50" s="358">
        <v>9.3166069999999994</v>
      </c>
      <c r="Q50" s="358">
        <v>9.6073229999999992</v>
      </c>
      <c r="R50" s="358">
        <v>9.6836669999999998</v>
      </c>
      <c r="S50" s="358">
        <v>9.8768390000000004</v>
      </c>
      <c r="T50" s="358">
        <v>9.929767</v>
      </c>
      <c r="U50" s="358">
        <v>9.8277420000000006</v>
      </c>
      <c r="V50" s="358">
        <v>9.9122900000000005</v>
      </c>
      <c r="W50" s="358">
        <v>9.6816999999999993</v>
      </c>
      <c r="X50" s="358">
        <v>9.7320320000000002</v>
      </c>
      <c r="Y50" s="358">
        <v>9.7075669999999992</v>
      </c>
      <c r="Z50" s="358">
        <v>9.508032</v>
      </c>
      <c r="AA50" s="358">
        <v>8.9771289999999997</v>
      </c>
      <c r="AB50" s="358">
        <v>9.2889309999999998</v>
      </c>
      <c r="AC50" s="358">
        <v>9.4607740000000007</v>
      </c>
      <c r="AD50" s="358">
        <v>9.6956330000000008</v>
      </c>
      <c r="AE50" s="358">
        <v>9.8917420000000007</v>
      </c>
      <c r="AF50" s="358">
        <v>9.8408669999999994</v>
      </c>
      <c r="AG50" s="358">
        <v>9.7810000000000006</v>
      </c>
      <c r="AH50" s="358">
        <v>9.8608390000000004</v>
      </c>
      <c r="AI50" s="358">
        <v>9.5347329999999992</v>
      </c>
      <c r="AJ50" s="358">
        <v>9.8685480000000005</v>
      </c>
      <c r="AK50" s="358">
        <v>9.6075330000000001</v>
      </c>
      <c r="AL50" s="358">
        <v>9.6141939999999995</v>
      </c>
      <c r="AM50" s="358">
        <v>8.9884839999999997</v>
      </c>
      <c r="AN50" s="358">
        <v>9.1571429999999996</v>
      </c>
      <c r="AO50" s="358">
        <v>9.3456770000000002</v>
      </c>
      <c r="AP50" s="358">
        <v>9.4744670000000006</v>
      </c>
      <c r="AQ50" s="358">
        <v>9.7170970000000008</v>
      </c>
      <c r="AR50" s="358">
        <v>9.6909329999999994</v>
      </c>
      <c r="AS50" s="358">
        <v>9.6786770000000004</v>
      </c>
      <c r="AT50" s="358">
        <v>9.6371289999999998</v>
      </c>
      <c r="AU50" s="358">
        <v>9.4713670000000008</v>
      </c>
      <c r="AV50" s="358">
        <v>9.6105809999999998</v>
      </c>
      <c r="AW50" s="358">
        <v>9.374333</v>
      </c>
      <c r="AX50" s="358">
        <v>9.3706449999999997</v>
      </c>
      <c r="AY50" s="358">
        <v>8.8027739999999994</v>
      </c>
      <c r="AZ50" s="777">
        <v>9.1779639999999993</v>
      </c>
      <c r="BA50" s="777">
        <v>9.3429680000000008</v>
      </c>
      <c r="BB50" s="777">
        <v>9.4761330000000008</v>
      </c>
      <c r="BC50" s="777">
        <v>9.3455480000000009</v>
      </c>
      <c r="BD50" s="777">
        <v>9.6881333332999997</v>
      </c>
      <c r="BE50" s="777">
        <v>9.6272857418999997</v>
      </c>
      <c r="BF50" s="284">
        <v>9.6807870000000005</v>
      </c>
      <c r="BG50" s="284">
        <v>9.380096</v>
      </c>
      <c r="BH50" s="284">
        <v>9.6279629999999994</v>
      </c>
      <c r="BI50" s="284">
        <v>9.4845179999999996</v>
      </c>
      <c r="BJ50" s="284">
        <v>9.5431659999999994</v>
      </c>
      <c r="BK50" s="284">
        <v>9.0966900000000006</v>
      </c>
      <c r="BL50" s="284">
        <v>9.3329590000000007</v>
      </c>
      <c r="BM50" s="284">
        <v>9.4140420000000002</v>
      </c>
      <c r="BN50" s="284">
        <v>9.7086249999999996</v>
      </c>
      <c r="BO50" s="284">
        <v>9.7223740000000003</v>
      </c>
      <c r="BP50" s="284">
        <v>9.7600390000000008</v>
      </c>
      <c r="BQ50" s="284">
        <v>9.6968779999999999</v>
      </c>
      <c r="BR50" s="284">
        <v>9.7421419999999994</v>
      </c>
      <c r="BS50" s="284">
        <v>9.4907129999999995</v>
      </c>
      <c r="BT50" s="284">
        <v>9.7030619999999992</v>
      </c>
      <c r="BU50" s="284">
        <v>9.4435380000000002</v>
      </c>
      <c r="BV50" s="284">
        <v>9.4694839999999996</v>
      </c>
    </row>
    <row r="51" spans="1:79" ht="11.1" customHeight="1" x14ac:dyDescent="0.2">
      <c r="A51" s="208" t="s">
        <v>579</v>
      </c>
      <c r="B51" s="492" t="s">
        <v>474</v>
      </c>
      <c r="C51" s="358">
        <v>1.516548</v>
      </c>
      <c r="D51" s="358">
        <v>1.503679</v>
      </c>
      <c r="E51" s="358">
        <v>1.4359360000000001</v>
      </c>
      <c r="F51" s="358">
        <v>1.699233</v>
      </c>
      <c r="G51" s="358">
        <v>1.740677</v>
      </c>
      <c r="H51" s="358">
        <v>1.6862330000000001</v>
      </c>
      <c r="I51" s="358">
        <v>1.7235480000000001</v>
      </c>
      <c r="J51" s="358">
        <v>1.6833229999999999</v>
      </c>
      <c r="K51" s="358">
        <v>1.6012</v>
      </c>
      <c r="L51" s="358">
        <v>1.567839</v>
      </c>
      <c r="M51" s="358">
        <v>1.6588000000000001</v>
      </c>
      <c r="N51" s="358">
        <v>1.5615159999999999</v>
      </c>
      <c r="O51" s="358">
        <v>1.623097</v>
      </c>
      <c r="P51" s="358">
        <v>1.565679</v>
      </c>
      <c r="Q51" s="358">
        <v>1.6793229999999999</v>
      </c>
      <c r="R51" s="358">
        <v>1.7016</v>
      </c>
      <c r="S51" s="358">
        <v>1.6905159999999999</v>
      </c>
      <c r="T51" s="358">
        <v>1.775733</v>
      </c>
      <c r="U51" s="358">
        <v>1.7797419999999999</v>
      </c>
      <c r="V51" s="358">
        <v>1.823742</v>
      </c>
      <c r="W51" s="358">
        <v>1.7496670000000001</v>
      </c>
      <c r="X51" s="358">
        <v>1.611677</v>
      </c>
      <c r="Y51" s="358">
        <v>1.699767</v>
      </c>
      <c r="Z51" s="358">
        <v>1.8280650000000001</v>
      </c>
      <c r="AA51" s="358">
        <v>1.691516</v>
      </c>
      <c r="AB51" s="358">
        <v>1.6443449999999999</v>
      </c>
      <c r="AC51" s="358">
        <v>1.757903</v>
      </c>
      <c r="AD51" s="358">
        <v>1.7538670000000001</v>
      </c>
      <c r="AE51" s="358">
        <v>1.8348070000000001</v>
      </c>
      <c r="AF51" s="358">
        <v>1.9300330000000001</v>
      </c>
      <c r="AG51" s="358">
        <v>1.9210970000000001</v>
      </c>
      <c r="AH51" s="358">
        <v>1.9073230000000001</v>
      </c>
      <c r="AI51" s="358">
        <v>1.785533</v>
      </c>
      <c r="AJ51" s="358">
        <v>1.7623230000000001</v>
      </c>
      <c r="AK51" s="358">
        <v>1.8255669999999999</v>
      </c>
      <c r="AL51" s="358">
        <v>1.839871</v>
      </c>
      <c r="AM51" s="358">
        <v>1.7193229999999999</v>
      </c>
      <c r="AN51" s="358">
        <v>1.642679</v>
      </c>
      <c r="AO51" s="358">
        <v>1.690258</v>
      </c>
      <c r="AP51" s="358">
        <v>1.826233</v>
      </c>
      <c r="AQ51" s="358">
        <v>1.9287099999999999</v>
      </c>
      <c r="AR51" s="358">
        <v>1.9968330000000001</v>
      </c>
      <c r="AS51" s="358">
        <v>1.9198390000000001</v>
      </c>
      <c r="AT51" s="358">
        <v>1.8904190000000001</v>
      </c>
      <c r="AU51" s="358">
        <v>1.8229329999999999</v>
      </c>
      <c r="AV51" s="358">
        <v>1.715516</v>
      </c>
      <c r="AW51" s="358">
        <v>1.863767</v>
      </c>
      <c r="AX51" s="358">
        <v>1.872903</v>
      </c>
      <c r="AY51" s="358">
        <v>1.7723230000000001</v>
      </c>
      <c r="AZ51" s="777">
        <v>1.7473209999999999</v>
      </c>
      <c r="BA51" s="777">
        <v>2.0040969999999998</v>
      </c>
      <c r="BB51" s="777">
        <v>2.0577329999999998</v>
      </c>
      <c r="BC51" s="777">
        <v>2.041903</v>
      </c>
      <c r="BD51" s="777">
        <v>2.1542333333000001</v>
      </c>
      <c r="BE51" s="777">
        <v>2.1107851612999999</v>
      </c>
      <c r="BF51" s="284">
        <v>2.0024829999999998</v>
      </c>
      <c r="BG51" s="284">
        <v>1.875591</v>
      </c>
      <c r="BH51" s="284">
        <v>1.7766770000000001</v>
      </c>
      <c r="BI51" s="284">
        <v>1.8980189999999999</v>
      </c>
      <c r="BJ51" s="284">
        <v>1.953902</v>
      </c>
      <c r="BK51" s="284">
        <v>1.8409089999999999</v>
      </c>
      <c r="BL51" s="284">
        <v>1.7684420000000001</v>
      </c>
      <c r="BM51" s="284">
        <v>1.8562719999999999</v>
      </c>
      <c r="BN51" s="284">
        <v>1.909084</v>
      </c>
      <c r="BO51" s="284">
        <v>1.902104</v>
      </c>
      <c r="BP51" s="284">
        <v>1.9289430000000001</v>
      </c>
      <c r="BQ51" s="284">
        <v>1.9135960000000001</v>
      </c>
      <c r="BR51" s="284">
        <v>1.882152</v>
      </c>
      <c r="BS51" s="284">
        <v>1.784351</v>
      </c>
      <c r="BT51" s="284">
        <v>1.716181</v>
      </c>
      <c r="BU51" s="284">
        <v>1.8163670000000001</v>
      </c>
      <c r="BV51" s="284">
        <v>1.8517680000000001</v>
      </c>
      <c r="BW51" s="239"/>
      <c r="BX51" s="239"/>
      <c r="BY51" s="239"/>
      <c r="BZ51" s="239"/>
      <c r="CA51" s="239"/>
    </row>
    <row r="52" spans="1:79" ht="11.1" customHeight="1" x14ac:dyDescent="0.2">
      <c r="A52" s="208" t="s">
        <v>580</v>
      </c>
      <c r="B52" s="492" t="s">
        <v>476</v>
      </c>
      <c r="C52" s="358">
        <v>4.6704189999999999</v>
      </c>
      <c r="D52" s="358">
        <v>4.6821429999999999</v>
      </c>
      <c r="E52" s="358">
        <v>5.0040969999999998</v>
      </c>
      <c r="F52" s="358">
        <v>4.835267</v>
      </c>
      <c r="G52" s="358">
        <v>4.9879030000000002</v>
      </c>
      <c r="H52" s="358">
        <v>5.1965000000000003</v>
      </c>
      <c r="I52" s="358">
        <v>5.1244839999999998</v>
      </c>
      <c r="J52" s="358">
        <v>5.1423870000000003</v>
      </c>
      <c r="K52" s="358">
        <v>5.1832330000000004</v>
      </c>
      <c r="L52" s="358">
        <v>5.0771610000000003</v>
      </c>
      <c r="M52" s="358">
        <v>5.3384</v>
      </c>
      <c r="N52" s="358">
        <v>4.872871</v>
      </c>
      <c r="O52" s="358">
        <v>4.7022899999999996</v>
      </c>
      <c r="P52" s="358">
        <v>4.6969289999999999</v>
      </c>
      <c r="Q52" s="358">
        <v>4.6824519999999996</v>
      </c>
      <c r="R52" s="358">
        <v>4.743233</v>
      </c>
      <c r="S52" s="358">
        <v>4.9480969999999997</v>
      </c>
      <c r="T52" s="358">
        <v>4.975867</v>
      </c>
      <c r="U52" s="358">
        <v>4.9784519999999999</v>
      </c>
      <c r="V52" s="358">
        <v>5.0175159999999996</v>
      </c>
      <c r="W52" s="358">
        <v>4.8967000000000001</v>
      </c>
      <c r="X52" s="358">
        <v>4.7347419999999998</v>
      </c>
      <c r="Y52" s="358">
        <v>5.1009669999999998</v>
      </c>
      <c r="Z52" s="358">
        <v>5.2440319999999998</v>
      </c>
      <c r="AA52" s="358">
        <v>4.6423870000000003</v>
      </c>
      <c r="AB52" s="358">
        <v>4.3183449999999999</v>
      </c>
      <c r="AC52" s="358">
        <v>4.7288069999999998</v>
      </c>
      <c r="AD52" s="358">
        <v>4.7907330000000004</v>
      </c>
      <c r="AE52" s="358">
        <v>5.0102260000000003</v>
      </c>
      <c r="AF52" s="358">
        <v>5.0438999999999998</v>
      </c>
      <c r="AG52" s="358">
        <v>5.1375479999999998</v>
      </c>
      <c r="AH52" s="358">
        <v>5.1275810000000002</v>
      </c>
      <c r="AI52" s="358">
        <v>4.9915669999999999</v>
      </c>
      <c r="AJ52" s="358">
        <v>5.0198710000000002</v>
      </c>
      <c r="AK52" s="358">
        <v>5.1835329999999997</v>
      </c>
      <c r="AL52" s="358">
        <v>5.2071940000000003</v>
      </c>
      <c r="AM52" s="358">
        <v>4.7412900000000002</v>
      </c>
      <c r="AN52" s="358">
        <v>4.6119289999999999</v>
      </c>
      <c r="AO52" s="358">
        <v>4.739903</v>
      </c>
      <c r="AP52" s="358">
        <v>4.7369329999999996</v>
      </c>
      <c r="AQ52" s="358">
        <v>5.0063550000000001</v>
      </c>
      <c r="AR52" s="358">
        <v>5.1342999999999996</v>
      </c>
      <c r="AS52" s="358">
        <v>5.199516</v>
      </c>
      <c r="AT52" s="358">
        <v>5.2809999999999997</v>
      </c>
      <c r="AU52" s="358">
        <v>5.0714329999999999</v>
      </c>
      <c r="AV52" s="358">
        <v>4.8089029999999999</v>
      </c>
      <c r="AW52" s="358">
        <v>5.2332999999999998</v>
      </c>
      <c r="AX52" s="358">
        <v>5.3293229999999996</v>
      </c>
      <c r="AY52" s="358">
        <v>4.9845480000000002</v>
      </c>
      <c r="AZ52" s="777">
        <v>4.8579639999999999</v>
      </c>
      <c r="BA52" s="777">
        <v>5.0047420000000002</v>
      </c>
      <c r="BB52" s="777">
        <v>4.9300670000000002</v>
      </c>
      <c r="BC52" s="777">
        <v>5.0705159999999996</v>
      </c>
      <c r="BD52" s="777">
        <v>5.2217333332999996</v>
      </c>
      <c r="BE52" s="777">
        <v>5.3142804516000002</v>
      </c>
      <c r="BF52" s="284">
        <v>5.3009300000000001</v>
      </c>
      <c r="BG52" s="284">
        <v>5.1331899999999999</v>
      </c>
      <c r="BH52" s="284">
        <v>4.9819230000000001</v>
      </c>
      <c r="BI52" s="284">
        <v>5.2900299999999998</v>
      </c>
      <c r="BJ52" s="284">
        <v>5.2840639999999999</v>
      </c>
      <c r="BK52" s="284">
        <v>4.8993500000000001</v>
      </c>
      <c r="BL52" s="284">
        <v>4.6431550000000001</v>
      </c>
      <c r="BM52" s="284">
        <v>4.8065670000000003</v>
      </c>
      <c r="BN52" s="284">
        <v>4.7815110000000001</v>
      </c>
      <c r="BO52" s="284">
        <v>4.9214789999999997</v>
      </c>
      <c r="BP52" s="284">
        <v>5.017474</v>
      </c>
      <c r="BQ52" s="284">
        <v>5.0122640000000001</v>
      </c>
      <c r="BR52" s="284">
        <v>5.0716559999999999</v>
      </c>
      <c r="BS52" s="284">
        <v>4.9466840000000003</v>
      </c>
      <c r="BT52" s="284">
        <v>4.8624229999999997</v>
      </c>
      <c r="BU52" s="284">
        <v>5.1485289999999999</v>
      </c>
      <c r="BV52" s="284">
        <v>5.141915</v>
      </c>
      <c r="BW52" s="239"/>
      <c r="BX52" s="239"/>
      <c r="BY52" s="239"/>
      <c r="BZ52" s="239"/>
      <c r="CA52" s="239"/>
    </row>
    <row r="53" spans="1:79" ht="11.1" customHeight="1" x14ac:dyDescent="0.2">
      <c r="A53" s="208" t="s">
        <v>581</v>
      </c>
      <c r="B53" s="492" t="s">
        <v>478</v>
      </c>
      <c r="C53" s="358">
        <v>0.27035500000000001</v>
      </c>
      <c r="D53" s="358">
        <v>0.22800000000000001</v>
      </c>
      <c r="E53" s="358">
        <v>0.30058099999999999</v>
      </c>
      <c r="F53" s="358">
        <v>0.23169999999999999</v>
      </c>
      <c r="G53" s="358">
        <v>0.24512900000000001</v>
      </c>
      <c r="H53" s="358">
        <v>0.20536699999999999</v>
      </c>
      <c r="I53" s="358">
        <v>0.217387</v>
      </c>
      <c r="J53" s="358">
        <v>0.27419399999999999</v>
      </c>
      <c r="K53" s="358">
        <v>0.29573300000000002</v>
      </c>
      <c r="L53" s="358">
        <v>0.25316100000000002</v>
      </c>
      <c r="M53" s="358">
        <v>0.21890000000000001</v>
      </c>
      <c r="N53" s="358">
        <v>0.27238699999999999</v>
      </c>
      <c r="O53" s="358">
        <v>0.26148399999999999</v>
      </c>
      <c r="P53" s="358">
        <v>0.27592899999999998</v>
      </c>
      <c r="Q53" s="358">
        <v>0.276194</v>
      </c>
      <c r="R53" s="358">
        <v>0.2873</v>
      </c>
      <c r="S53" s="358">
        <v>0.27777400000000002</v>
      </c>
      <c r="T53" s="358">
        <v>0.22983300000000001</v>
      </c>
      <c r="U53" s="358">
        <v>0.264484</v>
      </c>
      <c r="V53" s="358">
        <v>0.26922600000000002</v>
      </c>
      <c r="W53" s="358">
        <v>0.26166699999999998</v>
      </c>
      <c r="X53" s="358">
        <v>0.27061299999999999</v>
      </c>
      <c r="Y53" s="358">
        <v>0.29049999999999998</v>
      </c>
      <c r="Z53" s="358">
        <v>0.287387</v>
      </c>
      <c r="AA53" s="358">
        <v>0.32032300000000002</v>
      </c>
      <c r="AB53" s="358">
        <v>0.39865499999999998</v>
      </c>
      <c r="AC53" s="358">
        <v>0.40632299999999999</v>
      </c>
      <c r="AD53" s="358">
        <v>0.29609999999999997</v>
      </c>
      <c r="AE53" s="358">
        <v>0.32267699999999999</v>
      </c>
      <c r="AF53" s="358">
        <v>0.29506700000000002</v>
      </c>
      <c r="AG53" s="358">
        <v>0.30729000000000001</v>
      </c>
      <c r="AH53" s="358">
        <v>0.302452</v>
      </c>
      <c r="AI53" s="358">
        <v>0.26490000000000002</v>
      </c>
      <c r="AJ53" s="358">
        <v>0.32222600000000001</v>
      </c>
      <c r="AK53" s="358">
        <v>0.26736700000000002</v>
      </c>
      <c r="AL53" s="358">
        <v>0.29235499999999998</v>
      </c>
      <c r="AM53" s="358">
        <v>0.30738700000000002</v>
      </c>
      <c r="AN53" s="358">
        <v>0.324071</v>
      </c>
      <c r="AO53" s="358">
        <v>0.31822600000000001</v>
      </c>
      <c r="AP53" s="358">
        <v>0.24996699999999999</v>
      </c>
      <c r="AQ53" s="358">
        <v>0.28000000000000003</v>
      </c>
      <c r="AR53" s="358">
        <v>0.31566699999999998</v>
      </c>
      <c r="AS53" s="358">
        <v>0.33145200000000002</v>
      </c>
      <c r="AT53" s="358">
        <v>0.325936</v>
      </c>
      <c r="AU53" s="358">
        <v>0.33286700000000002</v>
      </c>
      <c r="AV53" s="358">
        <v>0.32116099999999997</v>
      </c>
      <c r="AW53" s="358">
        <v>0.32876699999999998</v>
      </c>
      <c r="AX53" s="358">
        <v>0.30548399999999998</v>
      </c>
      <c r="AY53" s="358">
        <v>0.29612899999999998</v>
      </c>
      <c r="AZ53" s="777">
        <v>0.30682100000000001</v>
      </c>
      <c r="BA53" s="777">
        <v>0.345387</v>
      </c>
      <c r="BB53" s="777">
        <v>0.3286</v>
      </c>
      <c r="BC53" s="777">
        <v>0.27828999999999998</v>
      </c>
      <c r="BD53" s="777">
        <v>0.30099999999999999</v>
      </c>
      <c r="BE53" s="777">
        <v>0.30631982581</v>
      </c>
      <c r="BF53" s="284">
        <v>0.30169119999999999</v>
      </c>
      <c r="BG53" s="284">
        <v>0.30333369999999998</v>
      </c>
      <c r="BH53" s="284">
        <v>0.30350139999999998</v>
      </c>
      <c r="BI53" s="284">
        <v>0.3029057</v>
      </c>
      <c r="BJ53" s="284">
        <v>0.29573579999999999</v>
      </c>
      <c r="BK53" s="284">
        <v>0.31424740000000001</v>
      </c>
      <c r="BL53" s="284">
        <v>0.31811790000000001</v>
      </c>
      <c r="BM53" s="284">
        <v>0.32012600000000002</v>
      </c>
      <c r="BN53" s="284">
        <v>0.29260340000000001</v>
      </c>
      <c r="BO53" s="284">
        <v>0.2876764</v>
      </c>
      <c r="BP53" s="284">
        <v>0.28334819999999999</v>
      </c>
      <c r="BQ53" s="284">
        <v>0.29699110000000001</v>
      </c>
      <c r="BR53" s="284">
        <v>0.3016469</v>
      </c>
      <c r="BS53" s="284">
        <v>0.29904809999999998</v>
      </c>
      <c r="BT53" s="284">
        <v>0.29817110000000002</v>
      </c>
      <c r="BU53" s="284">
        <v>0.2906666</v>
      </c>
      <c r="BV53" s="284">
        <v>0.27711629999999998</v>
      </c>
      <c r="BW53" s="239"/>
      <c r="BX53" s="239"/>
      <c r="BY53" s="239"/>
      <c r="BZ53" s="239"/>
      <c r="CA53" s="239"/>
    </row>
    <row r="54" spans="1:79" ht="11.1" customHeight="1" x14ac:dyDescent="0.2">
      <c r="A54" s="208" t="s">
        <v>582</v>
      </c>
      <c r="B54" s="492" t="s">
        <v>583</v>
      </c>
      <c r="C54" s="358">
        <v>2.2758400000000001</v>
      </c>
      <c r="D54" s="358">
        <v>2.2015709999999999</v>
      </c>
      <c r="E54" s="358">
        <v>2.2903880000000001</v>
      </c>
      <c r="F54" s="358">
        <v>2.3293659999999998</v>
      </c>
      <c r="G54" s="358">
        <v>2.4014199999999999</v>
      </c>
      <c r="H54" s="358">
        <v>2.4570669999999999</v>
      </c>
      <c r="I54" s="358">
        <v>2.4626440000000001</v>
      </c>
      <c r="J54" s="358">
        <v>2.3571610000000001</v>
      </c>
      <c r="K54" s="358">
        <v>2.380566</v>
      </c>
      <c r="L54" s="358">
        <v>2.2897090000000002</v>
      </c>
      <c r="M54" s="358">
        <v>2.4104999999999999</v>
      </c>
      <c r="N54" s="358">
        <v>2.204323</v>
      </c>
      <c r="O54" s="358">
        <v>2.2269049999999999</v>
      </c>
      <c r="P54" s="358">
        <v>2.1831070000000001</v>
      </c>
      <c r="Q54" s="358">
        <v>2.2130649999999998</v>
      </c>
      <c r="R54" s="358">
        <v>2.2790339999999998</v>
      </c>
      <c r="S54" s="358">
        <v>2.3731279999999999</v>
      </c>
      <c r="T54" s="358">
        <v>2.3922319999999999</v>
      </c>
      <c r="U54" s="358">
        <v>2.4336790000000001</v>
      </c>
      <c r="V54" s="358">
        <v>2.4219680000000001</v>
      </c>
      <c r="W54" s="358">
        <v>2.3456000000000001</v>
      </c>
      <c r="X54" s="358">
        <v>2.193549</v>
      </c>
      <c r="Y54" s="358">
        <v>2.282365</v>
      </c>
      <c r="Z54" s="358">
        <v>2.298807</v>
      </c>
      <c r="AA54" s="358">
        <v>2.220323</v>
      </c>
      <c r="AB54" s="358">
        <v>2.0950690000000001</v>
      </c>
      <c r="AC54" s="358">
        <v>2.198194</v>
      </c>
      <c r="AD54" s="358">
        <v>2.2060010000000001</v>
      </c>
      <c r="AE54" s="358">
        <v>2.3004199999999999</v>
      </c>
      <c r="AF54" s="358">
        <v>2.377901</v>
      </c>
      <c r="AG54" s="358">
        <v>2.3220969999999999</v>
      </c>
      <c r="AH54" s="358">
        <v>2.3780009999999998</v>
      </c>
      <c r="AI54" s="358">
        <v>2.2866330000000001</v>
      </c>
      <c r="AJ54" s="358">
        <v>2.2131940000000001</v>
      </c>
      <c r="AK54" s="358">
        <v>2.3167990000000001</v>
      </c>
      <c r="AL54" s="358">
        <v>2.296872</v>
      </c>
      <c r="AM54" s="358">
        <v>2.159872</v>
      </c>
      <c r="AN54" s="358">
        <v>2.1276790000000001</v>
      </c>
      <c r="AO54" s="358">
        <v>2.1607759999999998</v>
      </c>
      <c r="AP54" s="358">
        <v>2.1545670000000001</v>
      </c>
      <c r="AQ54" s="358">
        <v>2.3168389999999999</v>
      </c>
      <c r="AR54" s="358">
        <v>2.3816329999999999</v>
      </c>
      <c r="AS54" s="358">
        <v>2.3536139999999999</v>
      </c>
      <c r="AT54" s="358">
        <v>2.3476129999999999</v>
      </c>
      <c r="AU54" s="358">
        <v>2.3306</v>
      </c>
      <c r="AV54" s="358">
        <v>2.0656780000000001</v>
      </c>
      <c r="AW54" s="358">
        <v>2.2376330000000002</v>
      </c>
      <c r="AX54" s="358">
        <v>2.2895180000000002</v>
      </c>
      <c r="AY54" s="358">
        <v>2.2641939999999998</v>
      </c>
      <c r="AZ54" s="777">
        <v>2.2199279999999999</v>
      </c>
      <c r="BA54" s="777">
        <v>2.239131</v>
      </c>
      <c r="BB54" s="777">
        <v>2.2280669999999998</v>
      </c>
      <c r="BC54" s="777">
        <v>2.3086139999999999</v>
      </c>
      <c r="BD54" s="777">
        <v>2.3983522262000001</v>
      </c>
      <c r="BE54" s="777">
        <v>2.3791144569</v>
      </c>
      <c r="BF54" s="284">
        <v>2.252923</v>
      </c>
      <c r="BG54" s="284">
        <v>2.173038</v>
      </c>
      <c r="BH54" s="284">
        <v>2.0600360000000002</v>
      </c>
      <c r="BI54" s="284">
        <v>2.2118549999999999</v>
      </c>
      <c r="BJ54" s="284">
        <v>2.231487</v>
      </c>
      <c r="BK54" s="284">
        <v>2.0833919999999999</v>
      </c>
      <c r="BL54" s="284">
        <v>2.0438499999999999</v>
      </c>
      <c r="BM54" s="284">
        <v>2.0935049999999999</v>
      </c>
      <c r="BN54" s="284">
        <v>2.1198429999999999</v>
      </c>
      <c r="BO54" s="284">
        <v>2.1976580000000001</v>
      </c>
      <c r="BP54" s="284">
        <v>2.2668720000000002</v>
      </c>
      <c r="BQ54" s="284">
        <v>2.3350569999999999</v>
      </c>
      <c r="BR54" s="284">
        <v>2.3281589999999999</v>
      </c>
      <c r="BS54" s="284">
        <v>2.2295229999999999</v>
      </c>
      <c r="BT54" s="284">
        <v>2.136053</v>
      </c>
      <c r="BU54" s="284">
        <v>2.220132</v>
      </c>
      <c r="BV54" s="284">
        <v>2.2284290000000002</v>
      </c>
      <c r="BW54" s="239"/>
      <c r="BX54" s="239"/>
      <c r="BY54" s="239"/>
      <c r="BZ54" s="239"/>
      <c r="CA54" s="239"/>
    </row>
    <row r="55" spans="1:79" ht="11.1" customHeight="1" x14ac:dyDescent="0.2">
      <c r="A55" s="208"/>
      <c r="B55" s="919"/>
      <c r="C55" s="358"/>
      <c r="D55" s="358"/>
      <c r="E55" s="358"/>
      <c r="F55" s="358"/>
      <c r="G55" s="358"/>
      <c r="H55" s="358"/>
      <c r="I55" s="358"/>
      <c r="J55" s="358"/>
      <c r="K55" s="358"/>
      <c r="L55" s="358"/>
      <c r="M55" s="358"/>
      <c r="N55" s="358"/>
      <c r="O55" s="358"/>
      <c r="P55" s="358"/>
      <c r="Q55" s="358"/>
      <c r="R55" s="358"/>
      <c r="S55" s="358"/>
      <c r="T55" s="358"/>
      <c r="U55" s="358"/>
      <c r="V55" s="358"/>
      <c r="W55" s="358"/>
      <c r="X55" s="358"/>
      <c r="Y55" s="358"/>
      <c r="Z55" s="358"/>
      <c r="AA55" s="358"/>
      <c r="AB55" s="358"/>
      <c r="AC55" s="358"/>
      <c r="AD55" s="358"/>
      <c r="AE55" s="358"/>
      <c r="AF55" s="358"/>
      <c r="AG55" s="358"/>
      <c r="AH55" s="358"/>
      <c r="AI55" s="358"/>
      <c r="AJ55" s="358"/>
      <c r="AK55" s="358"/>
      <c r="AL55" s="358"/>
      <c r="AM55" s="358"/>
      <c r="AN55" s="358"/>
      <c r="AO55" s="358"/>
      <c r="AP55" s="358"/>
      <c r="AQ55" s="358"/>
      <c r="AR55" s="358"/>
      <c r="AS55" s="358"/>
      <c r="AT55" s="358"/>
      <c r="AU55" s="358"/>
      <c r="AV55" s="358"/>
      <c r="AW55" s="358"/>
      <c r="AX55" s="358"/>
      <c r="AY55" s="358"/>
      <c r="AZ55" s="777"/>
      <c r="BA55" s="777"/>
      <c r="BB55" s="777"/>
      <c r="BC55" s="777"/>
      <c r="BD55" s="777"/>
      <c r="BE55" s="777"/>
      <c r="BF55" s="284"/>
      <c r="BG55" s="284"/>
      <c r="BH55" s="284"/>
      <c r="BI55" s="284"/>
      <c r="BJ55" s="284"/>
      <c r="BK55" s="284"/>
      <c r="BL55" s="284"/>
      <c r="BM55" s="284"/>
      <c r="BN55" s="284"/>
      <c r="BO55" s="284"/>
      <c r="BP55" s="284"/>
      <c r="BQ55" s="284"/>
      <c r="BR55" s="284"/>
      <c r="BS55" s="284"/>
      <c r="BT55" s="284"/>
      <c r="BU55" s="284"/>
      <c r="BV55" s="284"/>
      <c r="BW55" s="239"/>
      <c r="BX55" s="239"/>
      <c r="BY55" s="239"/>
      <c r="BZ55" s="239"/>
      <c r="CA55" s="239"/>
    </row>
    <row r="56" spans="1:79" s="212" customFormat="1" ht="11.1" customHeight="1" x14ac:dyDescent="0.2">
      <c r="A56" s="471" t="s">
        <v>584</v>
      </c>
      <c r="B56" s="493" t="s">
        <v>585</v>
      </c>
      <c r="C56" s="66">
        <v>15.969548</v>
      </c>
      <c r="D56" s="66">
        <v>15.946963999999999</v>
      </c>
      <c r="E56" s="66">
        <v>16.414290000000001</v>
      </c>
      <c r="F56" s="66">
        <v>16.121867000000002</v>
      </c>
      <c r="G56" s="66">
        <v>16.734128999999999</v>
      </c>
      <c r="H56" s="66">
        <v>17.1082</v>
      </c>
      <c r="I56" s="66">
        <v>16.887225999999998</v>
      </c>
      <c r="J56" s="66">
        <v>16.903419</v>
      </c>
      <c r="K56" s="66">
        <v>16.660900000000002</v>
      </c>
      <c r="L56" s="66">
        <v>16.265871000000001</v>
      </c>
      <c r="M56" s="66">
        <v>16.939966999999999</v>
      </c>
      <c r="N56" s="66">
        <v>15.842936</v>
      </c>
      <c r="O56" s="66">
        <v>15.625194</v>
      </c>
      <c r="P56" s="66">
        <v>15.627071000000001</v>
      </c>
      <c r="Q56" s="66">
        <v>16.026257999999999</v>
      </c>
      <c r="R56" s="66">
        <v>16.463032999999999</v>
      </c>
      <c r="S56" s="66">
        <v>16.756613000000002</v>
      </c>
      <c r="T56" s="66">
        <v>17.014433</v>
      </c>
      <c r="U56" s="66">
        <v>17.135580999999998</v>
      </c>
      <c r="V56" s="66">
        <v>17.200548000000001</v>
      </c>
      <c r="W56" s="66">
        <v>16.711500000000001</v>
      </c>
      <c r="X56" s="66">
        <v>15.835936</v>
      </c>
      <c r="Y56" s="66">
        <v>16.487133</v>
      </c>
      <c r="Z56" s="66">
        <v>17.074387000000002</v>
      </c>
      <c r="AA56" s="66">
        <v>15.831968</v>
      </c>
      <c r="AB56" s="66">
        <v>15.204862</v>
      </c>
      <c r="AC56" s="66">
        <v>16.257936000000001</v>
      </c>
      <c r="AD56" s="66">
        <v>16.394500000000001</v>
      </c>
      <c r="AE56" s="66">
        <v>17.13571</v>
      </c>
      <c r="AF56" s="66">
        <v>17.2728</v>
      </c>
      <c r="AG56" s="66">
        <v>16.945516000000001</v>
      </c>
      <c r="AH56" s="66">
        <v>17.231290000000001</v>
      </c>
      <c r="AI56" s="66">
        <v>16.582166999999998</v>
      </c>
      <c r="AJ56" s="66">
        <v>16.462</v>
      </c>
      <c r="AK56" s="66">
        <v>16.817767</v>
      </c>
      <c r="AL56" s="66">
        <v>17.077000000000002</v>
      </c>
      <c r="AM56" s="66">
        <v>16.004999999999999</v>
      </c>
      <c r="AN56" s="66">
        <v>15.628857</v>
      </c>
      <c r="AO56" s="66">
        <v>16.152515999999999</v>
      </c>
      <c r="AP56" s="66">
        <v>16.428933000000001</v>
      </c>
      <c r="AQ56" s="66">
        <v>17.125871</v>
      </c>
      <c r="AR56" s="66">
        <v>17.362732999999999</v>
      </c>
      <c r="AS56" s="66">
        <v>17.387936</v>
      </c>
      <c r="AT56" s="66">
        <v>17.324580999999998</v>
      </c>
      <c r="AU56" s="66">
        <v>16.921633</v>
      </c>
      <c r="AV56" s="66">
        <v>16.003354999999999</v>
      </c>
      <c r="AW56" s="66">
        <v>16.8339</v>
      </c>
      <c r="AX56" s="66">
        <v>17.247257999999999</v>
      </c>
      <c r="AY56" s="66">
        <v>16.602741999999999</v>
      </c>
      <c r="AZ56" s="796">
        <v>16.156786</v>
      </c>
      <c r="BA56" s="796">
        <v>16.505870999999999</v>
      </c>
      <c r="BB56" s="796">
        <v>16.229766999999999</v>
      </c>
      <c r="BC56" s="796">
        <v>16.935516</v>
      </c>
      <c r="BD56" s="796">
        <v>17.350833333000001</v>
      </c>
      <c r="BE56" s="796">
        <v>17.369849677000001</v>
      </c>
      <c r="BF56" s="482">
        <v>17.338750000000001</v>
      </c>
      <c r="BG56" s="482">
        <v>16.778960000000001</v>
      </c>
      <c r="BH56" s="482">
        <v>16.27495</v>
      </c>
      <c r="BI56" s="482">
        <v>16.987120000000001</v>
      </c>
      <c r="BJ56" s="482">
        <v>17.218050000000002</v>
      </c>
      <c r="BK56" s="482">
        <v>16.38241</v>
      </c>
      <c r="BL56" s="482">
        <v>15.830830000000001</v>
      </c>
      <c r="BM56" s="482">
        <v>16.168189999999999</v>
      </c>
      <c r="BN56" s="482">
        <v>16.254190000000001</v>
      </c>
      <c r="BO56" s="482">
        <v>16.681709999999999</v>
      </c>
      <c r="BP56" s="482">
        <v>16.96893</v>
      </c>
      <c r="BQ56" s="482">
        <v>16.98563</v>
      </c>
      <c r="BR56" s="482">
        <v>16.9452</v>
      </c>
      <c r="BS56" s="482">
        <v>16.393460000000001</v>
      </c>
      <c r="BT56" s="482">
        <v>16.08681</v>
      </c>
      <c r="BU56" s="482">
        <v>16.57854</v>
      </c>
      <c r="BV56" s="482">
        <v>16.74897</v>
      </c>
    </row>
    <row r="57" spans="1:79" s="212" customFormat="1" ht="11.1" customHeight="1" x14ac:dyDescent="0.2">
      <c r="A57" s="471" t="s">
        <v>586</v>
      </c>
      <c r="B57" s="493" t="s">
        <v>587</v>
      </c>
      <c r="C57" s="66">
        <v>17.93431</v>
      </c>
      <c r="D57" s="66">
        <v>17.93431</v>
      </c>
      <c r="E57" s="66">
        <v>17.93431</v>
      </c>
      <c r="F57" s="66">
        <v>17.93431</v>
      </c>
      <c r="G57" s="66">
        <v>17.93431</v>
      </c>
      <c r="H57" s="66">
        <v>17.93431</v>
      </c>
      <c r="I57" s="66">
        <v>17.955310000000001</v>
      </c>
      <c r="J57" s="66">
        <v>17.955310000000001</v>
      </c>
      <c r="K57" s="66">
        <v>18.01661</v>
      </c>
      <c r="L57" s="66">
        <v>18.01661</v>
      </c>
      <c r="M57" s="66">
        <v>18.003609999999998</v>
      </c>
      <c r="N57" s="66">
        <v>18.003609999999998</v>
      </c>
      <c r="O57" s="66">
        <v>18.060369000000001</v>
      </c>
      <c r="P57" s="66">
        <v>18.030369</v>
      </c>
      <c r="Q57" s="66">
        <v>18.270368999999999</v>
      </c>
      <c r="R57" s="66">
        <v>18.270368999999999</v>
      </c>
      <c r="S57" s="66">
        <v>18.270368999999999</v>
      </c>
      <c r="T57" s="66">
        <v>18.270368999999999</v>
      </c>
      <c r="U57" s="66">
        <v>18.272248999999999</v>
      </c>
      <c r="V57" s="66">
        <v>18.272248999999999</v>
      </c>
      <c r="W57" s="66">
        <v>18.272248999999999</v>
      </c>
      <c r="X57" s="66">
        <v>18.272248999999999</v>
      </c>
      <c r="Y57" s="66">
        <v>18.346249</v>
      </c>
      <c r="Z57" s="66">
        <v>18.347978000000001</v>
      </c>
      <c r="AA57" s="66">
        <v>18.384228</v>
      </c>
      <c r="AB57" s="66">
        <v>18.384228</v>
      </c>
      <c r="AC57" s="66">
        <v>18.326028000000001</v>
      </c>
      <c r="AD57" s="66">
        <v>18.326028000000001</v>
      </c>
      <c r="AE57" s="66">
        <v>18.326028000000001</v>
      </c>
      <c r="AF57" s="66">
        <v>18.336528000000001</v>
      </c>
      <c r="AG57" s="66">
        <v>18.336528000000001</v>
      </c>
      <c r="AH57" s="66">
        <v>18.336528000000001</v>
      </c>
      <c r="AI57" s="66">
        <v>18.336528000000001</v>
      </c>
      <c r="AJ57" s="66">
        <v>18.35746</v>
      </c>
      <c r="AK57" s="66">
        <v>18.36496</v>
      </c>
      <c r="AL57" s="66">
        <v>18.36496</v>
      </c>
      <c r="AM57" s="66">
        <v>18.416072</v>
      </c>
      <c r="AN57" s="66">
        <v>18.406472000000001</v>
      </c>
      <c r="AO57" s="66">
        <v>18.159717000000001</v>
      </c>
      <c r="AP57" s="66">
        <v>18.089366999999999</v>
      </c>
      <c r="AQ57" s="66">
        <v>18.159717000000001</v>
      </c>
      <c r="AR57" s="66">
        <v>18.159717000000001</v>
      </c>
      <c r="AS57" s="66">
        <v>18.159717000000001</v>
      </c>
      <c r="AT57" s="66">
        <v>18.159717000000001</v>
      </c>
      <c r="AU57" s="66">
        <v>18.160717000000002</v>
      </c>
      <c r="AV57" s="66">
        <v>18.160717000000002</v>
      </c>
      <c r="AW57" s="66">
        <v>18.022017000000002</v>
      </c>
      <c r="AX57" s="66">
        <v>18.022017000000002</v>
      </c>
      <c r="AY57" s="66">
        <v>18.162493000000001</v>
      </c>
      <c r="AZ57" s="796">
        <v>18.162493000000001</v>
      </c>
      <c r="BA57" s="796">
        <v>18.015492999999999</v>
      </c>
      <c r="BB57" s="796">
        <v>18.015492999999999</v>
      </c>
      <c r="BC57" s="796">
        <v>18.026893000000001</v>
      </c>
      <c r="BD57" s="796">
        <v>18.018000000000001</v>
      </c>
      <c r="BE57" s="796">
        <v>18.018000000000001</v>
      </c>
      <c r="BF57" s="482">
        <v>18.018000000000001</v>
      </c>
      <c r="BG57" s="482">
        <v>18.018000000000001</v>
      </c>
      <c r="BH57" s="482">
        <v>18.018000000000001</v>
      </c>
      <c r="BI57" s="482">
        <v>18.018000000000001</v>
      </c>
      <c r="BJ57" s="482">
        <v>18.018000000000001</v>
      </c>
      <c r="BK57" s="482">
        <v>18.018000000000001</v>
      </c>
      <c r="BL57" s="482">
        <v>18.018000000000001</v>
      </c>
      <c r="BM57" s="482">
        <v>18.018000000000001</v>
      </c>
      <c r="BN57" s="482">
        <v>18.018000000000001</v>
      </c>
      <c r="BO57" s="482">
        <v>18.018000000000001</v>
      </c>
      <c r="BP57" s="482">
        <v>18.018000000000001</v>
      </c>
      <c r="BQ57" s="482">
        <v>18.018000000000001</v>
      </c>
      <c r="BR57" s="482">
        <v>18.018000000000001</v>
      </c>
      <c r="BS57" s="482">
        <v>18.018000000000001</v>
      </c>
      <c r="BT57" s="482">
        <v>18.018000000000001</v>
      </c>
      <c r="BU57" s="482">
        <v>18.018000000000001</v>
      </c>
      <c r="BV57" s="482">
        <v>18.018000000000001</v>
      </c>
    </row>
    <row r="58" spans="1:79" s="212" customFormat="1" ht="11.1" customHeight="1" x14ac:dyDescent="0.2">
      <c r="A58" s="471" t="s">
        <v>588</v>
      </c>
      <c r="B58" s="494" t="s">
        <v>589</v>
      </c>
      <c r="C58" s="67">
        <v>0.89044674705000004</v>
      </c>
      <c r="D58" s="67">
        <v>0.88918748476999998</v>
      </c>
      <c r="E58" s="67">
        <v>0.91524513628000004</v>
      </c>
      <c r="F58" s="67">
        <v>0.89893990902999998</v>
      </c>
      <c r="G58" s="67">
        <v>0.93307905349999998</v>
      </c>
      <c r="H58" s="67">
        <v>0.95393689526000003</v>
      </c>
      <c r="I58" s="67">
        <v>0.94051431024999999</v>
      </c>
      <c r="J58" s="67">
        <v>0.94141616045999998</v>
      </c>
      <c r="K58" s="67">
        <v>0.92475221476000002</v>
      </c>
      <c r="L58" s="67">
        <v>0.90282639187000002</v>
      </c>
      <c r="M58" s="67">
        <v>0.94092057093000003</v>
      </c>
      <c r="N58" s="67">
        <v>0.87998662490000001</v>
      </c>
      <c r="O58" s="67">
        <v>0.86516471507000003</v>
      </c>
      <c r="P58" s="67">
        <v>0.86670832971</v>
      </c>
      <c r="Q58" s="67">
        <v>0.87717210309000004</v>
      </c>
      <c r="R58" s="67">
        <v>0.90107829787000004</v>
      </c>
      <c r="S58" s="67">
        <v>0.91714693884999998</v>
      </c>
      <c r="T58" s="67">
        <v>0.9312583123</v>
      </c>
      <c r="U58" s="67">
        <v>0.93779266032999997</v>
      </c>
      <c r="V58" s="67">
        <v>0.94134816135999999</v>
      </c>
      <c r="W58" s="67">
        <v>0.91458363992000002</v>
      </c>
      <c r="X58" s="67">
        <v>0.86666594790999996</v>
      </c>
      <c r="Y58" s="67">
        <v>0.89866506226999998</v>
      </c>
      <c r="Z58" s="67">
        <v>0.93058684722999996</v>
      </c>
      <c r="AA58" s="67">
        <v>0.86117121697999999</v>
      </c>
      <c r="AB58" s="67">
        <v>0.82706013002000001</v>
      </c>
      <c r="AC58" s="67">
        <v>0.88715001417999995</v>
      </c>
      <c r="AD58" s="67">
        <v>0.89460192902000002</v>
      </c>
      <c r="AE58" s="67">
        <v>0.93504768190999998</v>
      </c>
      <c r="AF58" s="67">
        <v>0.94198858147999998</v>
      </c>
      <c r="AG58" s="67">
        <v>0.92413983716000003</v>
      </c>
      <c r="AH58" s="67">
        <v>0.93972479413999999</v>
      </c>
      <c r="AI58" s="67">
        <v>0.90432425375000003</v>
      </c>
      <c r="AJ58" s="67">
        <v>0.89674715347</v>
      </c>
      <c r="AK58" s="67">
        <v>0.91575298829999996</v>
      </c>
      <c r="AL58" s="67">
        <v>0.92986861936999998</v>
      </c>
      <c r="AM58" s="67">
        <v>0.86907783592999999</v>
      </c>
      <c r="AN58" s="67">
        <v>0.84909574198000004</v>
      </c>
      <c r="AO58" s="67">
        <v>0.88946958809999999</v>
      </c>
      <c r="AP58" s="67">
        <v>0.90820939174000004</v>
      </c>
      <c r="AQ58" s="67">
        <v>0.94306926699000004</v>
      </c>
      <c r="AR58" s="67">
        <v>0.95611253193000001</v>
      </c>
      <c r="AS58" s="67">
        <v>0.95750038395000003</v>
      </c>
      <c r="AT58" s="67">
        <v>0.95401161813000002</v>
      </c>
      <c r="AU58" s="67">
        <v>0.93177119604000003</v>
      </c>
      <c r="AV58" s="67">
        <v>0.88120722326000001</v>
      </c>
      <c r="AW58" s="67">
        <v>0.93407413831999997</v>
      </c>
      <c r="AX58" s="67">
        <v>0.95701041675999998</v>
      </c>
      <c r="AY58" s="67">
        <v>0.91412241700999997</v>
      </c>
      <c r="AZ58" s="802">
        <v>0.88956873927000002</v>
      </c>
      <c r="BA58" s="802">
        <v>0.91620423599</v>
      </c>
      <c r="BB58" s="802">
        <v>0.90087831624000003</v>
      </c>
      <c r="BC58" s="802">
        <v>0.93945839696</v>
      </c>
      <c r="BD58" s="802">
        <v>0.96297221297000002</v>
      </c>
      <c r="BE58" s="802">
        <v>0.96402762111999996</v>
      </c>
      <c r="BF58" s="500">
        <v>0.96230139999999997</v>
      </c>
      <c r="BG58" s="500">
        <v>0.93123299999999998</v>
      </c>
      <c r="BH58" s="500">
        <v>0.90326059999999997</v>
      </c>
      <c r="BI58" s="500">
        <v>0.94278609999999996</v>
      </c>
      <c r="BJ58" s="500">
        <v>0.95560279999999997</v>
      </c>
      <c r="BK58" s="500">
        <v>0.9092249</v>
      </c>
      <c r="BL58" s="500">
        <v>0.87861180000000005</v>
      </c>
      <c r="BM58" s="500">
        <v>0.89733569999999996</v>
      </c>
      <c r="BN58" s="500">
        <v>0.90210829999999997</v>
      </c>
      <c r="BO58" s="500">
        <v>0.92583559999999998</v>
      </c>
      <c r="BP58" s="500">
        <v>0.94177639999999996</v>
      </c>
      <c r="BQ58" s="500">
        <v>0.94270350000000003</v>
      </c>
      <c r="BR58" s="500">
        <v>0.94045939999999995</v>
      </c>
      <c r="BS58" s="500">
        <v>0.90983780000000003</v>
      </c>
      <c r="BT58" s="500">
        <v>0.89281880000000002</v>
      </c>
      <c r="BU58" s="500">
        <v>0.92010999999999998</v>
      </c>
      <c r="BV58" s="500">
        <v>0.92956859999999997</v>
      </c>
    </row>
    <row r="59" spans="1:79" s="116" customFormat="1" ht="22.35" customHeight="1" x14ac:dyDescent="0.2">
      <c r="A59" s="916"/>
      <c r="B59" s="1037" t="s">
        <v>590</v>
      </c>
      <c r="C59" s="1038"/>
      <c r="D59" s="1038"/>
      <c r="E59" s="1038"/>
      <c r="F59" s="1038"/>
      <c r="G59" s="1038"/>
      <c r="H59" s="1038"/>
      <c r="I59" s="1038"/>
      <c r="J59" s="1038"/>
      <c r="K59" s="1038"/>
      <c r="L59" s="1038"/>
      <c r="M59" s="1038"/>
      <c r="N59" s="1038"/>
      <c r="O59" s="1038"/>
      <c r="P59" s="1038"/>
      <c r="Q59" s="1038"/>
      <c r="R59" s="917"/>
      <c r="S59" s="917"/>
      <c r="T59" s="917"/>
      <c r="U59" s="917"/>
      <c r="V59" s="917"/>
      <c r="W59" s="917"/>
      <c r="X59" s="917"/>
      <c r="Y59" s="917"/>
      <c r="Z59" s="917"/>
      <c r="AA59" s="917"/>
      <c r="AB59" s="917"/>
      <c r="AC59" s="917"/>
      <c r="AD59" s="917"/>
      <c r="AE59" s="917"/>
      <c r="AF59" s="917"/>
      <c r="AG59" s="917"/>
      <c r="AH59" s="917"/>
      <c r="AI59" s="917"/>
      <c r="AJ59" s="917"/>
      <c r="AK59" s="917"/>
      <c r="AL59" s="917"/>
      <c r="AM59" s="917"/>
      <c r="AN59" s="917"/>
      <c r="AO59" s="917"/>
      <c r="AP59" s="917"/>
      <c r="AQ59" s="917"/>
      <c r="AR59" s="917"/>
      <c r="AS59" s="917"/>
      <c r="AT59" s="917"/>
      <c r="AU59" s="917"/>
      <c r="AV59" s="917"/>
      <c r="AW59" s="917"/>
      <c r="AX59" s="917"/>
      <c r="AY59" s="566"/>
      <c r="AZ59" s="566"/>
      <c r="BA59" s="566"/>
      <c r="BB59" s="566"/>
      <c r="BC59" s="566"/>
      <c r="BD59" s="566"/>
      <c r="BE59" s="566"/>
      <c r="BF59" s="566"/>
      <c r="BG59" s="566"/>
      <c r="BH59" s="566"/>
      <c r="BI59" s="566"/>
      <c r="BJ59" s="160"/>
      <c r="BK59" s="917"/>
      <c r="BL59" s="917"/>
      <c r="BM59" s="917"/>
      <c r="BN59" s="917"/>
      <c r="BO59" s="917"/>
      <c r="BP59" s="917"/>
      <c r="BQ59" s="917"/>
      <c r="BR59" s="917"/>
      <c r="BS59" s="917"/>
      <c r="BT59" s="917"/>
      <c r="BU59" s="917"/>
      <c r="BV59" s="917"/>
      <c r="BW59" s="917"/>
      <c r="BX59" s="917"/>
      <c r="BY59" s="917"/>
      <c r="BZ59" s="917"/>
      <c r="CA59" s="917"/>
    </row>
    <row r="60" spans="1:79" ht="12" customHeight="1" x14ac:dyDescent="0.2">
      <c r="A60" s="208"/>
      <c r="B60" s="692" t="s">
        <v>114</v>
      </c>
      <c r="C60" s="891"/>
      <c r="D60" s="891"/>
      <c r="E60" s="891"/>
      <c r="F60" s="891"/>
      <c r="G60" s="891"/>
      <c r="H60" s="891"/>
      <c r="I60" s="891"/>
      <c r="J60" s="891"/>
      <c r="K60" s="891"/>
      <c r="L60" s="891"/>
      <c r="M60" s="891"/>
      <c r="N60" s="891"/>
      <c r="O60" s="891"/>
      <c r="P60" s="891"/>
      <c r="Q60" s="891"/>
      <c r="R60" s="239"/>
      <c r="S60" s="239"/>
      <c r="T60" s="239"/>
      <c r="U60" s="239"/>
      <c r="V60" s="239"/>
      <c r="W60" s="239"/>
      <c r="X60" s="239"/>
      <c r="Y60" s="239"/>
      <c r="Z60" s="239"/>
      <c r="AA60" s="239"/>
      <c r="AB60" s="239"/>
      <c r="AC60" s="239"/>
      <c r="AD60" s="239"/>
      <c r="AE60" s="239"/>
      <c r="AF60" s="239"/>
      <c r="AG60" s="239"/>
      <c r="AH60" s="239"/>
      <c r="AI60" s="239"/>
      <c r="AJ60" s="239"/>
      <c r="AK60" s="239"/>
      <c r="AL60" s="239"/>
      <c r="AM60" s="239"/>
      <c r="AN60" s="239"/>
      <c r="AO60" s="239"/>
      <c r="AP60" s="239"/>
      <c r="AQ60" s="239"/>
      <c r="AR60" s="239"/>
      <c r="AS60" s="239"/>
      <c r="AT60" s="239"/>
      <c r="AU60" s="239"/>
      <c r="AV60" s="239"/>
      <c r="AW60" s="239"/>
      <c r="AX60" s="239"/>
      <c r="BD60" s="567"/>
      <c r="BE60" s="567"/>
      <c r="BF60" s="567"/>
      <c r="BH60" s="567"/>
      <c r="BK60" s="239"/>
      <c r="BL60" s="239"/>
      <c r="BM60" s="239"/>
      <c r="BN60" s="239"/>
      <c r="BO60" s="239"/>
      <c r="BP60" s="239"/>
      <c r="BQ60" s="239"/>
      <c r="BR60" s="239"/>
      <c r="BS60" s="239"/>
      <c r="BT60" s="239"/>
      <c r="BU60" s="239"/>
      <c r="BV60" s="239"/>
      <c r="BW60" s="239"/>
      <c r="BX60" s="239"/>
      <c r="BY60" s="239"/>
      <c r="BZ60" s="239"/>
      <c r="CA60" s="239"/>
    </row>
    <row r="61" spans="1:79" s="268" customFormat="1" ht="12" customHeight="1" x14ac:dyDescent="0.2">
      <c r="A61" s="267"/>
      <c r="B61" s="974" t="str">
        <f>Dates!$G$2</f>
        <v>EIA completed modeling and analysis for this report on Thursday, August 6, 2026.</v>
      </c>
      <c r="C61" s="975"/>
      <c r="D61" s="975"/>
      <c r="E61" s="975"/>
      <c r="F61" s="975"/>
      <c r="G61" s="975"/>
      <c r="H61" s="975"/>
      <c r="I61" s="975"/>
      <c r="J61" s="975"/>
      <c r="K61" s="975"/>
      <c r="L61" s="975"/>
      <c r="M61" s="975"/>
      <c r="N61" s="975"/>
      <c r="O61" s="975"/>
      <c r="P61" s="975"/>
      <c r="Q61" s="975"/>
      <c r="AY61" s="271"/>
      <c r="AZ61" s="271"/>
      <c r="BA61" s="271"/>
      <c r="BB61" s="271"/>
      <c r="BC61" s="271"/>
      <c r="BD61" s="271"/>
      <c r="BE61" s="271"/>
      <c r="BF61" s="271"/>
      <c r="BG61" s="271"/>
      <c r="BH61" s="271"/>
      <c r="BI61" s="271"/>
    </row>
    <row r="62" spans="1:79" s="116" customFormat="1" ht="12" customHeight="1" x14ac:dyDescent="0.2">
      <c r="A62" s="916"/>
      <c r="B62" s="1039" t="s">
        <v>115</v>
      </c>
      <c r="C62" s="1040"/>
      <c r="D62" s="1040"/>
      <c r="E62" s="1040"/>
      <c r="F62" s="1040"/>
      <c r="G62" s="1040"/>
      <c r="H62" s="1040"/>
      <c r="I62" s="1040"/>
      <c r="J62" s="1040"/>
      <c r="K62" s="1040"/>
      <c r="L62" s="1040"/>
      <c r="M62" s="1040"/>
      <c r="N62" s="1040"/>
      <c r="O62" s="1040"/>
      <c r="P62" s="1040"/>
      <c r="Q62" s="1040"/>
      <c r="R62" s="917"/>
      <c r="S62" s="917"/>
      <c r="T62" s="917"/>
      <c r="U62" s="917"/>
      <c r="V62" s="917"/>
      <c r="W62" s="917"/>
      <c r="X62" s="917"/>
      <c r="Y62" s="917"/>
      <c r="Z62" s="917"/>
      <c r="AA62" s="917"/>
      <c r="AB62" s="917"/>
      <c r="AC62" s="917"/>
      <c r="AD62" s="917"/>
      <c r="AE62" s="917"/>
      <c r="AF62" s="917"/>
      <c r="AG62" s="917"/>
      <c r="AH62" s="917"/>
      <c r="AI62" s="917"/>
      <c r="AJ62" s="917"/>
      <c r="AK62" s="917"/>
      <c r="AL62" s="917"/>
      <c r="AM62" s="917"/>
      <c r="AN62" s="917"/>
      <c r="AO62" s="917"/>
      <c r="AP62" s="917"/>
      <c r="AQ62" s="917"/>
      <c r="AR62" s="917"/>
      <c r="AS62" s="917"/>
      <c r="AT62" s="917"/>
      <c r="AU62" s="917"/>
      <c r="AV62" s="917"/>
      <c r="AW62" s="917"/>
      <c r="AX62" s="917"/>
      <c r="AY62" s="566"/>
      <c r="AZ62" s="566"/>
      <c r="BA62" s="566"/>
      <c r="BB62" s="566"/>
      <c r="BC62" s="566"/>
      <c r="BD62" s="566"/>
      <c r="BE62" s="566"/>
      <c r="BF62" s="566"/>
      <c r="BG62" s="566"/>
      <c r="BH62" s="566"/>
      <c r="BI62" s="566"/>
      <c r="BJ62" s="160"/>
      <c r="BK62" s="917"/>
      <c r="BL62" s="917"/>
      <c r="BM62" s="917"/>
      <c r="BN62" s="917"/>
      <c r="BO62" s="917"/>
      <c r="BP62" s="917"/>
      <c r="BQ62" s="917"/>
      <c r="BR62" s="917"/>
      <c r="BS62" s="917"/>
      <c r="BT62" s="917"/>
      <c r="BU62" s="917"/>
      <c r="BV62" s="917"/>
      <c r="BW62" s="917"/>
      <c r="BX62" s="917"/>
      <c r="BY62" s="917"/>
      <c r="BZ62" s="917"/>
      <c r="CA62" s="917"/>
    </row>
    <row r="63" spans="1:79" s="116" customFormat="1" ht="12" customHeight="1" x14ac:dyDescent="0.2">
      <c r="A63" s="916"/>
      <c r="B63" s="976" t="s">
        <v>116</v>
      </c>
      <c r="C63" s="977"/>
      <c r="D63" s="977"/>
      <c r="E63" s="977"/>
      <c r="F63" s="977"/>
      <c r="G63" s="977"/>
      <c r="H63" s="977"/>
      <c r="I63" s="977"/>
      <c r="J63" s="977"/>
      <c r="K63" s="977"/>
      <c r="L63" s="977"/>
      <c r="M63" s="977"/>
      <c r="N63" s="977"/>
      <c r="O63" s="977"/>
      <c r="P63" s="977"/>
      <c r="Q63" s="977"/>
      <c r="R63" s="917"/>
      <c r="S63" s="917"/>
      <c r="T63" s="917"/>
      <c r="U63" s="917"/>
      <c r="V63" s="917"/>
      <c r="W63" s="917"/>
      <c r="X63" s="917"/>
      <c r="Y63" s="917"/>
      <c r="Z63" s="917"/>
      <c r="AA63" s="917"/>
      <c r="AB63" s="917"/>
      <c r="AC63" s="917"/>
      <c r="AD63" s="917"/>
      <c r="AE63" s="917"/>
      <c r="AF63" s="917"/>
      <c r="AG63" s="917"/>
      <c r="AH63" s="917"/>
      <c r="AI63" s="917"/>
      <c r="AJ63" s="917"/>
      <c r="AK63" s="917"/>
      <c r="AL63" s="917"/>
      <c r="AM63" s="917"/>
      <c r="AN63" s="917"/>
      <c r="AO63" s="917"/>
      <c r="AP63" s="917"/>
      <c r="AQ63" s="917"/>
      <c r="AR63" s="917"/>
      <c r="AS63" s="917"/>
      <c r="AT63" s="917"/>
      <c r="AU63" s="917"/>
      <c r="AV63" s="917"/>
      <c r="AW63" s="917"/>
      <c r="AX63" s="917"/>
      <c r="AY63" s="566"/>
      <c r="AZ63" s="566"/>
      <c r="BA63" s="566"/>
      <c r="BB63" s="566"/>
      <c r="BC63" s="566"/>
      <c r="BD63" s="566"/>
      <c r="BE63" s="566"/>
      <c r="BF63" s="566"/>
      <c r="BG63" s="566"/>
      <c r="BH63" s="566"/>
      <c r="BI63" s="566"/>
      <c r="BJ63" s="160"/>
      <c r="BK63" s="917"/>
      <c r="BL63" s="917"/>
      <c r="BM63" s="917"/>
      <c r="BN63" s="917"/>
      <c r="BO63" s="917"/>
      <c r="BP63" s="917"/>
      <c r="BQ63" s="917"/>
      <c r="BR63" s="917"/>
      <c r="BS63" s="917"/>
      <c r="BT63" s="917"/>
      <c r="BU63" s="917"/>
      <c r="BV63" s="917"/>
      <c r="BW63" s="917"/>
      <c r="BX63" s="917"/>
      <c r="BY63" s="917"/>
      <c r="BZ63" s="917"/>
      <c r="CA63" s="917"/>
    </row>
    <row r="64" spans="1:79" s="116" customFormat="1" ht="12" customHeight="1" x14ac:dyDescent="0.2">
      <c r="A64" s="916"/>
      <c r="B64" s="966" t="s">
        <v>122</v>
      </c>
      <c r="C64" s="972"/>
      <c r="D64" s="972"/>
      <c r="E64" s="972"/>
      <c r="F64" s="972"/>
      <c r="G64" s="972"/>
      <c r="H64" s="972"/>
      <c r="I64" s="972"/>
      <c r="J64" s="972"/>
      <c r="K64" s="972"/>
      <c r="L64" s="972"/>
      <c r="M64" s="972"/>
      <c r="N64" s="972"/>
      <c r="O64" s="972"/>
      <c r="P64" s="972"/>
      <c r="Q64" s="968"/>
      <c r="R64" s="917"/>
      <c r="S64" s="917"/>
      <c r="T64" s="917"/>
      <c r="U64" s="917"/>
      <c r="V64" s="917"/>
      <c r="W64" s="917"/>
      <c r="X64" s="917"/>
      <c r="Y64" s="917"/>
      <c r="Z64" s="917"/>
      <c r="AA64" s="917"/>
      <c r="AB64" s="917"/>
      <c r="AC64" s="917"/>
      <c r="AD64" s="917"/>
      <c r="AE64" s="917"/>
      <c r="AF64" s="917"/>
      <c r="AG64" s="917"/>
      <c r="AH64" s="917"/>
      <c r="AI64" s="917"/>
      <c r="AJ64" s="917"/>
      <c r="AK64" s="917"/>
      <c r="AL64" s="917"/>
      <c r="AM64" s="917"/>
      <c r="AN64" s="917"/>
      <c r="AO64" s="917"/>
      <c r="AP64" s="917"/>
      <c r="AQ64" s="917"/>
      <c r="AR64" s="917"/>
      <c r="AS64" s="917"/>
      <c r="AT64" s="917"/>
      <c r="AU64" s="917"/>
      <c r="AV64" s="917"/>
      <c r="AW64" s="917"/>
      <c r="AX64" s="917"/>
      <c r="AY64" s="566"/>
      <c r="AZ64" s="566"/>
      <c r="BA64" s="566"/>
      <c r="BB64" s="566"/>
      <c r="BC64" s="566"/>
      <c r="BD64" s="566"/>
      <c r="BE64" s="566"/>
      <c r="BF64" s="566"/>
      <c r="BG64" s="566"/>
      <c r="BH64" s="566"/>
      <c r="BI64" s="566"/>
      <c r="BJ64" s="160"/>
      <c r="BK64" s="917"/>
      <c r="BL64" s="917"/>
      <c r="BM64" s="917"/>
      <c r="BN64" s="917"/>
      <c r="BO64" s="917"/>
      <c r="BP64" s="917"/>
      <c r="BQ64" s="917"/>
      <c r="BR64" s="917"/>
      <c r="BS64" s="917"/>
      <c r="BT64" s="917"/>
      <c r="BU64" s="917"/>
      <c r="BV64" s="917"/>
      <c r="BW64" s="917"/>
      <c r="BX64" s="917"/>
      <c r="BY64" s="917"/>
      <c r="BZ64" s="917"/>
      <c r="CA64" s="917"/>
    </row>
    <row r="65" spans="1:74" s="116" customFormat="1" ht="12" customHeight="1" x14ac:dyDescent="0.2">
      <c r="A65" s="916"/>
      <c r="B65" s="691" t="s">
        <v>118</v>
      </c>
      <c r="C65" s="239"/>
      <c r="D65" s="239"/>
      <c r="E65" s="239"/>
      <c r="F65" s="239"/>
      <c r="G65" s="239"/>
      <c r="H65" s="239"/>
      <c r="I65" s="239"/>
      <c r="J65" s="239"/>
      <c r="K65" s="239"/>
      <c r="L65" s="239"/>
      <c r="M65" s="239"/>
      <c r="N65" s="239"/>
      <c r="O65" s="239"/>
      <c r="P65" s="239"/>
      <c r="Q65" s="239"/>
      <c r="R65" s="917"/>
      <c r="S65" s="917"/>
      <c r="T65" s="917"/>
      <c r="U65" s="917"/>
      <c r="V65" s="917"/>
      <c r="W65" s="917"/>
      <c r="X65" s="917"/>
      <c r="Y65" s="917"/>
      <c r="Z65" s="917"/>
      <c r="AA65" s="917"/>
      <c r="AB65" s="917"/>
      <c r="AC65" s="917"/>
      <c r="AD65" s="917"/>
      <c r="AE65" s="917"/>
      <c r="AF65" s="917"/>
      <c r="AG65" s="917"/>
      <c r="AH65" s="917"/>
      <c r="AI65" s="917"/>
      <c r="AJ65" s="917"/>
      <c r="AK65" s="917"/>
      <c r="AL65" s="917"/>
      <c r="AM65" s="917"/>
      <c r="AN65" s="917"/>
      <c r="AO65" s="917"/>
      <c r="AP65" s="917"/>
      <c r="AQ65" s="917"/>
      <c r="AR65" s="917"/>
      <c r="AS65" s="917"/>
      <c r="AT65" s="917"/>
      <c r="AU65" s="917"/>
      <c r="AV65" s="917"/>
      <c r="AW65" s="917"/>
      <c r="AX65" s="917"/>
      <c r="AY65" s="566"/>
      <c r="AZ65" s="566"/>
      <c r="BA65" s="566"/>
      <c r="BB65" s="566"/>
      <c r="BC65" s="566"/>
      <c r="BD65" s="566"/>
      <c r="BE65" s="566"/>
      <c r="BF65" s="566"/>
      <c r="BG65" s="566"/>
      <c r="BH65" s="566"/>
      <c r="BI65" s="566"/>
      <c r="BJ65" s="160"/>
      <c r="BK65" s="917"/>
      <c r="BL65" s="917"/>
      <c r="BM65" s="917"/>
      <c r="BN65" s="917"/>
      <c r="BO65" s="917"/>
      <c r="BP65" s="917"/>
      <c r="BQ65" s="917"/>
      <c r="BR65" s="917"/>
      <c r="BS65" s="917"/>
      <c r="BT65" s="917"/>
      <c r="BU65" s="917"/>
      <c r="BV65" s="917"/>
    </row>
    <row r="66" spans="1:74" s="116" customFormat="1" ht="12" customHeight="1" x14ac:dyDescent="0.2">
      <c r="A66" s="916"/>
      <c r="B66" s="966" t="s">
        <v>591</v>
      </c>
      <c r="C66" s="967"/>
      <c r="D66" s="967"/>
      <c r="E66" s="967"/>
      <c r="F66" s="967"/>
      <c r="G66" s="967"/>
      <c r="H66" s="967"/>
      <c r="I66" s="967"/>
      <c r="J66" s="967"/>
      <c r="K66" s="967"/>
      <c r="L66" s="967"/>
      <c r="M66" s="967"/>
      <c r="N66" s="967"/>
      <c r="O66" s="967"/>
      <c r="P66" s="967"/>
      <c r="Q66" s="968"/>
      <c r="R66" s="917"/>
      <c r="S66" s="917"/>
      <c r="T66" s="917"/>
      <c r="U66" s="917"/>
      <c r="V66" s="917"/>
      <c r="W66" s="917"/>
      <c r="X66" s="917"/>
      <c r="Y66" s="917"/>
      <c r="Z66" s="917"/>
      <c r="AA66" s="917"/>
      <c r="AB66" s="917"/>
      <c r="AC66" s="917"/>
      <c r="AD66" s="917"/>
      <c r="AE66" s="917"/>
      <c r="AF66" s="917"/>
      <c r="AG66" s="917"/>
      <c r="AH66" s="917"/>
      <c r="AI66" s="917"/>
      <c r="AJ66" s="917"/>
      <c r="AK66" s="917"/>
      <c r="AL66" s="917"/>
      <c r="AM66" s="917"/>
      <c r="AN66" s="917"/>
      <c r="AO66" s="917"/>
      <c r="AP66" s="917"/>
      <c r="AQ66" s="917"/>
      <c r="AR66" s="917"/>
      <c r="AS66" s="917"/>
      <c r="AT66" s="917"/>
      <c r="AU66" s="917"/>
      <c r="AV66" s="917"/>
      <c r="AW66" s="917"/>
      <c r="AX66" s="917"/>
      <c r="AY66" s="566"/>
      <c r="AZ66" s="566"/>
      <c r="BA66" s="566"/>
      <c r="BB66" s="566"/>
      <c r="BC66" s="566"/>
      <c r="BD66" s="566"/>
      <c r="BE66" s="566"/>
      <c r="BF66" s="566"/>
      <c r="BG66" s="566"/>
      <c r="BH66" s="566"/>
      <c r="BI66" s="566"/>
      <c r="BJ66" s="160"/>
      <c r="BK66" s="917"/>
      <c r="BL66" s="917"/>
      <c r="BM66" s="917"/>
      <c r="BN66" s="917"/>
      <c r="BO66" s="917"/>
      <c r="BP66" s="917"/>
      <c r="BQ66" s="917"/>
      <c r="BR66" s="917"/>
      <c r="BS66" s="917"/>
      <c r="BT66" s="917"/>
      <c r="BU66" s="917"/>
      <c r="BV66" s="917"/>
    </row>
    <row r="67" spans="1:74" s="116" customFormat="1" ht="12" customHeight="1" x14ac:dyDescent="0.2">
      <c r="A67" s="194"/>
      <c r="B67" s="990" t="s">
        <v>592</v>
      </c>
      <c r="C67" s="972"/>
      <c r="D67" s="972"/>
      <c r="E67" s="972"/>
      <c r="F67" s="972"/>
      <c r="G67" s="972"/>
      <c r="H67" s="972"/>
      <c r="I67" s="972"/>
      <c r="J67" s="972"/>
      <c r="K67" s="972"/>
      <c r="L67" s="972"/>
      <c r="M67" s="972"/>
      <c r="N67" s="972"/>
      <c r="O67" s="972"/>
      <c r="P67" s="972"/>
      <c r="Q67" s="968"/>
      <c r="R67" s="917"/>
      <c r="S67" s="917"/>
      <c r="T67" s="917"/>
      <c r="U67" s="917"/>
      <c r="V67" s="917"/>
      <c r="W67" s="917"/>
      <c r="X67" s="917"/>
      <c r="Y67" s="917"/>
      <c r="Z67" s="917"/>
      <c r="AA67" s="917"/>
      <c r="AB67" s="917"/>
      <c r="AC67" s="917"/>
      <c r="AD67" s="917"/>
      <c r="AE67" s="917"/>
      <c r="AF67" s="917"/>
      <c r="AG67" s="917"/>
      <c r="AH67" s="917"/>
      <c r="AI67" s="917"/>
      <c r="AJ67" s="917"/>
      <c r="AK67" s="917"/>
      <c r="AL67" s="917"/>
      <c r="AM67" s="917"/>
      <c r="AN67" s="917"/>
      <c r="AO67" s="917"/>
      <c r="AP67" s="917"/>
      <c r="AQ67" s="917"/>
      <c r="AR67" s="917"/>
      <c r="AS67" s="917"/>
      <c r="AT67" s="917"/>
      <c r="AU67" s="917"/>
      <c r="AV67" s="917"/>
      <c r="AW67" s="917"/>
      <c r="AX67" s="917"/>
      <c r="AY67" s="566"/>
      <c r="AZ67" s="566"/>
      <c r="BA67" s="566"/>
      <c r="BB67" s="566"/>
      <c r="BC67" s="566"/>
      <c r="BD67" s="566"/>
      <c r="BE67" s="566"/>
      <c r="BF67" s="566"/>
      <c r="BG67" s="566"/>
      <c r="BH67" s="566"/>
      <c r="BI67" s="566"/>
      <c r="BJ67" s="160"/>
      <c r="BK67" s="917"/>
      <c r="BL67" s="917"/>
      <c r="BM67" s="917"/>
      <c r="BN67" s="917"/>
      <c r="BO67" s="917"/>
      <c r="BP67" s="917"/>
      <c r="BQ67" s="917"/>
      <c r="BR67" s="917"/>
      <c r="BS67" s="917"/>
      <c r="BT67" s="917"/>
      <c r="BU67" s="917"/>
      <c r="BV67" s="917"/>
    </row>
    <row r="68" spans="1:74" ht="12.75" x14ac:dyDescent="0.2">
      <c r="A68" s="194"/>
      <c r="B68" s="969" t="s">
        <v>520</v>
      </c>
      <c r="C68" s="968"/>
      <c r="D68" s="968"/>
      <c r="E68" s="968"/>
      <c r="F68" s="968"/>
      <c r="G68" s="968"/>
      <c r="H68" s="968"/>
      <c r="I68" s="968"/>
      <c r="J68" s="968"/>
      <c r="K68" s="968"/>
      <c r="L68" s="968"/>
      <c r="M68" s="968"/>
      <c r="N68" s="968"/>
      <c r="O68" s="968"/>
      <c r="P68" s="968"/>
      <c r="Q68" s="968"/>
      <c r="R68" s="496"/>
      <c r="S68" s="496"/>
      <c r="T68" s="496"/>
      <c r="U68" s="496"/>
      <c r="V68" s="496"/>
      <c r="W68" s="496"/>
      <c r="X68" s="496"/>
      <c r="Y68" s="496"/>
      <c r="Z68" s="496"/>
      <c r="AA68" s="496"/>
      <c r="AB68" s="496"/>
      <c r="AC68" s="496"/>
      <c r="AD68" s="496"/>
      <c r="AE68" s="496"/>
      <c r="AF68" s="496"/>
      <c r="AG68" s="496"/>
      <c r="AH68" s="496"/>
      <c r="AI68" s="496"/>
      <c r="AJ68" s="496"/>
      <c r="AK68" s="496"/>
      <c r="AL68" s="496"/>
      <c r="AM68" s="496"/>
      <c r="AN68" s="496"/>
      <c r="AO68" s="496"/>
      <c r="AP68" s="496"/>
      <c r="AQ68" s="496"/>
      <c r="AR68" s="496"/>
      <c r="AS68" s="496"/>
      <c r="AT68" s="496"/>
      <c r="AU68" s="496"/>
      <c r="AV68" s="496"/>
      <c r="AW68" s="496"/>
      <c r="AX68" s="496"/>
      <c r="AY68" s="568"/>
      <c r="AZ68" s="568"/>
      <c r="BA68" s="568"/>
      <c r="BB68" s="568"/>
      <c r="BC68" s="568"/>
      <c r="BD68" s="568"/>
      <c r="BE68" s="568"/>
      <c r="BF68" s="568"/>
      <c r="BG68" s="568"/>
      <c r="BH68" s="568"/>
      <c r="BI68" s="568"/>
      <c r="BJ68" s="104"/>
      <c r="BK68" s="104"/>
      <c r="BL68" s="104"/>
      <c r="BM68" s="104"/>
      <c r="BN68" s="104"/>
      <c r="BO68" s="104"/>
      <c r="BP68" s="104"/>
      <c r="BQ68" s="104"/>
      <c r="BR68" s="104"/>
      <c r="BS68" s="104"/>
      <c r="BT68" s="104"/>
      <c r="BU68" s="104"/>
      <c r="BV68" s="104"/>
    </row>
    <row r="69" spans="1:74" x14ac:dyDescent="0.2">
      <c r="A69" s="239"/>
      <c r="B69" s="239"/>
      <c r="C69" s="496"/>
      <c r="D69" s="496"/>
      <c r="E69" s="496"/>
      <c r="F69" s="496"/>
      <c r="G69" s="496"/>
      <c r="H69" s="496"/>
      <c r="I69" s="496"/>
      <c r="J69" s="496"/>
      <c r="K69" s="496"/>
      <c r="L69" s="496"/>
      <c r="M69" s="496"/>
      <c r="N69" s="496"/>
      <c r="O69" s="496"/>
      <c r="P69" s="496"/>
      <c r="Q69" s="496"/>
      <c r="R69" s="496"/>
      <c r="S69" s="496"/>
      <c r="T69" s="496"/>
      <c r="U69" s="496"/>
      <c r="V69" s="496"/>
      <c r="W69" s="496"/>
      <c r="X69" s="496"/>
      <c r="Y69" s="496"/>
      <c r="Z69" s="496"/>
      <c r="AA69" s="496"/>
      <c r="AB69" s="496"/>
      <c r="AC69" s="496"/>
      <c r="AD69" s="496"/>
      <c r="AE69" s="496"/>
      <c r="AF69" s="496"/>
      <c r="AG69" s="496"/>
      <c r="AH69" s="496"/>
      <c r="AI69" s="496"/>
      <c r="AJ69" s="496"/>
      <c r="AK69" s="496"/>
      <c r="AL69" s="496"/>
      <c r="AM69" s="496"/>
      <c r="AN69" s="496"/>
      <c r="AO69" s="496"/>
      <c r="AP69" s="496"/>
      <c r="AQ69" s="496"/>
      <c r="AR69" s="496"/>
      <c r="AS69" s="496"/>
      <c r="AT69" s="496"/>
      <c r="AU69" s="496"/>
      <c r="AV69" s="496"/>
      <c r="AW69" s="496"/>
      <c r="AX69" s="496"/>
      <c r="AY69" s="568"/>
      <c r="AZ69" s="568"/>
      <c r="BA69" s="568"/>
      <c r="BB69" s="568"/>
      <c r="BC69" s="568"/>
      <c r="BD69" s="568"/>
      <c r="BE69" s="568"/>
      <c r="BF69" s="568"/>
      <c r="BG69" s="568"/>
      <c r="BH69" s="568"/>
      <c r="BI69" s="568"/>
      <c r="BJ69" s="104"/>
      <c r="BK69" s="104"/>
      <c r="BL69" s="104"/>
      <c r="BM69" s="104"/>
      <c r="BN69" s="104"/>
      <c r="BO69" s="104"/>
      <c r="BP69" s="104"/>
      <c r="BQ69" s="104"/>
      <c r="BR69" s="104"/>
      <c r="BS69" s="104"/>
      <c r="BT69" s="104"/>
      <c r="BU69" s="104"/>
      <c r="BV69" s="104"/>
    </row>
    <row r="70" spans="1:74" x14ac:dyDescent="0.2">
      <c r="A70" s="239"/>
      <c r="B70" s="239"/>
      <c r="C70" s="496"/>
      <c r="D70" s="496"/>
      <c r="E70" s="496"/>
      <c r="F70" s="496"/>
      <c r="G70" s="496"/>
      <c r="H70" s="496"/>
      <c r="I70" s="496"/>
      <c r="J70" s="496"/>
      <c r="K70" s="496"/>
      <c r="L70" s="496"/>
      <c r="M70" s="496"/>
      <c r="N70" s="496"/>
      <c r="O70" s="496"/>
      <c r="P70" s="496"/>
      <c r="Q70" s="496"/>
      <c r="R70" s="496"/>
      <c r="S70" s="496"/>
      <c r="T70" s="496"/>
      <c r="U70" s="496"/>
      <c r="V70" s="496"/>
      <c r="W70" s="496"/>
      <c r="X70" s="496"/>
      <c r="Y70" s="496"/>
      <c r="Z70" s="496"/>
      <c r="AA70" s="496"/>
      <c r="AB70" s="496"/>
      <c r="AC70" s="496"/>
      <c r="AD70" s="496"/>
      <c r="AE70" s="496"/>
      <c r="AF70" s="496"/>
      <c r="AG70" s="496"/>
      <c r="AH70" s="496"/>
      <c r="AI70" s="496"/>
      <c r="AJ70" s="496"/>
      <c r="AK70" s="496"/>
      <c r="AL70" s="496"/>
      <c r="AM70" s="496"/>
      <c r="AN70" s="496"/>
      <c r="AO70" s="496"/>
      <c r="AP70" s="496"/>
      <c r="AQ70" s="496"/>
      <c r="AR70" s="496"/>
      <c r="AS70" s="496"/>
      <c r="AT70" s="496"/>
      <c r="AU70" s="496"/>
      <c r="AV70" s="496"/>
      <c r="AW70" s="496"/>
      <c r="AX70" s="496"/>
      <c r="AY70" s="568"/>
      <c r="AZ70" s="568"/>
      <c r="BA70" s="568"/>
      <c r="BB70" s="568"/>
      <c r="BC70" s="568"/>
      <c r="BD70" s="568"/>
      <c r="BE70" s="568"/>
      <c r="BF70" s="568"/>
      <c r="BG70" s="568"/>
      <c r="BH70" s="568"/>
      <c r="BI70" s="568"/>
      <c r="BJ70" s="104"/>
      <c r="BK70" s="104"/>
      <c r="BL70" s="104"/>
      <c r="BM70" s="104"/>
      <c r="BN70" s="104"/>
      <c r="BO70" s="104"/>
      <c r="BP70" s="104"/>
      <c r="BQ70" s="104"/>
      <c r="BR70" s="104"/>
      <c r="BS70" s="104"/>
      <c r="BT70" s="104"/>
      <c r="BU70" s="104"/>
      <c r="BV70" s="104"/>
    </row>
    <row r="71" spans="1:74" x14ac:dyDescent="0.2">
      <c r="A71" s="239"/>
      <c r="B71" s="239"/>
      <c r="C71" s="496"/>
      <c r="D71" s="496"/>
      <c r="E71" s="496"/>
      <c r="F71" s="496"/>
      <c r="G71" s="496"/>
      <c r="H71" s="496"/>
      <c r="I71" s="496"/>
      <c r="J71" s="496"/>
      <c r="K71" s="496"/>
      <c r="L71" s="496"/>
      <c r="M71" s="496"/>
      <c r="N71" s="496"/>
      <c r="O71" s="496"/>
      <c r="P71" s="496"/>
      <c r="Q71" s="496"/>
      <c r="R71" s="496"/>
      <c r="S71" s="496"/>
      <c r="T71" s="496"/>
      <c r="U71" s="496"/>
      <c r="V71" s="496"/>
      <c r="W71" s="496"/>
      <c r="X71" s="496"/>
      <c r="Y71" s="496"/>
      <c r="Z71" s="496"/>
      <c r="AA71" s="496"/>
      <c r="AB71" s="496"/>
      <c r="AC71" s="496"/>
      <c r="AD71" s="496"/>
      <c r="AE71" s="496"/>
      <c r="AF71" s="496"/>
      <c r="AG71" s="496"/>
      <c r="AH71" s="496"/>
      <c r="AI71" s="496"/>
      <c r="AJ71" s="496"/>
      <c r="AK71" s="496"/>
      <c r="AL71" s="496"/>
      <c r="AM71" s="496"/>
      <c r="AN71" s="496"/>
      <c r="AO71" s="496"/>
      <c r="AP71" s="496"/>
      <c r="AQ71" s="496"/>
      <c r="AR71" s="496"/>
      <c r="AS71" s="496"/>
      <c r="AT71" s="496"/>
      <c r="AU71" s="496"/>
      <c r="AV71" s="496"/>
      <c r="AW71" s="496"/>
      <c r="AX71" s="496"/>
      <c r="AY71" s="568"/>
      <c r="AZ71" s="568"/>
      <c r="BA71" s="568"/>
      <c r="BB71" s="568"/>
      <c r="BC71" s="568"/>
      <c r="BD71" s="568"/>
      <c r="BE71" s="568"/>
      <c r="BF71" s="568"/>
      <c r="BG71" s="568"/>
      <c r="BH71" s="568"/>
      <c r="BI71" s="568"/>
      <c r="BJ71" s="104"/>
      <c r="BK71" s="104"/>
      <c r="BL71" s="104"/>
      <c r="BM71" s="104"/>
      <c r="BN71" s="104"/>
      <c r="BO71" s="104"/>
      <c r="BP71" s="104"/>
      <c r="BQ71" s="104"/>
      <c r="BR71" s="104"/>
      <c r="BS71" s="104"/>
      <c r="BT71" s="104"/>
      <c r="BU71" s="104"/>
      <c r="BV71" s="104"/>
    </row>
    <row r="72" spans="1:74" x14ac:dyDescent="0.2">
      <c r="A72" s="239"/>
      <c r="B72" s="239"/>
      <c r="C72" s="496"/>
      <c r="D72" s="496"/>
      <c r="E72" s="496"/>
      <c r="F72" s="496"/>
      <c r="G72" s="496"/>
      <c r="H72" s="496"/>
      <c r="I72" s="496"/>
      <c r="J72" s="496"/>
      <c r="K72" s="496"/>
      <c r="L72" s="496"/>
      <c r="M72" s="496"/>
      <c r="N72" s="496"/>
      <c r="O72" s="496"/>
      <c r="P72" s="496"/>
      <c r="Q72" s="496"/>
      <c r="R72" s="496"/>
      <c r="S72" s="496"/>
      <c r="T72" s="496"/>
      <c r="U72" s="496"/>
      <c r="V72" s="496"/>
      <c r="W72" s="496"/>
      <c r="X72" s="496"/>
      <c r="Y72" s="496"/>
      <c r="Z72" s="496"/>
      <c r="AA72" s="496"/>
      <c r="AB72" s="496"/>
      <c r="AC72" s="496"/>
      <c r="AD72" s="496"/>
      <c r="AE72" s="496"/>
      <c r="AF72" s="496"/>
      <c r="AG72" s="496"/>
      <c r="AH72" s="496"/>
      <c r="AI72" s="496"/>
      <c r="AJ72" s="496"/>
      <c r="AK72" s="496"/>
      <c r="AL72" s="496"/>
      <c r="AM72" s="496"/>
      <c r="AN72" s="496"/>
      <c r="AO72" s="496"/>
      <c r="AP72" s="496"/>
      <c r="AQ72" s="496"/>
      <c r="AR72" s="496"/>
      <c r="AS72" s="496"/>
      <c r="AT72" s="496"/>
      <c r="AU72" s="496"/>
      <c r="AV72" s="496"/>
      <c r="AW72" s="496"/>
      <c r="AX72" s="496"/>
      <c r="AY72" s="568"/>
      <c r="AZ72" s="568"/>
      <c r="BA72" s="568"/>
      <c r="BB72" s="568"/>
      <c r="BC72" s="568"/>
      <c r="BD72" s="568"/>
      <c r="BE72" s="568"/>
      <c r="BF72" s="568"/>
      <c r="BG72" s="568"/>
      <c r="BH72" s="568"/>
      <c r="BI72" s="568"/>
      <c r="BJ72" s="104"/>
      <c r="BK72" s="104"/>
      <c r="BL72" s="104"/>
      <c r="BM72" s="104"/>
      <c r="BN72" s="104"/>
      <c r="BO72" s="104"/>
      <c r="BP72" s="104"/>
      <c r="BQ72" s="104"/>
      <c r="BR72" s="104"/>
      <c r="BS72" s="104"/>
      <c r="BT72" s="104"/>
      <c r="BU72" s="104"/>
      <c r="BV72" s="104"/>
    </row>
    <row r="73" spans="1:74" x14ac:dyDescent="0.2">
      <c r="A73" s="239"/>
      <c r="B73" s="239"/>
      <c r="C73" s="496"/>
      <c r="D73" s="496"/>
      <c r="E73" s="496"/>
      <c r="F73" s="496"/>
      <c r="G73" s="496"/>
      <c r="H73" s="496"/>
      <c r="I73" s="496"/>
      <c r="J73" s="496"/>
      <c r="K73" s="496"/>
      <c r="L73" s="496"/>
      <c r="M73" s="496"/>
      <c r="N73" s="496"/>
      <c r="O73" s="496"/>
      <c r="P73" s="496"/>
      <c r="Q73" s="496"/>
      <c r="R73" s="496"/>
      <c r="S73" s="496"/>
      <c r="T73" s="496"/>
      <c r="U73" s="496"/>
      <c r="V73" s="496"/>
      <c r="W73" s="496"/>
      <c r="X73" s="496"/>
      <c r="Y73" s="496"/>
      <c r="Z73" s="496"/>
      <c r="AA73" s="496"/>
      <c r="AB73" s="496"/>
      <c r="AC73" s="496"/>
      <c r="AD73" s="496"/>
      <c r="AE73" s="496"/>
      <c r="AF73" s="496"/>
      <c r="AG73" s="496"/>
      <c r="AH73" s="496"/>
      <c r="AI73" s="496"/>
      <c r="AJ73" s="496"/>
      <c r="AK73" s="496"/>
      <c r="AL73" s="496"/>
      <c r="AM73" s="496"/>
      <c r="AN73" s="496"/>
      <c r="AO73" s="496"/>
      <c r="AP73" s="496"/>
      <c r="AQ73" s="496"/>
      <c r="AR73" s="496"/>
      <c r="AS73" s="496"/>
      <c r="AT73" s="496"/>
      <c r="AU73" s="496"/>
      <c r="AV73" s="496"/>
      <c r="AW73" s="496"/>
      <c r="AX73" s="496"/>
      <c r="AY73" s="568"/>
      <c r="AZ73" s="568"/>
      <c r="BA73" s="568"/>
      <c r="BB73" s="568"/>
      <c r="BC73" s="568"/>
      <c r="BD73" s="568"/>
      <c r="BE73" s="568"/>
      <c r="BF73" s="568"/>
      <c r="BG73" s="568"/>
      <c r="BH73" s="568"/>
      <c r="BI73" s="568"/>
      <c r="BJ73" s="104"/>
      <c r="BK73" s="104"/>
      <c r="BL73" s="104"/>
      <c r="BM73" s="104"/>
      <c r="BN73" s="104"/>
      <c r="BO73" s="104"/>
      <c r="BP73" s="104"/>
      <c r="BQ73" s="104"/>
      <c r="BR73" s="104"/>
      <c r="BS73" s="104"/>
      <c r="BT73" s="104"/>
      <c r="BU73" s="104"/>
      <c r="BV73" s="104"/>
    </row>
    <row r="74" spans="1:74" x14ac:dyDescent="0.2">
      <c r="A74" s="239"/>
      <c r="B74" s="239"/>
      <c r="C74" s="496"/>
      <c r="D74" s="496"/>
      <c r="E74" s="496"/>
      <c r="F74" s="496"/>
      <c r="G74" s="496"/>
      <c r="H74" s="496"/>
      <c r="I74" s="496"/>
      <c r="J74" s="496"/>
      <c r="K74" s="496"/>
      <c r="L74" s="496"/>
      <c r="M74" s="496"/>
      <c r="N74" s="496"/>
      <c r="O74" s="496"/>
      <c r="P74" s="496"/>
      <c r="Q74" s="496"/>
      <c r="R74" s="496"/>
      <c r="S74" s="496"/>
      <c r="T74" s="496"/>
      <c r="U74" s="496"/>
      <c r="V74" s="496"/>
      <c r="W74" s="496"/>
      <c r="X74" s="496"/>
      <c r="Y74" s="496"/>
      <c r="Z74" s="496"/>
      <c r="AA74" s="496"/>
      <c r="AB74" s="496"/>
      <c r="AC74" s="496"/>
      <c r="AD74" s="496"/>
      <c r="AE74" s="496"/>
      <c r="AF74" s="496"/>
      <c r="AG74" s="496"/>
      <c r="AH74" s="496"/>
      <c r="AI74" s="496"/>
      <c r="AJ74" s="496"/>
      <c r="AK74" s="496"/>
      <c r="AL74" s="496"/>
      <c r="AM74" s="496"/>
      <c r="AN74" s="496"/>
      <c r="AO74" s="496"/>
      <c r="AP74" s="496"/>
      <c r="AQ74" s="496"/>
      <c r="AR74" s="496"/>
      <c r="AS74" s="496"/>
      <c r="AT74" s="496"/>
      <c r="AU74" s="496"/>
      <c r="AV74" s="496"/>
      <c r="AW74" s="496"/>
      <c r="AX74" s="496"/>
      <c r="AY74" s="568"/>
      <c r="AZ74" s="568"/>
      <c r="BA74" s="568"/>
      <c r="BB74" s="568"/>
      <c r="BC74" s="568"/>
      <c r="BD74" s="568"/>
      <c r="BE74" s="568"/>
      <c r="BF74" s="568"/>
      <c r="BG74" s="568"/>
      <c r="BH74" s="568"/>
      <c r="BI74" s="568"/>
      <c r="BJ74" s="104"/>
      <c r="BK74" s="104"/>
      <c r="BL74" s="104"/>
      <c r="BM74" s="104"/>
      <c r="BN74" s="104"/>
      <c r="BO74" s="104"/>
      <c r="BP74" s="104"/>
      <c r="BQ74" s="104"/>
      <c r="BR74" s="104"/>
      <c r="BS74" s="104"/>
      <c r="BT74" s="104"/>
      <c r="BU74" s="104"/>
      <c r="BV74" s="104"/>
    </row>
    <row r="75" spans="1:74" x14ac:dyDescent="0.2">
      <c r="A75" s="239"/>
      <c r="B75" s="239"/>
      <c r="C75" s="496"/>
      <c r="D75" s="496"/>
      <c r="E75" s="496"/>
      <c r="F75" s="496"/>
      <c r="G75" s="496"/>
      <c r="H75" s="496"/>
      <c r="I75" s="496"/>
      <c r="J75" s="496"/>
      <c r="K75" s="496"/>
      <c r="L75" s="496"/>
      <c r="M75" s="496"/>
      <c r="N75" s="496"/>
      <c r="O75" s="496"/>
      <c r="P75" s="496"/>
      <c r="Q75" s="496"/>
      <c r="R75" s="496"/>
      <c r="S75" s="496"/>
      <c r="T75" s="496"/>
      <c r="U75" s="496"/>
      <c r="V75" s="496"/>
      <c r="W75" s="496"/>
      <c r="X75" s="496"/>
      <c r="Y75" s="496"/>
      <c r="Z75" s="496"/>
      <c r="AA75" s="496"/>
      <c r="AB75" s="496"/>
      <c r="AC75" s="496"/>
      <c r="AD75" s="496"/>
      <c r="AE75" s="496"/>
      <c r="AF75" s="496"/>
      <c r="AG75" s="496"/>
      <c r="AH75" s="496"/>
      <c r="AI75" s="496"/>
      <c r="AJ75" s="496"/>
      <c r="AK75" s="496"/>
      <c r="AL75" s="496"/>
      <c r="AM75" s="496"/>
      <c r="AN75" s="496"/>
      <c r="AO75" s="496"/>
      <c r="AP75" s="496"/>
      <c r="AQ75" s="496"/>
      <c r="AR75" s="496"/>
      <c r="AS75" s="496"/>
      <c r="AT75" s="496"/>
      <c r="AU75" s="496"/>
      <c r="AV75" s="496"/>
      <c r="AW75" s="496"/>
      <c r="AX75" s="496"/>
      <c r="AY75" s="568"/>
      <c r="AZ75" s="568"/>
      <c r="BA75" s="568"/>
      <c r="BB75" s="568"/>
      <c r="BC75" s="568"/>
      <c r="BD75" s="568"/>
      <c r="BE75" s="568"/>
      <c r="BF75" s="568"/>
      <c r="BG75" s="568"/>
      <c r="BH75" s="568"/>
      <c r="BI75" s="568"/>
      <c r="BJ75" s="104"/>
      <c r="BK75" s="104"/>
      <c r="BL75" s="104"/>
      <c r="BM75" s="104"/>
      <c r="BN75" s="104"/>
      <c r="BO75" s="104"/>
      <c r="BP75" s="104"/>
      <c r="BQ75" s="104"/>
      <c r="BR75" s="104"/>
      <c r="BS75" s="104"/>
      <c r="BT75" s="104"/>
      <c r="BU75" s="104"/>
      <c r="BV75" s="104"/>
    </row>
    <row r="76" spans="1:74" x14ac:dyDescent="0.2">
      <c r="A76" s="239"/>
      <c r="B76" s="239"/>
      <c r="C76" s="496"/>
      <c r="D76" s="496"/>
      <c r="E76" s="496"/>
      <c r="F76" s="496"/>
      <c r="G76" s="496"/>
      <c r="H76" s="496"/>
      <c r="I76" s="496"/>
      <c r="J76" s="496"/>
      <c r="K76" s="496"/>
      <c r="L76" s="496"/>
      <c r="M76" s="496"/>
      <c r="N76" s="496"/>
      <c r="O76" s="496"/>
      <c r="P76" s="496"/>
      <c r="Q76" s="496"/>
      <c r="R76" s="496"/>
      <c r="S76" s="496"/>
      <c r="T76" s="496"/>
      <c r="U76" s="496"/>
      <c r="V76" s="496"/>
      <c r="W76" s="496"/>
      <c r="X76" s="496"/>
      <c r="Y76" s="496"/>
      <c r="Z76" s="496"/>
      <c r="AA76" s="496"/>
      <c r="AB76" s="496"/>
      <c r="AC76" s="496"/>
      <c r="AD76" s="496"/>
      <c r="AE76" s="496"/>
      <c r="AF76" s="496"/>
      <c r="AG76" s="496"/>
      <c r="AH76" s="496"/>
      <c r="AI76" s="496"/>
      <c r="AJ76" s="496"/>
      <c r="AK76" s="496"/>
      <c r="AL76" s="496"/>
      <c r="AM76" s="496"/>
      <c r="AN76" s="496"/>
      <c r="AO76" s="496"/>
      <c r="AP76" s="496"/>
      <c r="AQ76" s="496"/>
      <c r="AR76" s="496"/>
      <c r="AS76" s="496"/>
      <c r="AT76" s="496"/>
      <c r="AU76" s="496"/>
      <c r="AV76" s="496"/>
      <c r="AW76" s="496"/>
      <c r="AX76" s="496"/>
      <c r="AY76" s="568"/>
      <c r="AZ76" s="568"/>
      <c r="BA76" s="568"/>
      <c r="BB76" s="568"/>
      <c r="BC76" s="568"/>
      <c r="BD76" s="568"/>
      <c r="BE76" s="568"/>
      <c r="BF76" s="568"/>
      <c r="BG76" s="568"/>
      <c r="BH76" s="568"/>
      <c r="BI76" s="568"/>
      <c r="BJ76" s="104"/>
      <c r="BK76" s="104"/>
      <c r="BL76" s="104"/>
      <c r="BM76" s="104"/>
      <c r="BN76" s="104"/>
      <c r="BO76" s="104"/>
      <c r="BP76" s="104"/>
      <c r="BQ76" s="104"/>
      <c r="BR76" s="104"/>
      <c r="BS76" s="104"/>
      <c r="BT76" s="104"/>
      <c r="BU76" s="104"/>
      <c r="BV76" s="104"/>
    </row>
    <row r="77" spans="1:74" x14ac:dyDescent="0.2">
      <c r="A77" s="239"/>
      <c r="B77" s="239"/>
      <c r="C77" s="239"/>
      <c r="D77" s="239"/>
      <c r="E77" s="239"/>
      <c r="F77" s="239"/>
      <c r="G77" s="239"/>
      <c r="H77" s="239"/>
      <c r="I77" s="239"/>
      <c r="J77" s="239"/>
      <c r="K77" s="239"/>
      <c r="L77" s="239"/>
      <c r="M77" s="239"/>
      <c r="N77" s="239"/>
      <c r="O77" s="239"/>
      <c r="P77" s="239"/>
      <c r="Q77" s="239"/>
      <c r="R77" s="239"/>
      <c r="S77" s="239"/>
      <c r="T77" s="239"/>
      <c r="U77" s="239"/>
      <c r="V77" s="239"/>
      <c r="W77" s="239"/>
      <c r="X77" s="239"/>
      <c r="Y77" s="239"/>
      <c r="Z77" s="239"/>
      <c r="AA77" s="239"/>
      <c r="AB77" s="239"/>
      <c r="AC77" s="239"/>
      <c r="AD77" s="239"/>
      <c r="AE77" s="239"/>
      <c r="AF77" s="239"/>
      <c r="AG77" s="239"/>
      <c r="AH77" s="239"/>
      <c r="AI77" s="239"/>
      <c r="AJ77" s="239"/>
      <c r="AK77" s="239"/>
      <c r="AL77" s="239"/>
      <c r="AM77" s="239"/>
      <c r="AN77" s="239"/>
      <c r="AO77" s="239"/>
      <c r="AP77" s="239"/>
      <c r="AQ77" s="239"/>
      <c r="AR77" s="239"/>
      <c r="AS77" s="239"/>
      <c r="AT77" s="239"/>
      <c r="AU77" s="239"/>
      <c r="AV77" s="239"/>
      <c r="AW77" s="239"/>
      <c r="AX77" s="239"/>
      <c r="BD77" s="567"/>
      <c r="BE77" s="567"/>
      <c r="BF77" s="567"/>
      <c r="BH77" s="567"/>
      <c r="BK77" s="105"/>
      <c r="BL77" s="105"/>
      <c r="BM77" s="105"/>
      <c r="BN77" s="105"/>
      <c r="BO77" s="105"/>
      <c r="BP77" s="105"/>
      <c r="BQ77" s="105"/>
      <c r="BR77" s="105"/>
      <c r="BS77" s="105"/>
      <c r="BT77" s="105"/>
      <c r="BU77" s="105"/>
      <c r="BV77" s="105"/>
    </row>
    <row r="78" spans="1:74" x14ac:dyDescent="0.2">
      <c r="A78" s="239"/>
      <c r="B78" s="239"/>
      <c r="C78" s="239"/>
      <c r="D78" s="239"/>
      <c r="E78" s="239"/>
      <c r="F78" s="239"/>
      <c r="G78" s="239"/>
      <c r="H78" s="239"/>
      <c r="I78" s="239"/>
      <c r="J78" s="239"/>
      <c r="K78" s="239"/>
      <c r="L78" s="239"/>
      <c r="M78" s="239"/>
      <c r="N78" s="239"/>
      <c r="O78" s="239"/>
      <c r="P78" s="239"/>
      <c r="Q78" s="239"/>
      <c r="R78" s="239"/>
      <c r="S78" s="239"/>
      <c r="T78" s="239"/>
      <c r="U78" s="239"/>
      <c r="V78" s="239"/>
      <c r="W78" s="239"/>
      <c r="X78" s="239"/>
      <c r="Y78" s="239"/>
      <c r="Z78" s="239"/>
      <c r="AA78" s="239"/>
      <c r="AB78" s="239"/>
      <c r="AC78" s="239"/>
      <c r="AD78" s="239"/>
      <c r="AE78" s="239"/>
      <c r="AF78" s="239"/>
      <c r="AG78" s="239"/>
      <c r="AH78" s="239"/>
      <c r="AI78" s="239"/>
      <c r="AJ78" s="239"/>
      <c r="AK78" s="239"/>
      <c r="AL78" s="239"/>
      <c r="AM78" s="239"/>
      <c r="AN78" s="239"/>
      <c r="AO78" s="239"/>
      <c r="AP78" s="239"/>
      <c r="AQ78" s="239"/>
      <c r="AR78" s="239"/>
      <c r="AS78" s="239"/>
      <c r="AT78" s="239"/>
      <c r="AU78" s="239"/>
      <c r="AV78" s="239"/>
      <c r="AW78" s="239"/>
      <c r="AX78" s="239"/>
      <c r="BD78" s="567"/>
      <c r="BE78" s="567"/>
      <c r="BF78" s="567"/>
      <c r="BH78" s="567"/>
      <c r="BK78" s="105"/>
      <c r="BL78" s="105"/>
      <c r="BM78" s="105"/>
      <c r="BN78" s="105"/>
      <c r="BO78" s="105"/>
      <c r="BP78" s="105"/>
      <c r="BQ78" s="105"/>
      <c r="BR78" s="105"/>
      <c r="BS78" s="105"/>
      <c r="BT78" s="105"/>
      <c r="BU78" s="105"/>
      <c r="BV78" s="105"/>
    </row>
    <row r="79" spans="1:74" x14ac:dyDescent="0.2">
      <c r="A79" s="239"/>
      <c r="B79" s="239"/>
      <c r="C79" s="239"/>
      <c r="D79" s="239"/>
      <c r="E79" s="239"/>
      <c r="F79" s="239"/>
      <c r="G79" s="239"/>
      <c r="H79" s="239"/>
      <c r="I79" s="239"/>
      <c r="J79" s="239"/>
      <c r="K79" s="239"/>
      <c r="L79" s="239"/>
      <c r="M79" s="239"/>
      <c r="N79" s="239"/>
      <c r="O79" s="239"/>
      <c r="P79" s="239"/>
      <c r="Q79" s="239"/>
      <c r="R79" s="239"/>
      <c r="S79" s="239"/>
      <c r="T79" s="239"/>
      <c r="U79" s="239"/>
      <c r="V79" s="239"/>
      <c r="W79" s="239"/>
      <c r="X79" s="239"/>
      <c r="Y79" s="239"/>
      <c r="Z79" s="239"/>
      <c r="AA79" s="239"/>
      <c r="AB79" s="239"/>
      <c r="AC79" s="239"/>
      <c r="AD79" s="239"/>
      <c r="AE79" s="239"/>
      <c r="AF79" s="239"/>
      <c r="AG79" s="239"/>
      <c r="AH79" s="239"/>
      <c r="AI79" s="239"/>
      <c r="AJ79" s="239"/>
      <c r="AK79" s="239"/>
      <c r="AL79" s="239"/>
      <c r="AM79" s="239"/>
      <c r="AN79" s="239"/>
      <c r="AO79" s="239"/>
      <c r="AP79" s="239"/>
      <c r="AQ79" s="239"/>
      <c r="AR79" s="239"/>
      <c r="AS79" s="239"/>
      <c r="AT79" s="239"/>
      <c r="AU79" s="239"/>
      <c r="AV79" s="239"/>
      <c r="AW79" s="239"/>
      <c r="AX79" s="239"/>
      <c r="BD79" s="567"/>
      <c r="BE79" s="567"/>
      <c r="BF79" s="567"/>
      <c r="BH79" s="567"/>
      <c r="BK79" s="105"/>
      <c r="BL79" s="105"/>
      <c r="BM79" s="105"/>
      <c r="BN79" s="105"/>
      <c r="BO79" s="105"/>
      <c r="BP79" s="105"/>
      <c r="BQ79" s="105"/>
      <c r="BR79" s="105"/>
      <c r="BS79" s="105"/>
      <c r="BT79" s="105"/>
      <c r="BU79" s="105"/>
      <c r="BV79" s="105"/>
    </row>
    <row r="80" spans="1:74" x14ac:dyDescent="0.2">
      <c r="A80" s="239"/>
      <c r="B80" s="239"/>
      <c r="C80" s="239"/>
      <c r="D80" s="239"/>
      <c r="E80" s="239"/>
      <c r="F80" s="239"/>
      <c r="G80" s="239"/>
      <c r="H80" s="239"/>
      <c r="I80" s="239"/>
      <c r="J80" s="239"/>
      <c r="K80" s="239"/>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BD80" s="567"/>
      <c r="BE80" s="567"/>
      <c r="BF80" s="567"/>
      <c r="BH80" s="567"/>
      <c r="BK80" s="105"/>
      <c r="BL80" s="105"/>
      <c r="BM80" s="105"/>
      <c r="BN80" s="105"/>
      <c r="BO80" s="105"/>
      <c r="BP80" s="105"/>
      <c r="BQ80" s="105"/>
      <c r="BR80" s="105"/>
      <c r="BS80" s="105"/>
      <c r="BT80" s="105"/>
      <c r="BU80" s="105"/>
      <c r="BV80" s="105"/>
    </row>
    <row r="81" spans="56:74" x14ac:dyDescent="0.2">
      <c r="BD81" s="567"/>
      <c r="BE81" s="567"/>
      <c r="BF81" s="567"/>
      <c r="BH81" s="567"/>
      <c r="BK81" s="105"/>
      <c r="BL81" s="105"/>
      <c r="BM81" s="105"/>
      <c r="BN81" s="105"/>
      <c r="BO81" s="105"/>
      <c r="BP81" s="105"/>
      <c r="BQ81" s="105"/>
      <c r="BR81" s="105"/>
      <c r="BS81" s="105"/>
      <c r="BT81" s="105"/>
      <c r="BU81" s="105"/>
      <c r="BV81" s="105"/>
    </row>
    <row r="82" spans="56:74" x14ac:dyDescent="0.2">
      <c r="BD82" s="567"/>
      <c r="BE82" s="567"/>
      <c r="BF82" s="567"/>
      <c r="BH82" s="567"/>
      <c r="BK82" s="105"/>
      <c r="BL82" s="105"/>
      <c r="BM82" s="105"/>
      <c r="BN82" s="105"/>
      <c r="BO82" s="105"/>
      <c r="BP82" s="105"/>
      <c r="BQ82" s="105"/>
      <c r="BR82" s="105"/>
      <c r="BS82" s="105"/>
      <c r="BT82" s="105"/>
      <c r="BU82" s="105"/>
      <c r="BV82" s="105"/>
    </row>
    <row r="83" spans="56:74" x14ac:dyDescent="0.2">
      <c r="BD83" s="567"/>
      <c r="BE83" s="567"/>
      <c r="BF83" s="567"/>
      <c r="BH83" s="567"/>
      <c r="BK83" s="105"/>
      <c r="BL83" s="105"/>
      <c r="BM83" s="105"/>
      <c r="BN83" s="105"/>
      <c r="BO83" s="105"/>
      <c r="BP83" s="105"/>
      <c r="BQ83" s="105"/>
      <c r="BR83" s="105"/>
      <c r="BS83" s="105"/>
      <c r="BT83" s="105"/>
      <c r="BU83" s="105"/>
      <c r="BV83" s="105"/>
    </row>
    <row r="84" spans="56:74" x14ac:dyDescent="0.2">
      <c r="BD84" s="567"/>
      <c r="BE84" s="567"/>
      <c r="BF84" s="567"/>
      <c r="BH84" s="567"/>
      <c r="BK84" s="105"/>
      <c r="BL84" s="105"/>
      <c r="BM84" s="105"/>
      <c r="BN84" s="105"/>
      <c r="BO84" s="105"/>
      <c r="BP84" s="105"/>
      <c r="BQ84" s="105"/>
      <c r="BR84" s="105"/>
      <c r="BS84" s="105"/>
      <c r="BT84" s="105"/>
      <c r="BU84" s="105"/>
      <c r="BV84" s="105"/>
    </row>
    <row r="85" spans="56:74" x14ac:dyDescent="0.2">
      <c r="BD85" s="567"/>
      <c r="BE85" s="567"/>
      <c r="BF85" s="567"/>
      <c r="BH85" s="567"/>
      <c r="BK85" s="105"/>
      <c r="BL85" s="105"/>
      <c r="BM85" s="105"/>
      <c r="BN85" s="105"/>
      <c r="BO85" s="105"/>
      <c r="BP85" s="105"/>
      <c r="BQ85" s="105"/>
      <c r="BR85" s="105"/>
      <c r="BS85" s="105"/>
      <c r="BT85" s="105"/>
      <c r="BU85" s="105"/>
      <c r="BV85" s="105"/>
    </row>
    <row r="86" spans="56:74" x14ac:dyDescent="0.2">
      <c r="BD86" s="567"/>
      <c r="BE86" s="567"/>
      <c r="BF86" s="567"/>
      <c r="BH86" s="567"/>
      <c r="BK86" s="105"/>
      <c r="BL86" s="105"/>
      <c r="BM86" s="105"/>
      <c r="BN86" s="105"/>
      <c r="BO86" s="105"/>
      <c r="BP86" s="105"/>
      <c r="BQ86" s="105"/>
      <c r="BR86" s="105"/>
      <c r="BS86" s="105"/>
      <c r="BT86" s="105"/>
      <c r="BU86" s="105"/>
      <c r="BV86" s="105"/>
    </row>
    <row r="87" spans="56:74" x14ac:dyDescent="0.2">
      <c r="BD87" s="567"/>
      <c r="BE87" s="567"/>
      <c r="BF87" s="567"/>
      <c r="BH87" s="567"/>
      <c r="BK87" s="105"/>
      <c r="BL87" s="105"/>
      <c r="BM87" s="105"/>
      <c r="BN87" s="105"/>
      <c r="BO87" s="105"/>
      <c r="BP87" s="105"/>
      <c r="BQ87" s="105"/>
      <c r="BR87" s="105"/>
      <c r="BS87" s="105"/>
      <c r="BT87" s="105"/>
      <c r="BU87" s="105"/>
      <c r="BV87" s="105"/>
    </row>
    <row r="88" spans="56:74" x14ac:dyDescent="0.2">
      <c r="BD88" s="567"/>
      <c r="BE88" s="567"/>
      <c r="BF88" s="567"/>
      <c r="BH88" s="567"/>
      <c r="BK88" s="105"/>
      <c r="BL88" s="105"/>
      <c r="BM88" s="105"/>
      <c r="BN88" s="105"/>
      <c r="BO88" s="105"/>
      <c r="BP88" s="105"/>
      <c r="BQ88" s="105"/>
      <c r="BR88" s="105"/>
      <c r="BS88" s="105"/>
      <c r="BT88" s="105"/>
      <c r="BU88" s="105"/>
      <c r="BV88" s="105"/>
    </row>
    <row r="89" spans="56:74" x14ac:dyDescent="0.2">
      <c r="BD89" s="567"/>
      <c r="BE89" s="567"/>
      <c r="BF89" s="567"/>
      <c r="BH89" s="567"/>
      <c r="BK89" s="105"/>
      <c r="BL89" s="105"/>
      <c r="BM89" s="105"/>
      <c r="BN89" s="105"/>
      <c r="BO89" s="105"/>
      <c r="BP89" s="105"/>
      <c r="BQ89" s="105"/>
      <c r="BR89" s="105"/>
      <c r="BS89" s="105"/>
      <c r="BT89" s="105"/>
      <c r="BU89" s="105"/>
      <c r="BV89" s="105"/>
    </row>
    <row r="90" spans="56:74" x14ac:dyDescent="0.2">
      <c r="BD90" s="567"/>
      <c r="BE90" s="567"/>
      <c r="BF90" s="567"/>
      <c r="BH90" s="567"/>
      <c r="BK90" s="105"/>
      <c r="BL90" s="105"/>
      <c r="BM90" s="105"/>
      <c r="BN90" s="105"/>
      <c r="BO90" s="105"/>
      <c r="BP90" s="105"/>
      <c r="BQ90" s="105"/>
      <c r="BR90" s="105"/>
      <c r="BS90" s="105"/>
      <c r="BT90" s="105"/>
      <c r="BU90" s="105"/>
      <c r="BV90" s="105"/>
    </row>
    <row r="91" spans="56:74" x14ac:dyDescent="0.2">
      <c r="BD91" s="567"/>
      <c r="BE91" s="567"/>
      <c r="BF91" s="567"/>
      <c r="BH91" s="567"/>
      <c r="BK91" s="105"/>
      <c r="BL91" s="105"/>
      <c r="BM91" s="105"/>
      <c r="BN91" s="105"/>
      <c r="BO91" s="105"/>
      <c r="BP91" s="105"/>
      <c r="BQ91" s="105"/>
      <c r="BR91" s="105"/>
      <c r="BS91" s="105"/>
      <c r="BT91" s="105"/>
      <c r="BU91" s="105"/>
      <c r="BV91" s="105"/>
    </row>
    <row r="92" spans="56:74" x14ac:dyDescent="0.2">
      <c r="BD92" s="567"/>
      <c r="BE92" s="567"/>
      <c r="BF92" s="567"/>
      <c r="BH92" s="567"/>
      <c r="BK92" s="105"/>
      <c r="BL92" s="105"/>
      <c r="BM92" s="105"/>
      <c r="BN92" s="105"/>
      <c r="BO92" s="105"/>
      <c r="BP92" s="105"/>
      <c r="BQ92" s="105"/>
      <c r="BR92" s="105"/>
      <c r="BS92" s="105"/>
      <c r="BT92" s="105"/>
      <c r="BU92" s="105"/>
      <c r="BV92" s="105"/>
    </row>
    <row r="93" spans="56:74" x14ac:dyDescent="0.2">
      <c r="BD93" s="567"/>
      <c r="BE93" s="567"/>
      <c r="BF93" s="567"/>
      <c r="BH93" s="567"/>
      <c r="BK93" s="105"/>
      <c r="BL93" s="105"/>
      <c r="BM93" s="105"/>
      <c r="BN93" s="105"/>
      <c r="BO93" s="105"/>
      <c r="BP93" s="105"/>
      <c r="BQ93" s="105"/>
      <c r="BR93" s="105"/>
      <c r="BS93" s="105"/>
      <c r="BT93" s="105"/>
      <c r="BU93" s="105"/>
      <c r="BV93" s="105"/>
    </row>
    <row r="94" spans="56:74" x14ac:dyDescent="0.2">
      <c r="BD94" s="567"/>
      <c r="BE94" s="567"/>
      <c r="BF94" s="567"/>
      <c r="BH94" s="567"/>
      <c r="BK94" s="105"/>
      <c r="BL94" s="105"/>
      <c r="BM94" s="105"/>
      <c r="BN94" s="105"/>
      <c r="BO94" s="105"/>
      <c r="BP94" s="105"/>
      <c r="BQ94" s="105"/>
      <c r="BR94" s="105"/>
      <c r="BS94" s="105"/>
      <c r="BT94" s="105"/>
      <c r="BU94" s="105"/>
      <c r="BV94" s="105"/>
    </row>
    <row r="95" spans="56:74" x14ac:dyDescent="0.2">
      <c r="BD95" s="567"/>
      <c r="BE95" s="567"/>
      <c r="BF95" s="567"/>
      <c r="BH95" s="567"/>
      <c r="BK95" s="105"/>
      <c r="BL95" s="105"/>
      <c r="BM95" s="105"/>
      <c r="BN95" s="105"/>
      <c r="BO95" s="105"/>
      <c r="BP95" s="105"/>
      <c r="BQ95" s="105"/>
      <c r="BR95" s="105"/>
      <c r="BS95" s="105"/>
      <c r="BT95" s="105"/>
      <c r="BU95" s="105"/>
      <c r="BV95" s="105"/>
    </row>
    <row r="96" spans="56:74" x14ac:dyDescent="0.2">
      <c r="BD96" s="567"/>
      <c r="BE96" s="567"/>
      <c r="BF96" s="567"/>
      <c r="BH96" s="567"/>
      <c r="BK96" s="105"/>
      <c r="BL96" s="105"/>
      <c r="BM96" s="105"/>
      <c r="BN96" s="105"/>
      <c r="BO96" s="105"/>
      <c r="BP96" s="105"/>
      <c r="BQ96" s="105"/>
      <c r="BR96" s="105"/>
      <c r="BS96" s="105"/>
      <c r="BT96" s="105"/>
      <c r="BU96" s="105"/>
      <c r="BV96" s="105"/>
    </row>
    <row r="97" spans="56:74" x14ac:dyDescent="0.2">
      <c r="BD97" s="567"/>
      <c r="BE97" s="567"/>
      <c r="BF97" s="567"/>
      <c r="BH97" s="567"/>
      <c r="BK97" s="105"/>
      <c r="BL97" s="105"/>
      <c r="BM97" s="105"/>
      <c r="BN97" s="105"/>
      <c r="BO97" s="105"/>
      <c r="BP97" s="105"/>
      <c r="BQ97" s="105"/>
      <c r="BR97" s="105"/>
      <c r="BS97" s="105"/>
      <c r="BT97" s="105"/>
      <c r="BU97" s="105"/>
      <c r="BV97" s="105"/>
    </row>
    <row r="98" spans="56:74" x14ac:dyDescent="0.2">
      <c r="BD98" s="567"/>
      <c r="BE98" s="567"/>
      <c r="BF98" s="567"/>
      <c r="BH98" s="567"/>
      <c r="BK98" s="105"/>
      <c r="BL98" s="105"/>
      <c r="BM98" s="105"/>
      <c r="BN98" s="105"/>
      <c r="BO98" s="105"/>
      <c r="BP98" s="105"/>
      <c r="BQ98" s="105"/>
      <c r="BR98" s="105"/>
      <c r="BS98" s="105"/>
      <c r="BT98" s="105"/>
      <c r="BU98" s="105"/>
      <c r="BV98" s="105"/>
    </row>
    <row r="99" spans="56:74" x14ac:dyDescent="0.2">
      <c r="BD99" s="567"/>
      <c r="BE99" s="567"/>
      <c r="BF99" s="567"/>
      <c r="BH99" s="567"/>
      <c r="BK99" s="105"/>
      <c r="BL99" s="105"/>
      <c r="BM99" s="105"/>
      <c r="BN99" s="105"/>
      <c r="BO99" s="105"/>
      <c r="BP99" s="105"/>
      <c r="BQ99" s="105"/>
      <c r="BR99" s="105"/>
      <c r="BS99" s="105"/>
      <c r="BT99" s="105"/>
      <c r="BU99" s="105"/>
      <c r="BV99" s="105"/>
    </row>
    <row r="100" spans="56:74" x14ac:dyDescent="0.2">
      <c r="BD100" s="567"/>
      <c r="BE100" s="567"/>
      <c r="BF100" s="567"/>
      <c r="BH100" s="567"/>
      <c r="BK100" s="105"/>
      <c r="BL100" s="105"/>
      <c r="BM100" s="105"/>
      <c r="BN100" s="105"/>
      <c r="BO100" s="105"/>
      <c r="BP100" s="105"/>
      <c r="BQ100" s="105"/>
      <c r="BR100" s="105"/>
      <c r="BS100" s="105"/>
      <c r="BT100" s="105"/>
      <c r="BU100" s="105"/>
      <c r="BV100" s="105"/>
    </row>
    <row r="101" spans="56:74" x14ac:dyDescent="0.2">
      <c r="BD101" s="567"/>
      <c r="BE101" s="567"/>
      <c r="BF101" s="567"/>
      <c r="BK101" s="105"/>
      <c r="BL101" s="105"/>
      <c r="BM101" s="105"/>
      <c r="BN101" s="105"/>
      <c r="BO101" s="105"/>
      <c r="BP101" s="105"/>
      <c r="BQ101" s="105"/>
      <c r="BR101" s="105"/>
      <c r="BS101" s="105"/>
      <c r="BT101" s="105"/>
      <c r="BU101" s="105"/>
      <c r="BV101" s="105"/>
    </row>
    <row r="102" spans="56:74" x14ac:dyDescent="0.2">
      <c r="BD102" s="567"/>
      <c r="BE102" s="567"/>
      <c r="BF102" s="567"/>
      <c r="BK102" s="105"/>
      <c r="BL102" s="105"/>
      <c r="BM102" s="105"/>
      <c r="BN102" s="105"/>
      <c r="BO102" s="105"/>
      <c r="BP102" s="105"/>
      <c r="BQ102" s="105"/>
      <c r="BR102" s="105"/>
      <c r="BS102" s="105"/>
      <c r="BT102" s="105"/>
      <c r="BU102" s="105"/>
      <c r="BV102" s="105"/>
    </row>
    <row r="103" spans="56:74" x14ac:dyDescent="0.2">
      <c r="BD103" s="567"/>
      <c r="BE103" s="567"/>
      <c r="BF103" s="567"/>
      <c r="BK103" s="105"/>
      <c r="BL103" s="105"/>
      <c r="BM103" s="105"/>
      <c r="BN103" s="105"/>
      <c r="BO103" s="105"/>
      <c r="BP103" s="105"/>
      <c r="BQ103" s="105"/>
      <c r="BR103" s="105"/>
      <c r="BS103" s="105"/>
      <c r="BT103" s="105"/>
      <c r="BU103" s="105"/>
      <c r="BV103" s="105"/>
    </row>
    <row r="104" spans="56:74" x14ac:dyDescent="0.2">
      <c r="BD104" s="567"/>
      <c r="BE104" s="567"/>
      <c r="BF104" s="567"/>
      <c r="BK104" s="105"/>
      <c r="BL104" s="105"/>
      <c r="BM104" s="105"/>
      <c r="BN104" s="105"/>
      <c r="BO104" s="105"/>
      <c r="BP104" s="105"/>
      <c r="BQ104" s="105"/>
      <c r="BR104" s="105"/>
      <c r="BS104" s="105"/>
      <c r="BT104" s="105"/>
      <c r="BU104" s="105"/>
      <c r="BV104" s="105"/>
    </row>
    <row r="105" spans="56:74" x14ac:dyDescent="0.2">
      <c r="BD105" s="567"/>
      <c r="BE105" s="567"/>
      <c r="BF105" s="567"/>
      <c r="BK105" s="105"/>
      <c r="BL105" s="105"/>
      <c r="BM105" s="105"/>
      <c r="BN105" s="105"/>
      <c r="BO105" s="105"/>
      <c r="BP105" s="105"/>
      <c r="BQ105" s="105"/>
      <c r="BR105" s="105"/>
      <c r="BS105" s="105"/>
      <c r="BT105" s="105"/>
      <c r="BU105" s="105"/>
      <c r="BV105" s="105"/>
    </row>
    <row r="106" spans="56:74" x14ac:dyDescent="0.2">
      <c r="BD106" s="567"/>
      <c r="BE106" s="567"/>
      <c r="BF106" s="567"/>
      <c r="BK106" s="105"/>
      <c r="BL106" s="105"/>
      <c r="BM106" s="105"/>
      <c r="BN106" s="105"/>
      <c r="BO106" s="105"/>
      <c r="BP106" s="105"/>
      <c r="BQ106" s="105"/>
      <c r="BR106" s="105"/>
      <c r="BS106" s="105"/>
      <c r="BT106" s="105"/>
      <c r="BU106" s="105"/>
      <c r="BV106" s="105"/>
    </row>
    <row r="107" spans="56:74" x14ac:dyDescent="0.2">
      <c r="BK107" s="105"/>
      <c r="BL107" s="105"/>
      <c r="BM107" s="105"/>
      <c r="BN107" s="105"/>
      <c r="BO107" s="105"/>
      <c r="BP107" s="105"/>
      <c r="BQ107" s="105"/>
      <c r="BR107" s="105"/>
      <c r="BS107" s="105"/>
      <c r="BT107" s="105"/>
      <c r="BU107" s="105"/>
      <c r="BV107" s="105"/>
    </row>
    <row r="108" spans="56:74" x14ac:dyDescent="0.2">
      <c r="BK108" s="105"/>
      <c r="BL108" s="105"/>
      <c r="BM108" s="105"/>
      <c r="BN108" s="105"/>
      <c r="BO108" s="105"/>
      <c r="BP108" s="105"/>
      <c r="BQ108" s="105"/>
      <c r="BR108" s="105"/>
      <c r="BS108" s="105"/>
      <c r="BT108" s="105"/>
      <c r="BU108" s="105"/>
      <c r="BV108" s="105"/>
    </row>
    <row r="109" spans="56:74" x14ac:dyDescent="0.2">
      <c r="BK109" s="105"/>
      <c r="BL109" s="105"/>
      <c r="BM109" s="105"/>
      <c r="BN109" s="105"/>
      <c r="BO109" s="105"/>
      <c r="BP109" s="105"/>
      <c r="BQ109" s="105"/>
      <c r="BR109" s="105"/>
      <c r="BS109" s="105"/>
      <c r="BT109" s="105"/>
      <c r="BU109" s="105"/>
      <c r="BV109" s="105"/>
    </row>
    <row r="110" spans="56:74" x14ac:dyDescent="0.2">
      <c r="BK110" s="105"/>
      <c r="BL110" s="105"/>
      <c r="BM110" s="105"/>
      <c r="BN110" s="105"/>
      <c r="BO110" s="105"/>
      <c r="BP110" s="105"/>
      <c r="BQ110" s="105"/>
      <c r="BR110" s="105"/>
      <c r="BS110" s="105"/>
      <c r="BT110" s="105"/>
      <c r="BU110" s="105"/>
      <c r="BV110" s="105"/>
    </row>
    <row r="111" spans="56:74" x14ac:dyDescent="0.2">
      <c r="BK111" s="105"/>
      <c r="BL111" s="105"/>
      <c r="BM111" s="105"/>
      <c r="BN111" s="105"/>
      <c r="BO111" s="105"/>
      <c r="BP111" s="105"/>
      <c r="BQ111" s="105"/>
      <c r="BR111" s="105"/>
      <c r="BS111" s="105"/>
      <c r="BT111" s="105"/>
      <c r="BU111" s="105"/>
      <c r="BV111" s="105"/>
    </row>
    <row r="112" spans="56:74" x14ac:dyDescent="0.2">
      <c r="BK112" s="105"/>
      <c r="BL112" s="105"/>
      <c r="BM112" s="105"/>
      <c r="BN112" s="105"/>
      <c r="BO112" s="105"/>
      <c r="BP112" s="105"/>
      <c r="BQ112" s="105"/>
      <c r="BR112" s="105"/>
      <c r="BS112" s="105"/>
      <c r="BT112" s="105"/>
      <c r="BU112" s="105"/>
      <c r="BV112" s="105"/>
    </row>
    <row r="113" spans="63:74" x14ac:dyDescent="0.2">
      <c r="BK113" s="105"/>
      <c r="BL113" s="105"/>
      <c r="BM113" s="105"/>
      <c r="BN113" s="105"/>
      <c r="BO113" s="105"/>
      <c r="BP113" s="105"/>
      <c r="BQ113" s="105"/>
      <c r="BR113" s="105"/>
      <c r="BS113" s="105"/>
      <c r="BT113" s="105"/>
      <c r="BU113" s="105"/>
      <c r="BV113" s="105"/>
    </row>
    <row r="114" spans="63:74" x14ac:dyDescent="0.2">
      <c r="BK114" s="105"/>
      <c r="BL114" s="105"/>
      <c r="BM114" s="105"/>
      <c r="BN114" s="105"/>
      <c r="BO114" s="105"/>
      <c r="BP114" s="105"/>
      <c r="BQ114" s="105"/>
      <c r="BR114" s="105"/>
      <c r="BS114" s="105"/>
      <c r="BT114" s="105"/>
      <c r="BU114" s="105"/>
      <c r="BV114" s="105"/>
    </row>
    <row r="115" spans="63:74" x14ac:dyDescent="0.2">
      <c r="BK115" s="105"/>
      <c r="BL115" s="105"/>
      <c r="BM115" s="105"/>
      <c r="BN115" s="105"/>
      <c r="BO115" s="105"/>
      <c r="BP115" s="105"/>
      <c r="BQ115" s="105"/>
      <c r="BR115" s="105"/>
      <c r="BS115" s="105"/>
      <c r="BT115" s="105"/>
      <c r="BU115" s="105"/>
      <c r="BV115" s="105"/>
    </row>
    <row r="116" spans="63:74" x14ac:dyDescent="0.2">
      <c r="BK116" s="105"/>
      <c r="BL116" s="105"/>
      <c r="BM116" s="105"/>
      <c r="BN116" s="105"/>
      <c r="BO116" s="105"/>
      <c r="BP116" s="105"/>
      <c r="BQ116" s="105"/>
      <c r="BR116" s="105"/>
      <c r="BS116" s="105"/>
      <c r="BT116" s="105"/>
      <c r="BU116" s="105"/>
      <c r="BV116" s="105"/>
    </row>
    <row r="117" spans="63:74" x14ac:dyDescent="0.2">
      <c r="BK117" s="105"/>
      <c r="BL117" s="105"/>
      <c r="BM117" s="105"/>
      <c r="BN117" s="105"/>
      <c r="BO117" s="105"/>
      <c r="BP117" s="105"/>
      <c r="BQ117" s="105"/>
      <c r="BR117" s="105"/>
      <c r="BS117" s="105"/>
      <c r="BT117" s="105"/>
      <c r="BU117" s="105"/>
      <c r="BV117" s="105"/>
    </row>
    <row r="118" spans="63:74" x14ac:dyDescent="0.2">
      <c r="BK118" s="105"/>
      <c r="BL118" s="105"/>
      <c r="BM118" s="105"/>
      <c r="BN118" s="105"/>
      <c r="BO118" s="105"/>
      <c r="BP118" s="105"/>
      <c r="BQ118" s="105"/>
      <c r="BR118" s="105"/>
      <c r="BS118" s="105"/>
      <c r="BT118" s="105"/>
      <c r="BU118" s="105"/>
      <c r="BV118" s="105"/>
    </row>
    <row r="119" spans="63:74" x14ac:dyDescent="0.2">
      <c r="BK119" s="105"/>
      <c r="BL119" s="105"/>
      <c r="BM119" s="105"/>
      <c r="BN119" s="105"/>
      <c r="BO119" s="105"/>
      <c r="BP119" s="105"/>
      <c r="BQ119" s="105"/>
      <c r="BR119" s="105"/>
      <c r="BS119" s="105"/>
      <c r="BT119" s="105"/>
      <c r="BU119" s="105"/>
      <c r="BV119" s="105"/>
    </row>
    <row r="120" spans="63:74" x14ac:dyDescent="0.2">
      <c r="BK120" s="105"/>
      <c r="BL120" s="105"/>
      <c r="BM120" s="105"/>
      <c r="BN120" s="105"/>
      <c r="BO120" s="105"/>
      <c r="BP120" s="105"/>
      <c r="BQ120" s="105"/>
      <c r="BR120" s="105"/>
      <c r="BS120" s="105"/>
      <c r="BT120" s="105"/>
      <c r="BU120" s="105"/>
      <c r="BV120" s="105"/>
    </row>
    <row r="121" spans="63:74" x14ac:dyDescent="0.2">
      <c r="BK121" s="105"/>
      <c r="BL121" s="105"/>
      <c r="BM121" s="105"/>
      <c r="BN121" s="105"/>
      <c r="BO121" s="105"/>
      <c r="BP121" s="105"/>
      <c r="BQ121" s="105"/>
      <c r="BR121" s="105"/>
      <c r="BS121" s="105"/>
      <c r="BT121" s="105"/>
      <c r="BU121" s="105"/>
      <c r="BV121" s="105"/>
    </row>
    <row r="122" spans="63:74" x14ac:dyDescent="0.2">
      <c r="BK122" s="105"/>
      <c r="BL122" s="105"/>
      <c r="BM122" s="105"/>
      <c r="BN122" s="105"/>
      <c r="BO122" s="105"/>
      <c r="BP122" s="105"/>
      <c r="BQ122" s="105"/>
      <c r="BR122" s="105"/>
      <c r="BS122" s="105"/>
      <c r="BT122" s="105"/>
      <c r="BU122" s="105"/>
      <c r="BV122" s="105"/>
    </row>
    <row r="123" spans="63:74" x14ac:dyDescent="0.2">
      <c r="BK123" s="105"/>
      <c r="BL123" s="105"/>
      <c r="BM123" s="105"/>
      <c r="BN123" s="105"/>
      <c r="BO123" s="105"/>
      <c r="BP123" s="105"/>
      <c r="BQ123" s="105"/>
      <c r="BR123" s="105"/>
      <c r="BS123" s="105"/>
      <c r="BT123" s="105"/>
      <c r="BU123" s="105"/>
      <c r="BV123" s="105"/>
    </row>
    <row r="124" spans="63:74" x14ac:dyDescent="0.2">
      <c r="BK124" s="105"/>
      <c r="BL124" s="105"/>
      <c r="BM124" s="105"/>
      <c r="BN124" s="105"/>
      <c r="BO124" s="105"/>
      <c r="BP124" s="105"/>
      <c r="BQ124" s="105"/>
      <c r="BR124" s="105"/>
      <c r="BS124" s="105"/>
      <c r="BT124" s="105"/>
      <c r="BU124" s="105"/>
      <c r="BV124" s="105"/>
    </row>
    <row r="125" spans="63:74" x14ac:dyDescent="0.2">
      <c r="BK125" s="105"/>
      <c r="BL125" s="105"/>
      <c r="BM125" s="105"/>
      <c r="BN125" s="105"/>
      <c r="BO125" s="105"/>
      <c r="BP125" s="105"/>
      <c r="BQ125" s="105"/>
      <c r="BR125" s="105"/>
      <c r="BS125" s="105"/>
      <c r="BT125" s="105"/>
      <c r="BU125" s="105"/>
      <c r="BV125" s="105"/>
    </row>
    <row r="126" spans="63:74" x14ac:dyDescent="0.2">
      <c r="BK126" s="105"/>
      <c r="BL126" s="105"/>
      <c r="BM126" s="105"/>
      <c r="BN126" s="105"/>
      <c r="BO126" s="105"/>
      <c r="BP126" s="105"/>
      <c r="BQ126" s="105"/>
      <c r="BR126" s="105"/>
      <c r="BS126" s="105"/>
      <c r="BT126" s="105"/>
      <c r="BU126" s="105"/>
      <c r="BV126" s="105"/>
    </row>
    <row r="127" spans="63:74" x14ac:dyDescent="0.2">
      <c r="BK127" s="105"/>
      <c r="BL127" s="105"/>
      <c r="BM127" s="105"/>
      <c r="BN127" s="105"/>
      <c r="BO127" s="105"/>
      <c r="BP127" s="105"/>
      <c r="BQ127" s="105"/>
      <c r="BR127" s="105"/>
      <c r="BS127" s="105"/>
      <c r="BT127" s="105"/>
      <c r="BU127" s="105"/>
      <c r="BV127" s="105"/>
    </row>
    <row r="128" spans="63:74" x14ac:dyDescent="0.2">
      <c r="BK128" s="105"/>
      <c r="BL128" s="105"/>
      <c r="BM128" s="105"/>
      <c r="BN128" s="105"/>
      <c r="BO128" s="105"/>
      <c r="BP128" s="105"/>
      <c r="BQ128" s="105"/>
      <c r="BR128" s="105"/>
      <c r="BS128" s="105"/>
      <c r="BT128" s="105"/>
      <c r="BU128" s="105"/>
      <c r="BV128" s="105"/>
    </row>
    <row r="129" spans="63:74" x14ac:dyDescent="0.2">
      <c r="BK129" s="105"/>
      <c r="BL129" s="105"/>
      <c r="BM129" s="105"/>
      <c r="BN129" s="105"/>
      <c r="BO129" s="105"/>
      <c r="BP129" s="105"/>
      <c r="BQ129" s="105"/>
      <c r="BR129" s="105"/>
      <c r="BS129" s="105"/>
      <c r="BT129" s="105"/>
      <c r="BU129" s="105"/>
      <c r="BV129" s="105"/>
    </row>
    <row r="130" spans="63:74" x14ac:dyDescent="0.2">
      <c r="BK130" s="105"/>
      <c r="BL130" s="105"/>
      <c r="BM130" s="105"/>
      <c r="BN130" s="105"/>
      <c r="BO130" s="105"/>
      <c r="BP130" s="105"/>
      <c r="BQ130" s="105"/>
      <c r="BR130" s="105"/>
      <c r="BS130" s="105"/>
      <c r="BT130" s="105"/>
      <c r="BU130" s="105"/>
      <c r="BV130" s="105"/>
    </row>
    <row r="131" spans="63:74" x14ac:dyDescent="0.2">
      <c r="BK131" s="105"/>
      <c r="BL131" s="105"/>
      <c r="BM131" s="105"/>
      <c r="BN131" s="105"/>
      <c r="BO131" s="105"/>
      <c r="BP131" s="105"/>
      <c r="BQ131" s="105"/>
      <c r="BR131" s="105"/>
      <c r="BS131" s="105"/>
      <c r="BT131" s="105"/>
      <c r="BU131" s="105"/>
      <c r="BV131" s="105"/>
    </row>
    <row r="132" spans="63:74" x14ac:dyDescent="0.2">
      <c r="BK132" s="105"/>
      <c r="BL132" s="105"/>
      <c r="BM132" s="105"/>
      <c r="BN132" s="105"/>
      <c r="BO132" s="105"/>
      <c r="BP132" s="105"/>
      <c r="BQ132" s="105"/>
      <c r="BR132" s="105"/>
      <c r="BS132" s="105"/>
      <c r="BT132" s="105"/>
      <c r="BU132" s="105"/>
      <c r="BV132" s="105"/>
    </row>
    <row r="133" spans="63:74" x14ac:dyDescent="0.2">
      <c r="BK133" s="105"/>
      <c r="BL133" s="105"/>
      <c r="BM133" s="105"/>
      <c r="BN133" s="105"/>
      <c r="BO133" s="105"/>
      <c r="BP133" s="105"/>
      <c r="BQ133" s="105"/>
      <c r="BR133" s="105"/>
      <c r="BS133" s="105"/>
      <c r="BT133" s="105"/>
      <c r="BU133" s="105"/>
      <c r="BV133" s="105"/>
    </row>
    <row r="134" spans="63:74" x14ac:dyDescent="0.2">
      <c r="BK134" s="105"/>
      <c r="BL134" s="105"/>
      <c r="BM134" s="105"/>
      <c r="BN134" s="105"/>
      <c r="BO134" s="105"/>
      <c r="BP134" s="105"/>
      <c r="BQ134" s="105"/>
      <c r="BR134" s="105"/>
      <c r="BS134" s="105"/>
      <c r="BT134" s="105"/>
      <c r="BU134" s="105"/>
      <c r="BV134" s="105"/>
    </row>
    <row r="135" spans="63:74" x14ac:dyDescent="0.2">
      <c r="BK135" s="105"/>
      <c r="BL135" s="105"/>
      <c r="BM135" s="105"/>
      <c r="BN135" s="105"/>
      <c r="BO135" s="105"/>
      <c r="BP135" s="105"/>
      <c r="BQ135" s="105"/>
      <c r="BR135" s="105"/>
      <c r="BS135" s="105"/>
      <c r="BT135" s="105"/>
      <c r="BU135" s="105"/>
      <c r="BV135" s="105"/>
    </row>
    <row r="136" spans="63:74" x14ac:dyDescent="0.2">
      <c r="BK136" s="105"/>
      <c r="BL136" s="105"/>
      <c r="BM136" s="105"/>
      <c r="BN136" s="105"/>
      <c r="BO136" s="105"/>
      <c r="BP136" s="105"/>
      <c r="BQ136" s="105"/>
      <c r="BR136" s="105"/>
      <c r="BS136" s="105"/>
      <c r="BT136" s="105"/>
      <c r="BU136" s="105"/>
      <c r="BV136" s="105"/>
    </row>
    <row r="137" spans="63:74" x14ac:dyDescent="0.2">
      <c r="BK137" s="105"/>
      <c r="BL137" s="105"/>
      <c r="BM137" s="105"/>
      <c r="BN137" s="105"/>
      <c r="BO137" s="105"/>
      <c r="BP137" s="105"/>
      <c r="BQ137" s="105"/>
      <c r="BR137" s="105"/>
      <c r="BS137" s="105"/>
      <c r="BT137" s="105"/>
      <c r="BU137" s="105"/>
      <c r="BV137" s="105"/>
    </row>
    <row r="138" spans="63:74" x14ac:dyDescent="0.2">
      <c r="BK138" s="105"/>
      <c r="BL138" s="105"/>
      <c r="BM138" s="105"/>
      <c r="BN138" s="105"/>
      <c r="BO138" s="105"/>
      <c r="BP138" s="105"/>
      <c r="BQ138" s="105"/>
      <c r="BR138" s="105"/>
      <c r="BS138" s="105"/>
      <c r="BT138" s="105"/>
      <c r="BU138" s="105"/>
      <c r="BV138" s="105"/>
    </row>
    <row r="139" spans="63:74" x14ac:dyDescent="0.2">
      <c r="BK139" s="105"/>
      <c r="BL139" s="105"/>
      <c r="BM139" s="105"/>
      <c r="BN139" s="105"/>
      <c r="BO139" s="105"/>
      <c r="BP139" s="105"/>
      <c r="BQ139" s="105"/>
      <c r="BR139" s="105"/>
      <c r="BS139" s="105"/>
      <c r="BT139" s="105"/>
      <c r="BU139" s="105"/>
      <c r="BV139" s="105"/>
    </row>
    <row r="140" spans="63:74" x14ac:dyDescent="0.2">
      <c r="BK140" s="105"/>
      <c r="BL140" s="105"/>
      <c r="BM140" s="105"/>
      <c r="BN140" s="105"/>
      <c r="BO140" s="105"/>
      <c r="BP140" s="105"/>
      <c r="BQ140" s="105"/>
      <c r="BR140" s="105"/>
      <c r="BS140" s="105"/>
      <c r="BT140" s="105"/>
      <c r="BU140" s="105"/>
      <c r="BV140" s="105"/>
    </row>
    <row r="141" spans="63:74" x14ac:dyDescent="0.2">
      <c r="BK141" s="105"/>
      <c r="BL141" s="105"/>
      <c r="BM141" s="105"/>
      <c r="BN141" s="105"/>
      <c r="BO141" s="105"/>
      <c r="BP141" s="105"/>
      <c r="BQ141" s="105"/>
      <c r="BR141" s="105"/>
      <c r="BS141" s="105"/>
      <c r="BT141" s="105"/>
      <c r="BU141" s="105"/>
      <c r="BV141" s="105"/>
    </row>
    <row r="142" spans="63:74" x14ac:dyDescent="0.2">
      <c r="BK142" s="105"/>
      <c r="BL142" s="105"/>
      <c r="BM142" s="105"/>
      <c r="BN142" s="105"/>
      <c r="BO142" s="105"/>
      <c r="BP142" s="105"/>
      <c r="BQ142" s="105"/>
      <c r="BR142" s="105"/>
      <c r="BS142" s="105"/>
      <c r="BT142" s="105"/>
      <c r="BU142" s="105"/>
      <c r="BV142" s="105"/>
    </row>
    <row r="143" spans="63:74" x14ac:dyDescent="0.2">
      <c r="BK143" s="105"/>
      <c r="BL143" s="105"/>
      <c r="BM143" s="105"/>
      <c r="BN143" s="105"/>
      <c r="BO143" s="105"/>
      <c r="BP143" s="105"/>
      <c r="BQ143" s="105"/>
      <c r="BR143" s="105"/>
      <c r="BS143" s="105"/>
      <c r="BT143" s="105"/>
      <c r="BU143" s="105"/>
      <c r="BV143" s="105"/>
    </row>
    <row r="144" spans="63:74" x14ac:dyDescent="0.2">
      <c r="BK144" s="105"/>
      <c r="BL144" s="105"/>
      <c r="BM144" s="105"/>
      <c r="BN144" s="105"/>
      <c r="BO144" s="105"/>
      <c r="BP144" s="105"/>
      <c r="BQ144" s="105"/>
      <c r="BR144" s="105"/>
      <c r="BS144" s="105"/>
      <c r="BT144" s="105"/>
      <c r="BU144" s="105"/>
      <c r="BV144" s="105"/>
    </row>
    <row r="145" spans="63:74" x14ac:dyDescent="0.2">
      <c r="BK145" s="105"/>
      <c r="BL145" s="105"/>
      <c r="BM145" s="105"/>
      <c r="BN145" s="105"/>
      <c r="BO145" s="105"/>
      <c r="BP145" s="105"/>
      <c r="BQ145" s="105"/>
      <c r="BR145" s="105"/>
      <c r="BS145" s="105"/>
      <c r="BT145" s="105"/>
      <c r="BU145" s="105"/>
      <c r="BV145" s="105"/>
    </row>
    <row r="146" spans="63:74" x14ac:dyDescent="0.2">
      <c r="BK146" s="105"/>
      <c r="BL146" s="105"/>
      <c r="BM146" s="105"/>
      <c r="BN146" s="105"/>
      <c r="BO146" s="105"/>
      <c r="BP146" s="105"/>
      <c r="BQ146" s="105"/>
      <c r="BR146" s="105"/>
      <c r="BS146" s="105"/>
      <c r="BT146" s="105"/>
      <c r="BU146" s="105"/>
      <c r="BV146" s="105"/>
    </row>
    <row r="147" spans="63:74" x14ac:dyDescent="0.2">
      <c r="BK147" s="105"/>
      <c r="BL147" s="105"/>
      <c r="BM147" s="105"/>
      <c r="BN147" s="105"/>
      <c r="BO147" s="105"/>
      <c r="BP147" s="105"/>
      <c r="BQ147" s="105"/>
      <c r="BR147" s="105"/>
      <c r="BS147" s="105"/>
      <c r="BT147" s="105"/>
      <c r="BU147" s="105"/>
      <c r="BV147" s="105"/>
    </row>
    <row r="148" spans="63:74" x14ac:dyDescent="0.2">
      <c r="BK148" s="105"/>
      <c r="BL148" s="105"/>
      <c r="BM148" s="105"/>
      <c r="BN148" s="105"/>
      <c r="BO148" s="105"/>
      <c r="BP148" s="105"/>
      <c r="BQ148" s="105"/>
      <c r="BR148" s="105"/>
      <c r="BS148" s="105"/>
      <c r="BT148" s="105"/>
      <c r="BU148" s="105"/>
      <c r="BV148" s="105"/>
    </row>
    <row r="149" spans="63:74" x14ac:dyDescent="0.2">
      <c r="BK149" s="105"/>
      <c r="BL149" s="105"/>
      <c r="BM149" s="105"/>
      <c r="BN149" s="105"/>
      <c r="BO149" s="105"/>
      <c r="BP149" s="105"/>
      <c r="BQ149" s="105"/>
      <c r="BR149" s="105"/>
      <c r="BS149" s="105"/>
      <c r="BT149" s="105"/>
      <c r="BU149" s="105"/>
      <c r="BV149" s="105"/>
    </row>
    <row r="150" spans="63:74" x14ac:dyDescent="0.2">
      <c r="BK150" s="105"/>
      <c r="BL150" s="105"/>
      <c r="BM150" s="105"/>
      <c r="BN150" s="105"/>
      <c r="BO150" s="105"/>
      <c r="BP150" s="105"/>
      <c r="BQ150" s="105"/>
      <c r="BR150" s="105"/>
      <c r="BS150" s="105"/>
      <c r="BT150" s="105"/>
      <c r="BU150" s="105"/>
      <c r="BV150" s="105"/>
    </row>
    <row r="151" spans="63:74" x14ac:dyDescent="0.2">
      <c r="BK151" s="105"/>
      <c r="BL151" s="105"/>
      <c r="BM151" s="105"/>
      <c r="BN151" s="105"/>
      <c r="BO151" s="105"/>
      <c r="BP151" s="105"/>
      <c r="BQ151" s="105"/>
      <c r="BR151" s="105"/>
      <c r="BS151" s="105"/>
      <c r="BT151" s="105"/>
      <c r="BU151" s="105"/>
      <c r="BV151" s="105"/>
    </row>
    <row r="152" spans="63:74" x14ac:dyDescent="0.2">
      <c r="BK152" s="105"/>
      <c r="BL152" s="105"/>
      <c r="BM152" s="105"/>
      <c r="BN152" s="105"/>
      <c r="BO152" s="105"/>
      <c r="BP152" s="105"/>
      <c r="BQ152" s="105"/>
      <c r="BR152" s="105"/>
      <c r="BS152" s="105"/>
      <c r="BT152" s="105"/>
      <c r="BU152" s="105"/>
      <c r="BV152" s="105"/>
    </row>
    <row r="153" spans="63:74" x14ac:dyDescent="0.2">
      <c r="BK153" s="105"/>
      <c r="BL153" s="105"/>
      <c r="BM153" s="105"/>
      <c r="BN153" s="105"/>
      <c r="BO153" s="105"/>
      <c r="BP153" s="105"/>
      <c r="BQ153" s="105"/>
      <c r="BR153" s="105"/>
      <c r="BS153" s="105"/>
      <c r="BT153" s="105"/>
      <c r="BU153" s="105"/>
      <c r="BV153" s="105"/>
    </row>
    <row r="154" spans="63:74" x14ac:dyDescent="0.2">
      <c r="BK154" s="105"/>
      <c r="BL154" s="105"/>
      <c r="BM154" s="105"/>
      <c r="BN154" s="105"/>
      <c r="BO154" s="105"/>
      <c r="BP154" s="105"/>
      <c r="BQ154" s="105"/>
      <c r="BR154" s="105"/>
      <c r="BS154" s="105"/>
      <c r="BT154" s="105"/>
      <c r="BU154" s="105"/>
      <c r="BV154" s="105"/>
    </row>
    <row r="155" spans="63:74" x14ac:dyDescent="0.2">
      <c r="BK155" s="105"/>
      <c r="BL155" s="105"/>
      <c r="BM155" s="105"/>
      <c r="BN155" s="105"/>
      <c r="BO155" s="105"/>
      <c r="BP155" s="105"/>
      <c r="BQ155" s="105"/>
      <c r="BR155" s="105"/>
      <c r="BS155" s="105"/>
      <c r="BT155" s="105"/>
      <c r="BU155" s="105"/>
      <c r="BV155" s="105"/>
    </row>
    <row r="156" spans="63:74" x14ac:dyDescent="0.2">
      <c r="BK156" s="105"/>
      <c r="BL156" s="105"/>
      <c r="BM156" s="105"/>
      <c r="BN156" s="105"/>
      <c r="BO156" s="105"/>
      <c r="BP156" s="105"/>
      <c r="BQ156" s="105"/>
      <c r="BR156" s="105"/>
      <c r="BS156" s="105"/>
      <c r="BT156" s="105"/>
      <c r="BU156" s="105"/>
      <c r="BV156" s="105"/>
    </row>
    <row r="157" spans="63:74" x14ac:dyDescent="0.2">
      <c r="BK157" s="105"/>
      <c r="BL157" s="105"/>
      <c r="BM157" s="105"/>
      <c r="BN157" s="105"/>
      <c r="BO157" s="105"/>
      <c r="BP157" s="105"/>
      <c r="BQ157" s="105"/>
      <c r="BR157" s="105"/>
      <c r="BS157" s="105"/>
      <c r="BT157" s="105"/>
      <c r="BU157" s="105"/>
      <c r="BV157" s="105"/>
    </row>
    <row r="158" spans="63:74" x14ac:dyDescent="0.2">
      <c r="BK158" s="105"/>
      <c r="BL158" s="105"/>
      <c r="BM158" s="105"/>
      <c r="BN158" s="105"/>
      <c r="BO158" s="105"/>
      <c r="BP158" s="105"/>
      <c r="BQ158" s="105"/>
      <c r="BR158" s="105"/>
      <c r="BS158" s="105"/>
      <c r="BT158" s="105"/>
      <c r="BU158" s="105"/>
      <c r="BV158" s="105"/>
    </row>
    <row r="159" spans="63:74" x14ac:dyDescent="0.2">
      <c r="BK159" s="105"/>
      <c r="BL159" s="105"/>
      <c r="BM159" s="105"/>
      <c r="BN159" s="105"/>
      <c r="BO159" s="105"/>
      <c r="BP159" s="105"/>
      <c r="BQ159" s="105"/>
      <c r="BR159" s="105"/>
      <c r="BS159" s="105"/>
      <c r="BT159" s="105"/>
      <c r="BU159" s="105"/>
      <c r="BV159" s="105"/>
    </row>
    <row r="160" spans="63:74" x14ac:dyDescent="0.2">
      <c r="BK160" s="105"/>
      <c r="BL160" s="105"/>
      <c r="BM160" s="105"/>
      <c r="BN160" s="105"/>
      <c r="BO160" s="105"/>
      <c r="BP160" s="105"/>
      <c r="BQ160" s="105"/>
      <c r="BR160" s="105"/>
      <c r="BS160" s="105"/>
      <c r="BT160" s="105"/>
      <c r="BU160" s="105"/>
      <c r="BV160" s="105"/>
    </row>
    <row r="161" spans="63:74" x14ac:dyDescent="0.2">
      <c r="BK161" s="105"/>
      <c r="BL161" s="105"/>
      <c r="BM161" s="105"/>
      <c r="BN161" s="105"/>
      <c r="BO161" s="105"/>
      <c r="BP161" s="105"/>
      <c r="BQ161" s="105"/>
      <c r="BR161" s="105"/>
      <c r="BS161" s="105"/>
      <c r="BT161" s="105"/>
      <c r="BU161" s="105"/>
      <c r="BV161" s="105"/>
    </row>
    <row r="162" spans="63:74" x14ac:dyDescent="0.2">
      <c r="BK162" s="105"/>
      <c r="BL162" s="105"/>
      <c r="BM162" s="105"/>
      <c r="BN162" s="105"/>
      <c r="BO162" s="105"/>
      <c r="BP162" s="105"/>
      <c r="BQ162" s="105"/>
      <c r="BR162" s="105"/>
      <c r="BS162" s="105"/>
      <c r="BT162" s="105"/>
      <c r="BU162" s="105"/>
      <c r="BV162" s="105"/>
    </row>
    <row r="163" spans="63:74" x14ac:dyDescent="0.2">
      <c r="BK163" s="105"/>
      <c r="BL163" s="105"/>
      <c r="BM163" s="105"/>
      <c r="BN163" s="105"/>
      <c r="BO163" s="105"/>
      <c r="BP163" s="105"/>
      <c r="BQ163" s="105"/>
      <c r="BR163" s="105"/>
      <c r="BS163" s="105"/>
      <c r="BT163" s="105"/>
      <c r="BU163" s="105"/>
      <c r="BV163" s="105"/>
    </row>
    <row r="164" spans="63:74" x14ac:dyDescent="0.2">
      <c r="BK164" s="105"/>
      <c r="BL164" s="105"/>
      <c r="BM164" s="105"/>
      <c r="BN164" s="105"/>
      <c r="BO164" s="105"/>
      <c r="BP164" s="105"/>
      <c r="BQ164" s="105"/>
      <c r="BR164" s="105"/>
      <c r="BS164" s="105"/>
      <c r="BT164" s="105"/>
      <c r="BU164" s="105"/>
      <c r="BV164" s="105"/>
    </row>
    <row r="165" spans="63:74" x14ac:dyDescent="0.2">
      <c r="BK165" s="105"/>
      <c r="BL165" s="105"/>
      <c r="BM165" s="105"/>
      <c r="BN165" s="105"/>
      <c r="BO165" s="105"/>
      <c r="BP165" s="105"/>
      <c r="BQ165" s="105"/>
      <c r="BR165" s="105"/>
      <c r="BS165" s="105"/>
      <c r="BT165" s="105"/>
      <c r="BU165" s="105"/>
      <c r="BV165" s="105"/>
    </row>
    <row r="166" spans="63:74" x14ac:dyDescent="0.2">
      <c r="BK166" s="105"/>
      <c r="BL166" s="105"/>
      <c r="BM166" s="105"/>
      <c r="BN166" s="105"/>
      <c r="BO166" s="105"/>
      <c r="BP166" s="105"/>
      <c r="BQ166" s="105"/>
      <c r="BR166" s="105"/>
      <c r="BS166" s="105"/>
      <c r="BT166" s="105"/>
      <c r="BU166" s="105"/>
      <c r="BV166" s="105"/>
    </row>
    <row r="167" spans="63:74" x14ac:dyDescent="0.2">
      <c r="BK167" s="105"/>
      <c r="BL167" s="105"/>
      <c r="BM167" s="105"/>
      <c r="BN167" s="105"/>
      <c r="BO167" s="105"/>
      <c r="BP167" s="105"/>
      <c r="BQ167" s="105"/>
      <c r="BR167" s="105"/>
      <c r="BS167" s="105"/>
      <c r="BT167" s="105"/>
      <c r="BU167" s="105"/>
      <c r="BV167" s="105"/>
    </row>
    <row r="168" spans="63:74" x14ac:dyDescent="0.2">
      <c r="BK168" s="105"/>
      <c r="BL168" s="105"/>
      <c r="BM168" s="105"/>
      <c r="BN168" s="105"/>
      <c r="BO168" s="105"/>
      <c r="BP168" s="105"/>
      <c r="BQ168" s="105"/>
      <c r="BR168" s="105"/>
      <c r="BS168" s="105"/>
      <c r="BT168" s="105"/>
      <c r="BU168" s="105"/>
      <c r="BV168" s="105"/>
    </row>
    <row r="169" spans="63:74" x14ac:dyDescent="0.2">
      <c r="BK169" s="105"/>
      <c r="BL169" s="105"/>
      <c r="BM169" s="105"/>
      <c r="BN169" s="105"/>
      <c r="BO169" s="105"/>
      <c r="BP169" s="105"/>
      <c r="BQ169" s="105"/>
      <c r="BR169" s="105"/>
      <c r="BS169" s="105"/>
      <c r="BT169" s="105"/>
      <c r="BU169" s="105"/>
      <c r="BV169" s="105"/>
    </row>
    <row r="170" spans="63:74" x14ac:dyDescent="0.2">
      <c r="BK170" s="105"/>
      <c r="BL170" s="105"/>
      <c r="BM170" s="105"/>
      <c r="BN170" s="105"/>
      <c r="BO170" s="105"/>
      <c r="BP170" s="105"/>
      <c r="BQ170" s="105"/>
      <c r="BR170" s="105"/>
      <c r="BS170" s="105"/>
      <c r="BT170" s="105"/>
      <c r="BU170" s="105"/>
      <c r="BV170" s="105"/>
    </row>
    <row r="171" spans="63:74" x14ac:dyDescent="0.2">
      <c r="BK171" s="105"/>
      <c r="BL171" s="105"/>
      <c r="BM171" s="105"/>
      <c r="BN171" s="105"/>
      <c r="BO171" s="105"/>
      <c r="BP171" s="105"/>
      <c r="BQ171" s="105"/>
      <c r="BR171" s="105"/>
      <c r="BS171" s="105"/>
      <c r="BT171" s="105"/>
      <c r="BU171" s="105"/>
      <c r="BV171" s="105"/>
    </row>
    <row r="172" spans="63:74" x14ac:dyDescent="0.2">
      <c r="BK172" s="105"/>
      <c r="BL172" s="105"/>
      <c r="BM172" s="105"/>
      <c r="BN172" s="105"/>
      <c r="BO172" s="105"/>
      <c r="BP172" s="105"/>
      <c r="BQ172" s="105"/>
      <c r="BR172" s="105"/>
      <c r="BS172" s="105"/>
      <c r="BT172" s="105"/>
      <c r="BU172" s="105"/>
      <c r="BV172" s="105"/>
    </row>
    <row r="173" spans="63:74" x14ac:dyDescent="0.2">
      <c r="BK173" s="105"/>
      <c r="BL173" s="105"/>
      <c r="BM173" s="105"/>
      <c r="BN173" s="105"/>
      <c r="BO173" s="105"/>
      <c r="BP173" s="105"/>
      <c r="BQ173" s="105"/>
      <c r="BR173" s="105"/>
      <c r="BS173" s="105"/>
      <c r="BT173" s="105"/>
      <c r="BU173" s="105"/>
      <c r="BV173" s="105"/>
    </row>
    <row r="174" spans="63:74" x14ac:dyDescent="0.2">
      <c r="BK174" s="105"/>
      <c r="BL174" s="105"/>
      <c r="BM174" s="105"/>
      <c r="BN174" s="105"/>
      <c r="BO174" s="105"/>
      <c r="BP174" s="105"/>
      <c r="BQ174" s="105"/>
      <c r="BR174" s="105"/>
      <c r="BS174" s="105"/>
      <c r="BT174" s="105"/>
      <c r="BU174" s="105"/>
      <c r="BV174" s="105"/>
    </row>
  </sheetData>
  <mergeCells count="16">
    <mergeCell ref="B68:Q68"/>
    <mergeCell ref="B61:Q61"/>
    <mergeCell ref="B66:Q66"/>
    <mergeCell ref="B67:Q67"/>
    <mergeCell ref="B59:Q59"/>
    <mergeCell ref="B64:Q64"/>
    <mergeCell ref="B62:Q62"/>
    <mergeCell ref="B63:Q63"/>
    <mergeCell ref="A1:A2"/>
    <mergeCell ref="AM3:AX3"/>
    <mergeCell ref="AY3:BJ3"/>
    <mergeCell ref="BK3:BV3"/>
    <mergeCell ref="B1:AL1"/>
    <mergeCell ref="C3:N3"/>
    <mergeCell ref="O3:Z3"/>
    <mergeCell ref="AA3:AL3"/>
  </mergeCells>
  <phoneticPr fontId="4" type="noConversion"/>
  <conditionalFormatting sqref="C61:Q62">
    <cfRule type="cellIs" dxfId="8" priority="1" stopIfTrue="1" operator="notEqual">
      <formula>C$60</formula>
    </cfRule>
  </conditionalFormatting>
  <hyperlinks>
    <hyperlink ref="A1:A2" location="Contents!A1" display="Table of Contents" xr:uid="{00000000-0004-0000-0900-000000000000}"/>
  </hyperlinks>
  <pageMargins left="0.25" right="0.25" top="0.25" bottom="0.25" header="0.5" footer="0.5"/>
  <pageSetup scale="18"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ransitionEvaluation="1" transitionEntry="1" codeName="Sheet8">
    <pageSetUpPr fitToPage="1"/>
  </sheetPr>
  <dimension ref="A1:BV124"/>
  <sheetViews>
    <sheetView showGridLines="0" zoomScaleNormal="100" workbookViewId="0">
      <pane xSplit="2" ySplit="4" topLeftCell="AP5" activePane="bottomRight" state="frozen"/>
      <selection pane="topRight" activeCell="BF63" sqref="BF63"/>
      <selection pane="bottomLeft" activeCell="BF63" sqref="BF63"/>
      <selection pane="bottomRight" activeCell="B1" sqref="B1:AL1"/>
    </sheetView>
  </sheetViews>
  <sheetFormatPr defaultColWidth="9.5703125" defaultRowHeight="12" x14ac:dyDescent="0.15"/>
  <cols>
    <col min="1" max="1" width="10.5703125" style="2" customWidth="1"/>
    <col min="2" max="2" width="45.42578125" style="2" customWidth="1"/>
    <col min="3" max="50" width="6.5703125" style="2" customWidth="1"/>
    <col min="51" max="55" width="6.5703125" style="571" customWidth="1"/>
    <col min="56" max="58" width="6.5703125" style="569" customWidth="1"/>
    <col min="59" max="61" width="6.5703125" style="571" customWidth="1"/>
    <col min="62" max="62" width="6.5703125" style="103" customWidth="1"/>
    <col min="63" max="74" width="6.5703125" style="2" customWidth="1"/>
    <col min="75" max="16384" width="9.5703125" style="2"/>
  </cols>
  <sheetData>
    <row r="1" spans="1:74" ht="15.75" customHeight="1" x14ac:dyDescent="0.2">
      <c r="A1" s="970" t="s">
        <v>38</v>
      </c>
      <c r="B1" s="1041" t="s">
        <v>593</v>
      </c>
      <c r="C1" s="975"/>
      <c r="D1" s="975"/>
      <c r="E1" s="975"/>
      <c r="F1" s="975"/>
      <c r="G1" s="975"/>
      <c r="H1" s="975"/>
      <c r="I1" s="975"/>
      <c r="J1" s="975"/>
      <c r="K1" s="975"/>
      <c r="L1" s="975"/>
      <c r="M1" s="975"/>
      <c r="N1" s="975"/>
      <c r="O1" s="975"/>
      <c r="P1" s="975"/>
      <c r="Q1" s="975"/>
      <c r="R1" s="975"/>
      <c r="S1" s="975"/>
      <c r="T1" s="975"/>
      <c r="U1" s="975"/>
      <c r="V1" s="975"/>
      <c r="W1" s="975"/>
      <c r="X1" s="975"/>
      <c r="Y1" s="975"/>
      <c r="Z1" s="975"/>
      <c r="AA1" s="975"/>
      <c r="AB1" s="975"/>
      <c r="AC1" s="975"/>
      <c r="AD1" s="975"/>
      <c r="AE1" s="975"/>
      <c r="AF1" s="975"/>
      <c r="AG1" s="975"/>
      <c r="AH1" s="975"/>
      <c r="AI1" s="975"/>
      <c r="AJ1" s="975"/>
      <c r="AK1" s="975"/>
      <c r="AL1" s="975"/>
    </row>
    <row r="2" spans="1:74" s="4" customFormat="1" ht="12.75" x14ac:dyDescent="0.2">
      <c r="A2" s="971"/>
      <c r="B2" s="884" t="str">
        <f>"U.S. Energy Information Administration  |  Short-Term Energy Outlook  - "&amp;Dates!D1</f>
        <v>U.S. Energy Information Administration  |  Short-Term Energy Outlook  - August 2026</v>
      </c>
      <c r="C2" s="164"/>
      <c r="D2" s="164"/>
      <c r="E2" s="164"/>
      <c r="F2" s="164"/>
      <c r="G2" s="164"/>
      <c r="H2" s="164"/>
      <c r="I2" s="164"/>
      <c r="J2" s="164"/>
      <c r="K2" s="164"/>
      <c r="L2" s="164"/>
      <c r="M2" s="164"/>
      <c r="N2" s="164"/>
      <c r="O2" s="164"/>
      <c r="P2" s="164"/>
      <c r="Q2" s="164"/>
      <c r="R2" s="164"/>
      <c r="S2" s="164"/>
      <c r="T2" s="164"/>
      <c r="U2" s="164"/>
      <c r="V2" s="164"/>
      <c r="W2" s="164"/>
      <c r="X2" s="164"/>
      <c r="Y2" s="164"/>
      <c r="Z2" s="164"/>
      <c r="AA2" s="164"/>
      <c r="AB2" s="164"/>
      <c r="AC2" s="164"/>
      <c r="AD2" s="164"/>
      <c r="AE2" s="164"/>
      <c r="AF2" s="164"/>
      <c r="AG2" s="164"/>
      <c r="AH2" s="164"/>
      <c r="AI2" s="164"/>
      <c r="AJ2" s="164"/>
      <c r="AK2" s="164"/>
      <c r="AL2" s="164"/>
      <c r="AY2" s="731"/>
      <c r="AZ2" s="731"/>
      <c r="BA2" s="731"/>
      <c r="BB2" s="731"/>
      <c r="BC2" s="731"/>
      <c r="BD2" s="570"/>
      <c r="BE2" s="570"/>
      <c r="BF2" s="570"/>
      <c r="BG2" s="731"/>
      <c r="BH2" s="731"/>
      <c r="BI2" s="731"/>
      <c r="BJ2" s="156"/>
    </row>
    <row r="3" spans="1:74" s="7" customFormat="1" ht="12.75" x14ac:dyDescent="0.2">
      <c r="A3" s="248" t="s">
        <v>39</v>
      </c>
      <c r="B3" s="9"/>
      <c r="C3" s="962">
        <f>Dates!D3</f>
        <v>2022</v>
      </c>
      <c r="D3" s="963"/>
      <c r="E3" s="963"/>
      <c r="F3" s="963"/>
      <c r="G3" s="963"/>
      <c r="H3" s="963"/>
      <c r="I3" s="963"/>
      <c r="J3" s="963"/>
      <c r="K3" s="963"/>
      <c r="L3" s="963"/>
      <c r="M3" s="963"/>
      <c r="N3" s="964"/>
      <c r="O3" s="962">
        <f>C3+1</f>
        <v>2023</v>
      </c>
      <c r="P3" s="965"/>
      <c r="Q3" s="965"/>
      <c r="R3" s="965"/>
      <c r="S3" s="965"/>
      <c r="T3" s="965"/>
      <c r="U3" s="965"/>
      <c r="V3" s="965"/>
      <c r="W3" s="965"/>
      <c r="X3" s="963"/>
      <c r="Y3" s="963"/>
      <c r="Z3" s="964"/>
      <c r="AA3" s="955">
        <f>O3+1</f>
        <v>2024</v>
      </c>
      <c r="AB3" s="963"/>
      <c r="AC3" s="963"/>
      <c r="AD3" s="963"/>
      <c r="AE3" s="963"/>
      <c r="AF3" s="963"/>
      <c r="AG3" s="963"/>
      <c r="AH3" s="963"/>
      <c r="AI3" s="963"/>
      <c r="AJ3" s="963"/>
      <c r="AK3" s="963"/>
      <c r="AL3" s="964"/>
      <c r="AM3" s="955">
        <f>AA3+1</f>
        <v>2025</v>
      </c>
      <c r="AN3" s="963"/>
      <c r="AO3" s="963"/>
      <c r="AP3" s="963"/>
      <c r="AQ3" s="963"/>
      <c r="AR3" s="963"/>
      <c r="AS3" s="963"/>
      <c r="AT3" s="963"/>
      <c r="AU3" s="963"/>
      <c r="AV3" s="963"/>
      <c r="AW3" s="963"/>
      <c r="AX3" s="964"/>
      <c r="AY3" s="955">
        <f>AM3+1</f>
        <v>2026</v>
      </c>
      <c r="AZ3" s="956"/>
      <c r="BA3" s="956"/>
      <c r="BB3" s="956"/>
      <c r="BC3" s="956"/>
      <c r="BD3" s="956"/>
      <c r="BE3" s="956"/>
      <c r="BF3" s="956"/>
      <c r="BG3" s="956"/>
      <c r="BH3" s="956"/>
      <c r="BI3" s="956"/>
      <c r="BJ3" s="957"/>
      <c r="BK3" s="955">
        <f>AY3+1</f>
        <v>2027</v>
      </c>
      <c r="BL3" s="963"/>
      <c r="BM3" s="963"/>
      <c r="BN3" s="963"/>
      <c r="BO3" s="963"/>
      <c r="BP3" s="963"/>
      <c r="BQ3" s="963"/>
      <c r="BR3" s="963"/>
      <c r="BS3" s="963"/>
      <c r="BT3" s="963"/>
      <c r="BU3" s="963"/>
      <c r="BV3" s="964"/>
    </row>
    <row r="4" spans="1:74" s="7" customFormat="1" ht="11.25" x14ac:dyDescent="0.2">
      <c r="A4" s="254" t="str">
        <f>TEXT(Dates!$D$2,"dddd, mmmm d, yyyy")</f>
        <v>Thursday, August 6, 2026</v>
      </c>
      <c r="B4" s="10"/>
      <c r="C4" s="11" t="s">
        <v>40</v>
      </c>
      <c r="D4" s="11" t="s">
        <v>41</v>
      </c>
      <c r="E4" s="11" t="s">
        <v>42</v>
      </c>
      <c r="F4" s="11" t="s">
        <v>43</v>
      </c>
      <c r="G4" s="11" t="s">
        <v>44</v>
      </c>
      <c r="H4" s="11" t="s">
        <v>45</v>
      </c>
      <c r="I4" s="11" t="s">
        <v>46</v>
      </c>
      <c r="J4" s="11" t="s">
        <v>47</v>
      </c>
      <c r="K4" s="11" t="s">
        <v>48</v>
      </c>
      <c r="L4" s="11" t="s">
        <v>49</v>
      </c>
      <c r="M4" s="11" t="s">
        <v>50</v>
      </c>
      <c r="N4" s="11" t="s">
        <v>51</v>
      </c>
      <c r="O4" s="11" t="s">
        <v>40</v>
      </c>
      <c r="P4" s="11" t="s">
        <v>41</v>
      </c>
      <c r="Q4" s="11" t="s">
        <v>42</v>
      </c>
      <c r="R4" s="11" t="s">
        <v>43</v>
      </c>
      <c r="S4" s="11" t="s">
        <v>44</v>
      </c>
      <c r="T4" s="11" t="s">
        <v>45</v>
      </c>
      <c r="U4" s="11" t="s">
        <v>46</v>
      </c>
      <c r="V4" s="11" t="s">
        <v>47</v>
      </c>
      <c r="W4" s="11" t="s">
        <v>48</v>
      </c>
      <c r="X4" s="11" t="s">
        <v>49</v>
      </c>
      <c r="Y4" s="11" t="s">
        <v>50</v>
      </c>
      <c r="Z4" s="11" t="s">
        <v>51</v>
      </c>
      <c r="AA4" s="11" t="s">
        <v>40</v>
      </c>
      <c r="AB4" s="11" t="s">
        <v>41</v>
      </c>
      <c r="AC4" s="11" t="s">
        <v>42</v>
      </c>
      <c r="AD4" s="11" t="s">
        <v>43</v>
      </c>
      <c r="AE4" s="11" t="s">
        <v>44</v>
      </c>
      <c r="AF4" s="11" t="s">
        <v>45</v>
      </c>
      <c r="AG4" s="11" t="s">
        <v>46</v>
      </c>
      <c r="AH4" s="11" t="s">
        <v>47</v>
      </c>
      <c r="AI4" s="11" t="s">
        <v>48</v>
      </c>
      <c r="AJ4" s="11" t="s">
        <v>49</v>
      </c>
      <c r="AK4" s="11" t="s">
        <v>50</v>
      </c>
      <c r="AL4" s="11" t="s">
        <v>51</v>
      </c>
      <c r="AM4" s="11" t="s">
        <v>40</v>
      </c>
      <c r="AN4" s="11" t="s">
        <v>41</v>
      </c>
      <c r="AO4" s="11" t="s">
        <v>42</v>
      </c>
      <c r="AP4" s="11" t="s">
        <v>43</v>
      </c>
      <c r="AQ4" s="11" t="s">
        <v>44</v>
      </c>
      <c r="AR4" s="11" t="s">
        <v>45</v>
      </c>
      <c r="AS4" s="11" t="s">
        <v>46</v>
      </c>
      <c r="AT4" s="11" t="s">
        <v>47</v>
      </c>
      <c r="AU4" s="11" t="s">
        <v>48</v>
      </c>
      <c r="AV4" s="11" t="s">
        <v>49</v>
      </c>
      <c r="AW4" s="11" t="s">
        <v>50</v>
      </c>
      <c r="AX4" s="11" t="s">
        <v>51</v>
      </c>
      <c r="AY4" s="553" t="s">
        <v>40</v>
      </c>
      <c r="AZ4" s="553" t="s">
        <v>41</v>
      </c>
      <c r="BA4" s="553" t="s">
        <v>42</v>
      </c>
      <c r="BB4" s="553" t="s">
        <v>43</v>
      </c>
      <c r="BC4" s="553" t="s">
        <v>44</v>
      </c>
      <c r="BD4" s="553" t="s">
        <v>45</v>
      </c>
      <c r="BE4" s="553" t="s">
        <v>46</v>
      </c>
      <c r="BF4" s="553" t="s">
        <v>47</v>
      </c>
      <c r="BG4" s="553" t="s">
        <v>48</v>
      </c>
      <c r="BH4" s="553" t="s">
        <v>49</v>
      </c>
      <c r="BI4" s="553" t="s">
        <v>50</v>
      </c>
      <c r="BJ4" s="11" t="s">
        <v>51</v>
      </c>
      <c r="BK4" s="11" t="s">
        <v>40</v>
      </c>
      <c r="BL4" s="11" t="s">
        <v>41</v>
      </c>
      <c r="BM4" s="11" t="s">
        <v>42</v>
      </c>
      <c r="BN4" s="11" t="s">
        <v>43</v>
      </c>
      <c r="BO4" s="11" t="s">
        <v>44</v>
      </c>
      <c r="BP4" s="11" t="s">
        <v>45</v>
      </c>
      <c r="BQ4" s="11" t="s">
        <v>46</v>
      </c>
      <c r="BR4" s="11" t="s">
        <v>47</v>
      </c>
      <c r="BS4" s="11" t="s">
        <v>48</v>
      </c>
      <c r="BT4" s="11" t="s">
        <v>49</v>
      </c>
      <c r="BU4" s="11" t="s">
        <v>50</v>
      </c>
      <c r="BV4" s="11" t="s">
        <v>51</v>
      </c>
    </row>
    <row r="5" spans="1:74" ht="11.1" customHeight="1" x14ac:dyDescent="0.2">
      <c r="A5" s="1"/>
      <c r="B5" s="25" t="s">
        <v>594</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803"/>
      <c r="BA5" s="803"/>
      <c r="BB5" s="803"/>
      <c r="BC5" s="803"/>
      <c r="BD5" s="862"/>
      <c r="BE5" s="862"/>
      <c r="BF5" s="764"/>
      <c r="BG5" s="764"/>
      <c r="BH5" s="512"/>
      <c r="BI5" s="512"/>
      <c r="BJ5" s="512"/>
      <c r="BK5" s="512"/>
      <c r="BL5" s="512"/>
      <c r="BM5" s="512"/>
      <c r="BN5" s="512"/>
      <c r="BO5" s="512"/>
      <c r="BP5" s="512"/>
      <c r="BQ5" s="512"/>
      <c r="BR5" s="512"/>
      <c r="BS5" s="512"/>
      <c r="BT5" s="512"/>
      <c r="BU5" s="512"/>
      <c r="BV5" s="512"/>
    </row>
    <row r="6" spans="1:74" ht="11.1" customHeight="1" x14ac:dyDescent="0.2">
      <c r="A6" s="1" t="s">
        <v>136</v>
      </c>
      <c r="B6" s="501" t="s">
        <v>595</v>
      </c>
      <c r="C6" s="508">
        <v>2.423</v>
      </c>
      <c r="D6" s="508">
        <v>2.6389999999999998</v>
      </c>
      <c r="E6" s="508">
        <v>3.2320000000000002</v>
      </c>
      <c r="F6" s="508">
        <v>3.2595239999999999</v>
      </c>
      <c r="G6" s="508">
        <v>3.8660239999999999</v>
      </c>
      <c r="H6" s="508">
        <v>4.1233839999999997</v>
      </c>
      <c r="I6" s="508">
        <v>3.3764400000000001</v>
      </c>
      <c r="J6" s="508">
        <v>3.0518360000000002</v>
      </c>
      <c r="K6" s="508">
        <v>2.9032450000000001</v>
      </c>
      <c r="L6" s="508">
        <v>3.0013809999999999</v>
      </c>
      <c r="M6" s="508">
        <v>2.703665</v>
      </c>
      <c r="N6" s="508">
        <v>2.2908249999999999</v>
      </c>
      <c r="O6" s="508">
        <v>2.6160230000000002</v>
      </c>
      <c r="P6" s="508">
        <v>2.604257</v>
      </c>
      <c r="Q6" s="508">
        <v>2.6338602764000001</v>
      </c>
      <c r="R6" s="508">
        <v>2.7438575888000001</v>
      </c>
      <c r="S6" s="508">
        <v>2.5814268246999998</v>
      </c>
      <c r="T6" s="508">
        <v>2.6152202756</v>
      </c>
      <c r="U6" s="508">
        <v>2.7934427497000001</v>
      </c>
      <c r="V6" s="508">
        <v>3.0170080000000001</v>
      </c>
      <c r="W6" s="508">
        <v>3.068549</v>
      </c>
      <c r="X6" s="508">
        <v>2.4893019999999999</v>
      </c>
      <c r="Y6" s="508">
        <v>2.2987009999999999</v>
      </c>
      <c r="Z6" s="508">
        <v>2.1982930000000001</v>
      </c>
      <c r="AA6" s="508">
        <v>2.2642827313999998</v>
      </c>
      <c r="AB6" s="508">
        <v>2.4352118486999998</v>
      </c>
      <c r="AC6" s="508">
        <v>2.6523562835000001</v>
      </c>
      <c r="AD6" s="508">
        <v>2.8034567244000002</v>
      </c>
      <c r="AE6" s="508">
        <v>2.5435091390000002</v>
      </c>
      <c r="AF6" s="508">
        <v>2.4114263655000001</v>
      </c>
      <c r="AG6" s="508">
        <v>2.4652095768</v>
      </c>
      <c r="AH6" s="508">
        <v>2.3917494054000001</v>
      </c>
      <c r="AI6" s="508">
        <v>2.1459176799000002</v>
      </c>
      <c r="AJ6" s="508">
        <v>2.1766364573999999</v>
      </c>
      <c r="AK6" s="508">
        <v>2.1050561265000001</v>
      </c>
      <c r="AL6" s="508">
        <v>2.0561834808000001</v>
      </c>
      <c r="AM6" s="508">
        <v>2.1951967254999998</v>
      </c>
      <c r="AN6" s="508">
        <v>2.2283396567999998</v>
      </c>
      <c r="AO6" s="508">
        <v>2.1666084232</v>
      </c>
      <c r="AP6" s="508">
        <v>2.1332112376999999</v>
      </c>
      <c r="AQ6" s="508">
        <v>2.1693844436999998</v>
      </c>
      <c r="AR6" s="508">
        <v>2.1937823868000002</v>
      </c>
      <c r="AS6" s="508">
        <v>2.2164928535000001</v>
      </c>
      <c r="AT6" s="508">
        <v>2.2258000607000001</v>
      </c>
      <c r="AU6" s="508">
        <v>2.2261596049999999</v>
      </c>
      <c r="AV6" s="508">
        <v>2.0748896815000002</v>
      </c>
      <c r="AW6" s="508">
        <v>2.0923868091000002</v>
      </c>
      <c r="AX6" s="508">
        <v>1.8511044743</v>
      </c>
      <c r="AY6" s="508">
        <v>2.1686121374999998</v>
      </c>
      <c r="AZ6" s="789">
        <v>2.1644563648999999</v>
      </c>
      <c r="BA6" s="789">
        <v>2.8262290472</v>
      </c>
      <c r="BB6" s="789">
        <v>3.3926398989000002</v>
      </c>
      <c r="BC6" s="789">
        <v>3.6221450204000001</v>
      </c>
      <c r="BD6" s="789">
        <v>3.1255834066000001</v>
      </c>
      <c r="BE6" s="789">
        <v>3.3444699999999998</v>
      </c>
      <c r="BF6" s="513">
        <v>3.1095830000000002</v>
      </c>
      <c r="BG6" s="513">
        <v>3.0217230000000002</v>
      </c>
      <c r="BH6" s="513">
        <v>2.8146960000000001</v>
      </c>
      <c r="BI6" s="513">
        <v>2.6535570000000002</v>
      </c>
      <c r="BJ6" s="513">
        <v>2.5047860000000002</v>
      </c>
      <c r="BK6" s="513">
        <v>2.4850509999999999</v>
      </c>
      <c r="BL6" s="513">
        <v>2.4623659999999998</v>
      </c>
      <c r="BM6" s="513">
        <v>2.5244719999999998</v>
      </c>
      <c r="BN6" s="513">
        <v>2.5002810000000002</v>
      </c>
      <c r="BO6" s="513">
        <v>2.4676469999999999</v>
      </c>
      <c r="BP6" s="513">
        <v>2.417351</v>
      </c>
      <c r="BQ6" s="513">
        <v>2.359702</v>
      </c>
      <c r="BR6" s="513">
        <v>2.3288530000000001</v>
      </c>
      <c r="BS6" s="513">
        <v>2.2235819999999999</v>
      </c>
      <c r="BT6" s="513">
        <v>2.125842</v>
      </c>
      <c r="BU6" s="513">
        <v>2.0440420000000001</v>
      </c>
      <c r="BV6" s="513">
        <v>1.9182779999999999</v>
      </c>
    </row>
    <row r="7" spans="1:74" ht="11.1" customHeight="1" x14ac:dyDescent="0.2">
      <c r="A7" s="1"/>
      <c r="B7" s="502"/>
      <c r="C7" s="509"/>
      <c r="D7" s="509"/>
      <c r="E7" s="509"/>
      <c r="F7" s="509"/>
      <c r="G7" s="509"/>
      <c r="H7" s="509"/>
      <c r="I7" s="509"/>
      <c r="J7" s="509"/>
      <c r="K7" s="509"/>
      <c r="L7" s="509"/>
      <c r="M7" s="509"/>
      <c r="N7" s="509"/>
      <c r="O7" s="509"/>
      <c r="P7" s="509"/>
      <c r="Q7" s="509"/>
      <c r="R7" s="509"/>
      <c r="S7" s="509"/>
      <c r="T7" s="509"/>
      <c r="U7" s="509"/>
      <c r="V7" s="509"/>
      <c r="W7" s="509"/>
      <c r="X7" s="509"/>
      <c r="Y7" s="509"/>
      <c r="Z7" s="509"/>
      <c r="AA7" s="509"/>
      <c r="AB7" s="509"/>
      <c r="AC7" s="509"/>
      <c r="AD7" s="509"/>
      <c r="AE7" s="509"/>
      <c r="AF7" s="509"/>
      <c r="AG7" s="509"/>
      <c r="AH7" s="509"/>
      <c r="AI7" s="509"/>
      <c r="AJ7" s="509"/>
      <c r="AK7" s="509"/>
      <c r="AL7" s="509"/>
      <c r="AM7" s="509"/>
      <c r="AN7" s="509"/>
      <c r="AO7" s="509"/>
      <c r="AP7" s="509"/>
      <c r="AQ7" s="509"/>
      <c r="AR7" s="509"/>
      <c r="AS7" s="509"/>
      <c r="AT7" s="509"/>
      <c r="AU7" s="509"/>
      <c r="AV7" s="509"/>
      <c r="AW7" s="509"/>
      <c r="AX7" s="509"/>
      <c r="AY7" s="509"/>
      <c r="AZ7" s="804"/>
      <c r="BA7" s="804"/>
      <c r="BB7" s="804"/>
      <c r="BC7" s="804"/>
      <c r="BD7" s="804"/>
      <c r="BE7" s="804"/>
      <c r="BF7" s="514"/>
      <c r="BG7" s="514"/>
      <c r="BH7" s="514"/>
      <c r="BI7" s="514"/>
      <c r="BJ7" s="514"/>
      <c r="BK7" s="514"/>
      <c r="BL7" s="514"/>
      <c r="BM7" s="514"/>
      <c r="BN7" s="514"/>
      <c r="BO7" s="514"/>
      <c r="BP7" s="514"/>
      <c r="BQ7" s="514"/>
      <c r="BR7" s="514"/>
      <c r="BS7" s="514"/>
      <c r="BT7" s="514"/>
      <c r="BU7" s="514"/>
      <c r="BV7" s="514"/>
    </row>
    <row r="8" spans="1:74" ht="11.1" customHeight="1" x14ac:dyDescent="0.2">
      <c r="A8" s="1"/>
      <c r="B8" s="25" t="s">
        <v>596</v>
      </c>
      <c r="C8" s="508"/>
      <c r="D8" s="508"/>
      <c r="E8" s="508"/>
      <c r="F8" s="508"/>
      <c r="G8" s="508"/>
      <c r="H8" s="508"/>
      <c r="I8" s="508"/>
      <c r="J8" s="508"/>
      <c r="K8" s="508"/>
      <c r="L8" s="508"/>
      <c r="M8" s="508"/>
      <c r="N8" s="508"/>
      <c r="O8" s="508"/>
      <c r="P8" s="508"/>
      <c r="Q8" s="508"/>
      <c r="R8" s="508"/>
      <c r="S8" s="508"/>
      <c r="T8" s="508"/>
      <c r="U8" s="508"/>
      <c r="V8" s="508"/>
      <c r="W8" s="508"/>
      <c r="X8" s="508"/>
      <c r="Y8" s="508"/>
      <c r="Z8" s="508"/>
      <c r="AA8" s="508"/>
      <c r="AB8" s="508"/>
      <c r="AC8" s="508"/>
      <c r="AD8" s="508"/>
      <c r="AE8" s="508"/>
      <c r="AF8" s="508"/>
      <c r="AG8" s="508"/>
      <c r="AH8" s="508"/>
      <c r="AI8" s="508"/>
      <c r="AJ8" s="508"/>
      <c r="AK8" s="508"/>
      <c r="AL8" s="508"/>
      <c r="AM8" s="508"/>
      <c r="AN8" s="508"/>
      <c r="AO8" s="508"/>
      <c r="AP8" s="508"/>
      <c r="AQ8" s="508"/>
      <c r="AR8" s="508"/>
      <c r="AS8" s="508"/>
      <c r="AT8" s="508"/>
      <c r="AU8" s="508"/>
      <c r="AV8" s="508"/>
      <c r="AW8" s="508"/>
      <c r="AX8" s="508"/>
      <c r="AY8" s="508"/>
      <c r="AZ8" s="789"/>
      <c r="BA8" s="789"/>
      <c r="BB8" s="789"/>
      <c r="BC8" s="789"/>
      <c r="BD8" s="789"/>
      <c r="BE8" s="789"/>
      <c r="BF8" s="513"/>
      <c r="BG8" s="513"/>
      <c r="BH8" s="513"/>
      <c r="BI8" s="513"/>
      <c r="BJ8" s="513"/>
      <c r="BK8" s="513"/>
      <c r="BL8" s="513"/>
      <c r="BM8" s="513"/>
      <c r="BN8" s="513"/>
      <c r="BO8" s="513"/>
      <c r="BP8" s="513"/>
      <c r="BQ8" s="513"/>
      <c r="BR8" s="513"/>
      <c r="BS8" s="513"/>
      <c r="BT8" s="513"/>
      <c r="BU8" s="513"/>
      <c r="BV8" s="513"/>
    </row>
    <row r="9" spans="1:74" s="213" customFormat="1" ht="11.1" customHeight="1" x14ac:dyDescent="0.2">
      <c r="A9" s="503" t="s">
        <v>151</v>
      </c>
      <c r="B9" s="504" t="s">
        <v>597</v>
      </c>
      <c r="C9" s="507">
        <v>3.4127999999999998</v>
      </c>
      <c r="D9" s="507">
        <v>3.6110000000000002</v>
      </c>
      <c r="E9" s="507">
        <v>4.3217499999999998</v>
      </c>
      <c r="F9" s="507">
        <v>4.2127499999999998</v>
      </c>
      <c r="G9" s="507">
        <v>4.5449999999999999</v>
      </c>
      <c r="H9" s="507">
        <v>5.0322500000000003</v>
      </c>
      <c r="I9" s="507">
        <v>4.6680000000000001</v>
      </c>
      <c r="J9" s="507">
        <v>4.0873999999999997</v>
      </c>
      <c r="K9" s="507">
        <v>3.8167499999999999</v>
      </c>
      <c r="L9" s="507">
        <v>3.9354</v>
      </c>
      <c r="M9" s="507">
        <v>3.7992499999999998</v>
      </c>
      <c r="N9" s="507">
        <v>3.3235000000000001</v>
      </c>
      <c r="O9" s="507">
        <v>3.4451999999999998</v>
      </c>
      <c r="P9" s="507">
        <v>3.5012500000000002</v>
      </c>
      <c r="Q9" s="507">
        <v>3.5350000000000001</v>
      </c>
      <c r="R9" s="507">
        <v>3.71075</v>
      </c>
      <c r="S9" s="507">
        <v>3.6661999999999999</v>
      </c>
      <c r="T9" s="507">
        <v>3.68425</v>
      </c>
      <c r="U9" s="507">
        <v>3.7124000000000001</v>
      </c>
      <c r="V9" s="507">
        <v>3.95425</v>
      </c>
      <c r="W9" s="507">
        <v>3.9575</v>
      </c>
      <c r="X9" s="507">
        <v>3.742</v>
      </c>
      <c r="Y9" s="507">
        <v>3.4424999999999999</v>
      </c>
      <c r="Z9" s="507">
        <v>3.2570000000000001</v>
      </c>
      <c r="AA9" s="507">
        <v>3.1968000000000001</v>
      </c>
      <c r="AB9" s="507">
        <v>3.3282500000000002</v>
      </c>
      <c r="AC9" s="507">
        <v>3.5415000000000001</v>
      </c>
      <c r="AD9" s="507">
        <v>3.7334000000000001</v>
      </c>
      <c r="AE9" s="507">
        <v>3.72525</v>
      </c>
      <c r="AF9" s="507">
        <v>3.5754999999999999</v>
      </c>
      <c r="AG9" s="507">
        <v>3.6004</v>
      </c>
      <c r="AH9" s="507">
        <v>3.5065</v>
      </c>
      <c r="AI9" s="507">
        <v>3.3384</v>
      </c>
      <c r="AJ9" s="507">
        <v>3.2605</v>
      </c>
      <c r="AK9" s="507">
        <v>3.1752500000000001</v>
      </c>
      <c r="AL9" s="507">
        <v>3.1394000000000002</v>
      </c>
      <c r="AM9" s="507">
        <v>3.19625</v>
      </c>
      <c r="AN9" s="507">
        <v>3.2472500000000002</v>
      </c>
      <c r="AO9" s="507">
        <v>3.2229999999999999</v>
      </c>
      <c r="AP9" s="507">
        <v>3.2985000000000002</v>
      </c>
      <c r="AQ9" s="507">
        <v>3.278</v>
      </c>
      <c r="AR9" s="507">
        <v>3.2764000000000002</v>
      </c>
      <c r="AS9" s="507">
        <v>3.2494999999999998</v>
      </c>
      <c r="AT9" s="507">
        <v>3.2577500000000001</v>
      </c>
      <c r="AU9" s="507">
        <v>3.2934000000000001</v>
      </c>
      <c r="AV9" s="507">
        <v>3.1902499999999998</v>
      </c>
      <c r="AW9" s="507">
        <v>3.1792500000000001</v>
      </c>
      <c r="AX9" s="507">
        <v>3.0238</v>
      </c>
      <c r="AY9" s="507">
        <v>2.9362499999999998</v>
      </c>
      <c r="AZ9" s="805">
        <v>3.03925</v>
      </c>
      <c r="BA9" s="805">
        <v>3.7713999999999999</v>
      </c>
      <c r="BB9" s="805">
        <v>4.2357500000000003</v>
      </c>
      <c r="BC9" s="805">
        <v>4.6087499999999997</v>
      </c>
      <c r="BD9" s="805">
        <v>4.1837999999999997</v>
      </c>
      <c r="BE9" s="805">
        <v>4.0642500000000004</v>
      </c>
      <c r="BF9" s="517">
        <v>4.1999310000000003</v>
      </c>
      <c r="BG9" s="517">
        <v>4.1648230000000002</v>
      </c>
      <c r="BH9" s="517">
        <v>4.0358890000000001</v>
      </c>
      <c r="BI9" s="517">
        <v>3.8648419999999999</v>
      </c>
      <c r="BJ9" s="517">
        <v>3.67902</v>
      </c>
      <c r="BK9" s="517">
        <v>3.5624470000000001</v>
      </c>
      <c r="BL9" s="517">
        <v>3.5074860000000001</v>
      </c>
      <c r="BM9" s="517">
        <v>3.5705659999999999</v>
      </c>
      <c r="BN9" s="517">
        <v>3.5909469999999999</v>
      </c>
      <c r="BO9" s="517">
        <v>3.5879409999999998</v>
      </c>
      <c r="BP9" s="517">
        <v>3.5649320000000002</v>
      </c>
      <c r="BQ9" s="517">
        <v>3.5040269999999998</v>
      </c>
      <c r="BR9" s="517">
        <v>3.4384329999999999</v>
      </c>
      <c r="BS9" s="517">
        <v>3.3363900000000002</v>
      </c>
      <c r="BT9" s="517">
        <v>3.2712110000000001</v>
      </c>
      <c r="BU9" s="517">
        <v>3.1803110000000001</v>
      </c>
      <c r="BV9" s="517">
        <v>3.0542829999999999</v>
      </c>
    </row>
    <row r="10" spans="1:74" s="213" customFormat="1" ht="11.1" customHeight="1" x14ac:dyDescent="0.2">
      <c r="A10" s="503" t="s">
        <v>149</v>
      </c>
      <c r="B10" s="504" t="s">
        <v>598</v>
      </c>
      <c r="C10" s="507">
        <v>3.3146</v>
      </c>
      <c r="D10" s="507">
        <v>3.5172500000000002</v>
      </c>
      <c r="E10" s="507">
        <v>4.2217500000000001</v>
      </c>
      <c r="F10" s="507">
        <v>4.1085000000000003</v>
      </c>
      <c r="G10" s="507">
        <v>4.4436</v>
      </c>
      <c r="H10" s="507">
        <v>4.9290000000000003</v>
      </c>
      <c r="I10" s="507">
        <v>4.5592499999999996</v>
      </c>
      <c r="J10" s="507">
        <v>3.9750000000000001</v>
      </c>
      <c r="K10" s="507">
        <v>3.70025</v>
      </c>
      <c r="L10" s="507">
        <v>3.8151999999999999</v>
      </c>
      <c r="M10" s="507">
        <v>3.6850000000000001</v>
      </c>
      <c r="N10" s="507">
        <v>3.21</v>
      </c>
      <c r="O10" s="507">
        <v>3.3391999999999999</v>
      </c>
      <c r="P10" s="507">
        <v>3.3887499999999999</v>
      </c>
      <c r="Q10" s="507">
        <v>3.4220000000000002</v>
      </c>
      <c r="R10" s="507">
        <v>3.6030000000000002</v>
      </c>
      <c r="S10" s="507">
        <v>3.5548000000000002</v>
      </c>
      <c r="T10" s="507">
        <v>3.5710000000000002</v>
      </c>
      <c r="U10" s="507">
        <v>3.597</v>
      </c>
      <c r="V10" s="507">
        <v>3.83975</v>
      </c>
      <c r="W10" s="507">
        <v>3.8359999999999999</v>
      </c>
      <c r="X10" s="507">
        <v>3.6128</v>
      </c>
      <c r="Y10" s="507">
        <v>3.3180000000000001</v>
      </c>
      <c r="Z10" s="507">
        <v>3.1339999999999999</v>
      </c>
      <c r="AA10" s="507">
        <v>3.0754000000000001</v>
      </c>
      <c r="AB10" s="507">
        <v>3.2115</v>
      </c>
      <c r="AC10" s="507">
        <v>3.4255</v>
      </c>
      <c r="AD10" s="507">
        <v>3.6114000000000002</v>
      </c>
      <c r="AE10" s="507">
        <v>3.6030000000000002</v>
      </c>
      <c r="AF10" s="507">
        <v>3.4544999999999999</v>
      </c>
      <c r="AG10" s="507">
        <v>3.4838</v>
      </c>
      <c r="AH10" s="507">
        <v>3.3892500000000001</v>
      </c>
      <c r="AI10" s="507">
        <v>3.2138</v>
      </c>
      <c r="AJ10" s="507">
        <v>3.137</v>
      </c>
      <c r="AK10" s="507">
        <v>3.0527500000000001</v>
      </c>
      <c r="AL10" s="507">
        <v>3.0175999999999998</v>
      </c>
      <c r="AM10" s="507">
        <v>3.0754999999999999</v>
      </c>
      <c r="AN10" s="507">
        <v>3.1207500000000001</v>
      </c>
      <c r="AO10" s="507">
        <v>3.0964</v>
      </c>
      <c r="AP10" s="507">
        <v>3.1712500000000001</v>
      </c>
      <c r="AQ10" s="507">
        <v>3.15</v>
      </c>
      <c r="AR10" s="507">
        <v>3.1501999999999999</v>
      </c>
      <c r="AS10" s="507">
        <v>3.1247500000000001</v>
      </c>
      <c r="AT10" s="507">
        <v>3.1324999999999998</v>
      </c>
      <c r="AU10" s="507">
        <v>3.1656</v>
      </c>
      <c r="AV10" s="507">
        <v>3.0597500000000002</v>
      </c>
      <c r="AW10" s="507">
        <v>3.0495000000000001</v>
      </c>
      <c r="AX10" s="507">
        <v>2.8944000000000001</v>
      </c>
      <c r="AY10" s="507">
        <v>2.8085</v>
      </c>
      <c r="AZ10" s="805">
        <v>2.9075000000000002</v>
      </c>
      <c r="BA10" s="805">
        <v>3.6375999999999999</v>
      </c>
      <c r="BB10" s="805">
        <v>4.1025</v>
      </c>
      <c r="BC10" s="805">
        <v>4.4792500000000004</v>
      </c>
      <c r="BD10" s="805">
        <v>4.0495999999999999</v>
      </c>
      <c r="BE10" s="805">
        <v>3.9322499999999998</v>
      </c>
      <c r="BF10" s="517">
        <v>4.0666909999999996</v>
      </c>
      <c r="BG10" s="517">
        <v>4.0297320000000001</v>
      </c>
      <c r="BH10" s="517">
        <v>3.8982899999999998</v>
      </c>
      <c r="BI10" s="517">
        <v>3.7259820000000001</v>
      </c>
      <c r="BJ10" s="517">
        <v>3.5394389999999998</v>
      </c>
      <c r="BK10" s="517">
        <v>3.4236430000000002</v>
      </c>
      <c r="BL10" s="517">
        <v>3.370654</v>
      </c>
      <c r="BM10" s="517">
        <v>3.4350559999999999</v>
      </c>
      <c r="BN10" s="517">
        <v>3.4539909999999998</v>
      </c>
      <c r="BO10" s="517">
        <v>3.45228</v>
      </c>
      <c r="BP10" s="517">
        <v>3.4304260000000002</v>
      </c>
      <c r="BQ10" s="517">
        <v>3.3677419999999998</v>
      </c>
      <c r="BR10" s="517">
        <v>3.301199</v>
      </c>
      <c r="BS10" s="517">
        <v>3.197613</v>
      </c>
      <c r="BT10" s="517">
        <v>3.1302099999999999</v>
      </c>
      <c r="BU10" s="517">
        <v>3.0383049999999998</v>
      </c>
      <c r="BV10" s="517">
        <v>2.911791</v>
      </c>
    </row>
    <row r="11" spans="1:74" ht="11.1" customHeight="1" x14ac:dyDescent="0.2">
      <c r="A11" s="1" t="s">
        <v>599</v>
      </c>
      <c r="B11" s="468" t="s">
        <v>600</v>
      </c>
      <c r="C11" s="508">
        <v>3.2528000000000001</v>
      </c>
      <c r="D11" s="508">
        <v>3.4775</v>
      </c>
      <c r="E11" s="508">
        <v>4.1462500000000002</v>
      </c>
      <c r="F11" s="508">
        <v>3.9794999999999998</v>
      </c>
      <c r="G11" s="508">
        <v>4.3673999999999999</v>
      </c>
      <c r="H11" s="508">
        <v>4.7607499999999998</v>
      </c>
      <c r="I11" s="508">
        <v>4.4035000000000002</v>
      </c>
      <c r="J11" s="508">
        <v>3.8809999999999998</v>
      </c>
      <c r="K11" s="508">
        <v>3.5012500000000002</v>
      </c>
      <c r="L11" s="508">
        <v>3.4683999999999999</v>
      </c>
      <c r="M11" s="508">
        <v>3.5517500000000002</v>
      </c>
      <c r="N11" s="508">
        <v>3.1920000000000002</v>
      </c>
      <c r="O11" s="508">
        <v>3.3069999999999999</v>
      </c>
      <c r="P11" s="508">
        <v>3.32</v>
      </c>
      <c r="Q11" s="508">
        <v>3.2907500000000001</v>
      </c>
      <c r="R11" s="508">
        <v>3.4682499999999998</v>
      </c>
      <c r="S11" s="508">
        <v>3.4247999999999998</v>
      </c>
      <c r="T11" s="508">
        <v>3.4165000000000001</v>
      </c>
      <c r="U11" s="508">
        <v>3.4714</v>
      </c>
      <c r="V11" s="508">
        <v>3.7134999999999998</v>
      </c>
      <c r="W11" s="508">
        <v>3.6349999999999998</v>
      </c>
      <c r="X11" s="508">
        <v>3.4169999999999998</v>
      </c>
      <c r="Y11" s="508">
        <v>3.19625</v>
      </c>
      <c r="Z11" s="508">
        <v>3.1240000000000001</v>
      </c>
      <c r="AA11" s="508">
        <v>3.0609999999999999</v>
      </c>
      <c r="AB11" s="508">
        <v>3.1755</v>
      </c>
      <c r="AC11" s="508">
        <v>3.3105000000000002</v>
      </c>
      <c r="AD11" s="508">
        <v>3.4607999999999999</v>
      </c>
      <c r="AE11" s="508">
        <v>3.5</v>
      </c>
      <c r="AF11" s="508">
        <v>3.3832499999999999</v>
      </c>
      <c r="AG11" s="508">
        <v>3.4218000000000002</v>
      </c>
      <c r="AH11" s="508">
        <v>3.3134999999999999</v>
      </c>
      <c r="AI11" s="508">
        <v>3.1158000000000001</v>
      </c>
      <c r="AJ11" s="508">
        <v>3.0375000000000001</v>
      </c>
      <c r="AK11" s="508">
        <v>3.0019999999999998</v>
      </c>
      <c r="AL11" s="508">
        <v>2.976</v>
      </c>
      <c r="AM11" s="508">
        <v>3.0332499999999998</v>
      </c>
      <c r="AN11" s="508">
        <v>3.0259999999999998</v>
      </c>
      <c r="AO11" s="508">
        <v>2.9647999999999999</v>
      </c>
      <c r="AP11" s="508">
        <v>3.0162499999999999</v>
      </c>
      <c r="AQ11" s="508">
        <v>2.9824999999999999</v>
      </c>
      <c r="AR11" s="508">
        <v>3.0022000000000002</v>
      </c>
      <c r="AS11" s="508">
        <v>3.0030000000000001</v>
      </c>
      <c r="AT11" s="508">
        <v>3.0012500000000002</v>
      </c>
      <c r="AU11" s="508">
        <v>3.0207999999999999</v>
      </c>
      <c r="AV11" s="508">
        <v>2.9369999999999998</v>
      </c>
      <c r="AW11" s="508">
        <v>2.9417499999999999</v>
      </c>
      <c r="AX11" s="508">
        <v>2.8532000000000002</v>
      </c>
      <c r="AY11" s="508">
        <v>2.77075</v>
      </c>
      <c r="AZ11" s="789">
        <v>2.82775</v>
      </c>
      <c r="BA11" s="789">
        <v>3.4842</v>
      </c>
      <c r="BB11" s="789">
        <v>3.95</v>
      </c>
      <c r="BC11" s="789">
        <v>4.2990000000000004</v>
      </c>
      <c r="BD11" s="789">
        <v>3.9114</v>
      </c>
      <c r="BE11" s="789">
        <v>3.8464999999999998</v>
      </c>
      <c r="BF11" s="513">
        <v>3.9158210000000002</v>
      </c>
      <c r="BG11" s="513">
        <v>3.8404150000000001</v>
      </c>
      <c r="BH11" s="513">
        <v>3.7057929999999999</v>
      </c>
      <c r="BI11" s="513">
        <v>3.5814089999999998</v>
      </c>
      <c r="BJ11" s="513">
        <v>3.439622</v>
      </c>
      <c r="BK11" s="513">
        <v>3.3251469999999999</v>
      </c>
      <c r="BL11" s="513">
        <v>3.2409970000000001</v>
      </c>
      <c r="BM11" s="513">
        <v>3.2508819999999998</v>
      </c>
      <c r="BN11" s="513">
        <v>3.2587250000000001</v>
      </c>
      <c r="BO11" s="513">
        <v>3.2565499999999998</v>
      </c>
      <c r="BP11" s="513">
        <v>3.2171020000000001</v>
      </c>
      <c r="BQ11" s="513">
        <v>3.1505779999999999</v>
      </c>
      <c r="BR11" s="513">
        <v>3.0850550000000001</v>
      </c>
      <c r="BS11" s="513">
        <v>2.9729230000000002</v>
      </c>
      <c r="BT11" s="513">
        <v>2.8977080000000002</v>
      </c>
      <c r="BU11" s="513">
        <v>2.8761450000000002</v>
      </c>
      <c r="BV11" s="513">
        <v>2.7945289999999998</v>
      </c>
    </row>
    <row r="12" spans="1:74" ht="11.1" customHeight="1" x14ac:dyDescent="0.2">
      <c r="A12" s="1" t="s">
        <v>601</v>
      </c>
      <c r="B12" s="468" t="s">
        <v>602</v>
      </c>
      <c r="C12" s="508">
        <v>3.1118000000000001</v>
      </c>
      <c r="D12" s="508">
        <v>3.3567499999999999</v>
      </c>
      <c r="E12" s="508">
        <v>4.0237499999999997</v>
      </c>
      <c r="F12" s="508">
        <v>3.9147500000000002</v>
      </c>
      <c r="G12" s="508">
        <v>4.2595999999999998</v>
      </c>
      <c r="H12" s="508">
        <v>4.8789999999999996</v>
      </c>
      <c r="I12" s="508">
        <v>4.4957500000000001</v>
      </c>
      <c r="J12" s="508">
        <v>3.8094000000000001</v>
      </c>
      <c r="K12" s="508">
        <v>3.5895000000000001</v>
      </c>
      <c r="L12" s="508">
        <v>3.7440000000000002</v>
      </c>
      <c r="M12" s="508">
        <v>3.5865</v>
      </c>
      <c r="N12" s="508">
        <v>3.0139999999999998</v>
      </c>
      <c r="O12" s="508">
        <v>3.2172000000000001</v>
      </c>
      <c r="P12" s="508">
        <v>3.23075</v>
      </c>
      <c r="Q12" s="508">
        <v>3.2694999999999999</v>
      </c>
      <c r="R12" s="508">
        <v>3.5117500000000001</v>
      </c>
      <c r="S12" s="508">
        <v>3.4540000000000002</v>
      </c>
      <c r="T12" s="508">
        <v>3.4710000000000001</v>
      </c>
      <c r="U12" s="508">
        <v>3.4359999999999999</v>
      </c>
      <c r="V12" s="508">
        <v>3.7007500000000002</v>
      </c>
      <c r="W12" s="508">
        <v>3.6655000000000002</v>
      </c>
      <c r="X12" s="508">
        <v>3.371</v>
      </c>
      <c r="Y12" s="508">
        <v>3.1375000000000002</v>
      </c>
      <c r="Z12" s="508">
        <v>2.887</v>
      </c>
      <c r="AA12" s="508">
        <v>2.8294000000000001</v>
      </c>
      <c r="AB12" s="508">
        <v>3.0437500000000002</v>
      </c>
      <c r="AC12" s="508">
        <v>3.3177500000000002</v>
      </c>
      <c r="AD12" s="508">
        <v>3.4413999999999998</v>
      </c>
      <c r="AE12" s="508">
        <v>3.43025</v>
      </c>
      <c r="AF12" s="508">
        <v>3.3122500000000001</v>
      </c>
      <c r="AG12" s="508">
        <v>3.4106000000000001</v>
      </c>
      <c r="AH12" s="508">
        <v>3.3380000000000001</v>
      </c>
      <c r="AI12" s="508">
        <v>3.0912000000000002</v>
      </c>
      <c r="AJ12" s="508">
        <v>3.0162499999999999</v>
      </c>
      <c r="AK12" s="508">
        <v>2.88775</v>
      </c>
      <c r="AL12" s="508">
        <v>2.8807999999999998</v>
      </c>
      <c r="AM12" s="508">
        <v>2.9420000000000002</v>
      </c>
      <c r="AN12" s="508">
        <v>2.956</v>
      </c>
      <c r="AO12" s="508">
        <v>2.9538000000000002</v>
      </c>
      <c r="AP12" s="508">
        <v>3.0287500000000001</v>
      </c>
      <c r="AQ12" s="508">
        <v>3.0125000000000002</v>
      </c>
      <c r="AR12" s="508">
        <v>3.0194000000000001</v>
      </c>
      <c r="AS12" s="508">
        <v>3.0034999999999998</v>
      </c>
      <c r="AT12" s="508">
        <v>3.0277500000000002</v>
      </c>
      <c r="AU12" s="508">
        <v>3.012</v>
      </c>
      <c r="AV12" s="508">
        <v>2.85575</v>
      </c>
      <c r="AW12" s="508">
        <v>2.87575</v>
      </c>
      <c r="AX12" s="508">
        <v>2.6722000000000001</v>
      </c>
      <c r="AY12" s="508">
        <v>2.6324999999999998</v>
      </c>
      <c r="AZ12" s="789">
        <v>2.6739999999999999</v>
      </c>
      <c r="BA12" s="789">
        <v>3.3712</v>
      </c>
      <c r="BB12" s="789">
        <v>3.8325</v>
      </c>
      <c r="BC12" s="789">
        <v>4.3887499999999999</v>
      </c>
      <c r="BD12" s="789">
        <v>3.8578000000000001</v>
      </c>
      <c r="BE12" s="789">
        <v>3.7137500000000001</v>
      </c>
      <c r="BF12" s="513">
        <v>3.9090940000000001</v>
      </c>
      <c r="BG12" s="513">
        <v>3.8476720000000002</v>
      </c>
      <c r="BH12" s="513">
        <v>3.6883319999999999</v>
      </c>
      <c r="BI12" s="513">
        <v>3.506183</v>
      </c>
      <c r="BJ12" s="513">
        <v>3.3022269999999998</v>
      </c>
      <c r="BK12" s="513">
        <v>3.2300149999999999</v>
      </c>
      <c r="BL12" s="513">
        <v>3.1921490000000001</v>
      </c>
      <c r="BM12" s="513">
        <v>3.288713</v>
      </c>
      <c r="BN12" s="513">
        <v>3.271798</v>
      </c>
      <c r="BO12" s="513">
        <v>3.247344</v>
      </c>
      <c r="BP12" s="513">
        <v>3.2459549999999999</v>
      </c>
      <c r="BQ12" s="513">
        <v>3.171532</v>
      </c>
      <c r="BR12" s="513">
        <v>3.1136819999999998</v>
      </c>
      <c r="BS12" s="513">
        <v>3.0070169999999998</v>
      </c>
      <c r="BT12" s="513">
        <v>2.9254020000000001</v>
      </c>
      <c r="BU12" s="513">
        <v>2.8324579999999999</v>
      </c>
      <c r="BV12" s="513">
        <v>2.6776749999999998</v>
      </c>
    </row>
    <row r="13" spans="1:74" ht="11.1" customHeight="1" x14ac:dyDescent="0.2">
      <c r="A13" s="1" t="s">
        <v>603</v>
      </c>
      <c r="B13" s="468" t="s">
        <v>604</v>
      </c>
      <c r="C13" s="508">
        <v>2.9714</v>
      </c>
      <c r="D13" s="508">
        <v>3.2132499999999999</v>
      </c>
      <c r="E13" s="508">
        <v>3.9180000000000001</v>
      </c>
      <c r="F13" s="508">
        <v>3.7679999999999998</v>
      </c>
      <c r="G13" s="508">
        <v>4.1003999999999996</v>
      </c>
      <c r="H13" s="508">
        <v>4.5739999999999998</v>
      </c>
      <c r="I13" s="508">
        <v>4.093</v>
      </c>
      <c r="J13" s="508">
        <v>3.4830000000000001</v>
      </c>
      <c r="K13" s="508">
        <v>3.1575000000000002</v>
      </c>
      <c r="L13" s="508">
        <v>3.2178</v>
      </c>
      <c r="M13" s="508">
        <v>3.0647500000000001</v>
      </c>
      <c r="N13" s="508">
        <v>2.7149999999999999</v>
      </c>
      <c r="O13" s="508">
        <v>2.9956</v>
      </c>
      <c r="P13" s="508">
        <v>3.00725</v>
      </c>
      <c r="Q13" s="508">
        <v>3.0425</v>
      </c>
      <c r="R13" s="508">
        <v>3.24925</v>
      </c>
      <c r="S13" s="508">
        <v>3.0863999999999998</v>
      </c>
      <c r="T13" s="508">
        <v>3.1272500000000001</v>
      </c>
      <c r="U13" s="508">
        <v>3.2111999999999998</v>
      </c>
      <c r="V13" s="508">
        <v>3.4260000000000002</v>
      </c>
      <c r="W13" s="508">
        <v>3.3780000000000001</v>
      </c>
      <c r="X13" s="508">
        <v>3.1103999999999998</v>
      </c>
      <c r="Y13" s="508">
        <v>2.794</v>
      </c>
      <c r="Z13" s="508">
        <v>2.6477499999999998</v>
      </c>
      <c r="AA13" s="508">
        <v>2.6873999999999998</v>
      </c>
      <c r="AB13" s="508">
        <v>2.8435000000000001</v>
      </c>
      <c r="AC13" s="508">
        <v>3.0422500000000001</v>
      </c>
      <c r="AD13" s="508">
        <v>3.1863999999999999</v>
      </c>
      <c r="AE13" s="508">
        <v>3.1592500000000001</v>
      </c>
      <c r="AF13" s="508">
        <v>3.0009999999999999</v>
      </c>
      <c r="AG13" s="508">
        <v>3.0760000000000001</v>
      </c>
      <c r="AH13" s="508">
        <v>2.9747499999999998</v>
      </c>
      <c r="AI13" s="508">
        <v>2.76</v>
      </c>
      <c r="AJ13" s="508">
        <v>2.7065000000000001</v>
      </c>
      <c r="AK13" s="508">
        <v>2.62825</v>
      </c>
      <c r="AL13" s="508">
        <v>2.6012</v>
      </c>
      <c r="AM13" s="508">
        <v>2.6767500000000002</v>
      </c>
      <c r="AN13" s="508">
        <v>2.7112500000000002</v>
      </c>
      <c r="AO13" s="508">
        <v>2.6829999999999998</v>
      </c>
      <c r="AP13" s="508">
        <v>2.7395</v>
      </c>
      <c r="AQ13" s="508">
        <v>2.7315</v>
      </c>
      <c r="AR13" s="508">
        <v>2.7471999999999999</v>
      </c>
      <c r="AS13" s="508">
        <v>2.7275</v>
      </c>
      <c r="AT13" s="508">
        <v>2.7124999999999999</v>
      </c>
      <c r="AU13" s="508">
        <v>2.7320000000000002</v>
      </c>
      <c r="AV13" s="508">
        <v>2.6194999999999999</v>
      </c>
      <c r="AW13" s="508">
        <v>2.5882499999999999</v>
      </c>
      <c r="AX13" s="508">
        <v>2.4738000000000002</v>
      </c>
      <c r="AY13" s="508">
        <v>2.39975</v>
      </c>
      <c r="AZ13" s="789">
        <v>2.4834999999999998</v>
      </c>
      <c r="BA13" s="789">
        <v>3.2717999999999998</v>
      </c>
      <c r="BB13" s="789">
        <v>3.7050000000000001</v>
      </c>
      <c r="BC13" s="789">
        <v>3.94875</v>
      </c>
      <c r="BD13" s="789">
        <v>3.5451999999999999</v>
      </c>
      <c r="BE13" s="789">
        <v>3.5110000000000001</v>
      </c>
      <c r="BF13" s="513">
        <v>3.5801620000000001</v>
      </c>
      <c r="BG13" s="513">
        <v>3.4794939999999999</v>
      </c>
      <c r="BH13" s="513">
        <v>3.3362090000000002</v>
      </c>
      <c r="BI13" s="513">
        <v>3.1762700000000001</v>
      </c>
      <c r="BJ13" s="513">
        <v>3.043828</v>
      </c>
      <c r="BK13" s="513">
        <v>2.9999389999999999</v>
      </c>
      <c r="BL13" s="513">
        <v>2.9616419999999999</v>
      </c>
      <c r="BM13" s="513">
        <v>3.0054189999999998</v>
      </c>
      <c r="BN13" s="513">
        <v>3.0110950000000001</v>
      </c>
      <c r="BO13" s="513">
        <v>2.9684560000000002</v>
      </c>
      <c r="BP13" s="513">
        <v>2.9519920000000002</v>
      </c>
      <c r="BQ13" s="513">
        <v>2.879429</v>
      </c>
      <c r="BR13" s="513">
        <v>2.8008980000000001</v>
      </c>
      <c r="BS13" s="513">
        <v>2.681263</v>
      </c>
      <c r="BT13" s="513">
        <v>2.6192600000000001</v>
      </c>
      <c r="BU13" s="513">
        <v>2.5336159999999999</v>
      </c>
      <c r="BV13" s="513">
        <v>2.434021</v>
      </c>
    </row>
    <row r="14" spans="1:74" ht="11.1" customHeight="1" x14ac:dyDescent="0.2">
      <c r="A14" s="1" t="s">
        <v>605</v>
      </c>
      <c r="B14" s="468" t="s">
        <v>606</v>
      </c>
      <c r="C14" s="508">
        <v>3.3408000000000002</v>
      </c>
      <c r="D14" s="508">
        <v>3.3439999999999999</v>
      </c>
      <c r="E14" s="508">
        <v>4.0597500000000002</v>
      </c>
      <c r="F14" s="508">
        <v>4.1559999999999997</v>
      </c>
      <c r="G14" s="508">
        <v>4.2960000000000003</v>
      </c>
      <c r="H14" s="508">
        <v>4.9017499999999998</v>
      </c>
      <c r="I14" s="508">
        <v>4.8635000000000002</v>
      </c>
      <c r="J14" s="508">
        <v>4.2497999999999996</v>
      </c>
      <c r="K14" s="508">
        <v>3.90625</v>
      </c>
      <c r="L14" s="508">
        <v>3.8744000000000001</v>
      </c>
      <c r="M14" s="508">
        <v>3.6619999999999999</v>
      </c>
      <c r="N14" s="508">
        <v>3.1797499999999999</v>
      </c>
      <c r="O14" s="508">
        <v>3.2869999999999999</v>
      </c>
      <c r="P14" s="508">
        <v>3.76675</v>
      </c>
      <c r="Q14" s="508">
        <v>3.66</v>
      </c>
      <c r="R14" s="508">
        <v>3.4935</v>
      </c>
      <c r="S14" s="508">
        <v>3.5581999999999998</v>
      </c>
      <c r="T14" s="508">
        <v>3.7040000000000002</v>
      </c>
      <c r="U14" s="508">
        <v>3.7862</v>
      </c>
      <c r="V14" s="508">
        <v>3.9780000000000002</v>
      </c>
      <c r="W14" s="508">
        <v>4.0197500000000002</v>
      </c>
      <c r="X14" s="508">
        <v>3.7429999999999999</v>
      </c>
      <c r="Y14" s="508">
        <v>3.2742499999999999</v>
      </c>
      <c r="Z14" s="508">
        <v>2.89575</v>
      </c>
      <c r="AA14" s="508">
        <v>2.7374000000000001</v>
      </c>
      <c r="AB14" s="508">
        <v>2.8602500000000002</v>
      </c>
      <c r="AC14" s="508">
        <v>3.1372499999999999</v>
      </c>
      <c r="AD14" s="508">
        <v>3.4081999999999999</v>
      </c>
      <c r="AE14" s="508">
        <v>3.4119999999999999</v>
      </c>
      <c r="AF14" s="508">
        <v>3.3122500000000001</v>
      </c>
      <c r="AG14" s="508">
        <v>3.3772000000000002</v>
      </c>
      <c r="AH14" s="508">
        <v>3.4192499999999999</v>
      </c>
      <c r="AI14" s="508">
        <v>3.4014000000000002</v>
      </c>
      <c r="AJ14" s="508">
        <v>3.2370000000000001</v>
      </c>
      <c r="AK14" s="508">
        <v>2.98075</v>
      </c>
      <c r="AL14" s="508">
        <v>2.8359999999999999</v>
      </c>
      <c r="AM14" s="508">
        <v>2.90225</v>
      </c>
      <c r="AN14" s="508">
        <v>3.0129999999999999</v>
      </c>
      <c r="AO14" s="508">
        <v>3.0152000000000001</v>
      </c>
      <c r="AP14" s="508">
        <v>3.1317499999999998</v>
      </c>
      <c r="AQ14" s="508">
        <v>3.1259999999999999</v>
      </c>
      <c r="AR14" s="508">
        <v>3.1381999999999999</v>
      </c>
      <c r="AS14" s="508">
        <v>3.12975</v>
      </c>
      <c r="AT14" s="508">
        <v>3.1520000000000001</v>
      </c>
      <c r="AU14" s="508">
        <v>3.1793999999999998</v>
      </c>
      <c r="AV14" s="508">
        <v>3.0209999999999999</v>
      </c>
      <c r="AW14" s="508">
        <v>2.9169999999999998</v>
      </c>
      <c r="AX14" s="508">
        <v>2.58</v>
      </c>
      <c r="AY14" s="508">
        <v>2.4637500000000001</v>
      </c>
      <c r="AZ14" s="789">
        <v>2.6592500000000001</v>
      </c>
      <c r="BA14" s="789">
        <v>3.484</v>
      </c>
      <c r="BB14" s="789">
        <v>3.9350000000000001</v>
      </c>
      <c r="BC14" s="789">
        <v>4.46875</v>
      </c>
      <c r="BD14" s="789">
        <v>4.0373999999999999</v>
      </c>
      <c r="BE14" s="789">
        <v>3.8807499999999999</v>
      </c>
      <c r="BF14" s="513">
        <v>4.1078789999999996</v>
      </c>
      <c r="BG14" s="513">
        <v>4.1479350000000004</v>
      </c>
      <c r="BH14" s="513">
        <v>3.9846889999999999</v>
      </c>
      <c r="BI14" s="513">
        <v>3.7328679999999999</v>
      </c>
      <c r="BJ14" s="513">
        <v>3.4641419999999998</v>
      </c>
      <c r="BK14" s="513">
        <v>3.310508</v>
      </c>
      <c r="BL14" s="513">
        <v>3.2235529999999999</v>
      </c>
      <c r="BM14" s="513">
        <v>3.3323659999999999</v>
      </c>
      <c r="BN14" s="513">
        <v>3.3983110000000001</v>
      </c>
      <c r="BO14" s="513">
        <v>3.4135979999999999</v>
      </c>
      <c r="BP14" s="513">
        <v>3.4234360000000001</v>
      </c>
      <c r="BQ14" s="513">
        <v>3.3730099999999998</v>
      </c>
      <c r="BR14" s="513">
        <v>3.3302480000000001</v>
      </c>
      <c r="BS14" s="513">
        <v>3.2358229999999999</v>
      </c>
      <c r="BT14" s="513">
        <v>3.1307740000000002</v>
      </c>
      <c r="BU14" s="513">
        <v>2.9954179999999999</v>
      </c>
      <c r="BV14" s="513">
        <v>2.809631</v>
      </c>
    </row>
    <row r="15" spans="1:74" ht="11.1" customHeight="1" x14ac:dyDescent="0.2">
      <c r="A15" s="1" t="s">
        <v>607</v>
      </c>
      <c r="B15" s="468" t="s">
        <v>608</v>
      </c>
      <c r="C15" s="508">
        <v>4.1546000000000003</v>
      </c>
      <c r="D15" s="508">
        <v>4.2282500000000001</v>
      </c>
      <c r="E15" s="508">
        <v>5.1052499999999998</v>
      </c>
      <c r="F15" s="508">
        <v>5.13375</v>
      </c>
      <c r="G15" s="508">
        <v>5.3474000000000004</v>
      </c>
      <c r="H15" s="508">
        <v>5.8150000000000004</v>
      </c>
      <c r="I15" s="508">
        <v>5.4812500000000002</v>
      </c>
      <c r="J15" s="508">
        <v>4.9408000000000003</v>
      </c>
      <c r="K15" s="508">
        <v>4.8957499999999996</v>
      </c>
      <c r="L15" s="508">
        <v>5.4017999999999997</v>
      </c>
      <c r="M15" s="508">
        <v>4.8099999999999996</v>
      </c>
      <c r="N15" s="508">
        <v>4.1022499999999997</v>
      </c>
      <c r="O15" s="508">
        <v>3.992</v>
      </c>
      <c r="P15" s="508">
        <v>4.1630000000000003</v>
      </c>
      <c r="Q15" s="508">
        <v>4.3715000000000002</v>
      </c>
      <c r="R15" s="508">
        <v>4.4814999999999996</v>
      </c>
      <c r="S15" s="508">
        <v>4.5288000000000004</v>
      </c>
      <c r="T15" s="508">
        <v>4.5579999999999998</v>
      </c>
      <c r="U15" s="508">
        <v>4.5541999999999998</v>
      </c>
      <c r="V15" s="508">
        <v>4.7975000000000003</v>
      </c>
      <c r="W15" s="508">
        <v>5.0754999999999999</v>
      </c>
      <c r="X15" s="508">
        <v>5.0271999999999997</v>
      </c>
      <c r="Y15" s="508">
        <v>4.4742499999999996</v>
      </c>
      <c r="Z15" s="508">
        <v>4.1247499999999997</v>
      </c>
      <c r="AA15" s="508">
        <v>4.0052000000000003</v>
      </c>
      <c r="AB15" s="508">
        <v>4.0332499999999998</v>
      </c>
      <c r="AC15" s="508">
        <v>4.3412499999999996</v>
      </c>
      <c r="AD15" s="508">
        <v>4.7569999999999997</v>
      </c>
      <c r="AE15" s="508">
        <v>4.6607500000000002</v>
      </c>
      <c r="AF15" s="508">
        <v>4.3547500000000001</v>
      </c>
      <c r="AG15" s="508">
        <v>4.1791999999999998</v>
      </c>
      <c r="AH15" s="508">
        <v>4.0650000000000004</v>
      </c>
      <c r="AI15" s="508">
        <v>4.0987999999999998</v>
      </c>
      <c r="AJ15" s="508">
        <v>4.0202499999999999</v>
      </c>
      <c r="AK15" s="508">
        <v>3.907</v>
      </c>
      <c r="AL15" s="508">
        <v>3.8039999999999998</v>
      </c>
      <c r="AM15" s="508">
        <v>3.8387500000000001</v>
      </c>
      <c r="AN15" s="508">
        <v>4.0824999999999996</v>
      </c>
      <c r="AO15" s="508">
        <v>4.1074000000000002</v>
      </c>
      <c r="AP15" s="508">
        <v>4.2497499999999997</v>
      </c>
      <c r="AQ15" s="508">
        <v>4.2312500000000002</v>
      </c>
      <c r="AR15" s="508">
        <v>4.1517999999999997</v>
      </c>
      <c r="AS15" s="508">
        <v>4.0332499999999998</v>
      </c>
      <c r="AT15" s="508">
        <v>4.0512499999999996</v>
      </c>
      <c r="AU15" s="508">
        <v>4.2249999999999996</v>
      </c>
      <c r="AV15" s="508">
        <v>4.1777499999999996</v>
      </c>
      <c r="AW15" s="508">
        <v>4.1192500000000001</v>
      </c>
      <c r="AX15" s="508">
        <v>3.8673999999999999</v>
      </c>
      <c r="AY15" s="508">
        <v>3.6797499999999999</v>
      </c>
      <c r="AZ15" s="789">
        <v>3.9802499999999998</v>
      </c>
      <c r="BA15" s="789">
        <v>4.8865999999999996</v>
      </c>
      <c r="BB15" s="789">
        <v>5.3762499999999998</v>
      </c>
      <c r="BC15" s="789">
        <v>5.5925000000000002</v>
      </c>
      <c r="BD15" s="789">
        <v>5.2126000000000001</v>
      </c>
      <c r="BE15" s="789">
        <v>4.9407500000000004</v>
      </c>
      <c r="BF15" s="513">
        <v>5.1098699999999999</v>
      </c>
      <c r="BG15" s="513">
        <v>5.1996450000000003</v>
      </c>
      <c r="BH15" s="513">
        <v>5.1561690000000002</v>
      </c>
      <c r="BI15" s="513">
        <v>4.9320789999999999</v>
      </c>
      <c r="BJ15" s="513">
        <v>4.6333770000000003</v>
      </c>
      <c r="BK15" s="513">
        <v>4.3705160000000003</v>
      </c>
      <c r="BL15" s="513">
        <v>4.3438410000000003</v>
      </c>
      <c r="BM15" s="513">
        <v>4.4641580000000003</v>
      </c>
      <c r="BN15" s="513">
        <v>4.5769479999999998</v>
      </c>
      <c r="BO15" s="513">
        <v>4.6510199999999999</v>
      </c>
      <c r="BP15" s="513">
        <v>4.6160519999999998</v>
      </c>
      <c r="BQ15" s="513">
        <v>4.590662</v>
      </c>
      <c r="BR15" s="513">
        <v>4.5441560000000001</v>
      </c>
      <c r="BS15" s="513">
        <v>4.4364520000000001</v>
      </c>
      <c r="BT15" s="513">
        <v>4.4309560000000001</v>
      </c>
      <c r="BU15" s="513">
        <v>4.221743</v>
      </c>
      <c r="BV15" s="513">
        <v>4.0244020000000003</v>
      </c>
    </row>
    <row r="16" spans="1:74" ht="11.1" customHeight="1" x14ac:dyDescent="0.2">
      <c r="A16" s="1"/>
      <c r="C16" s="510"/>
      <c r="D16" s="510"/>
      <c r="E16" s="510"/>
      <c r="F16" s="510"/>
      <c r="G16" s="510"/>
      <c r="H16" s="510"/>
      <c r="I16" s="510"/>
      <c r="J16" s="510"/>
      <c r="K16" s="510"/>
      <c r="L16" s="510"/>
      <c r="M16" s="510"/>
      <c r="N16" s="510"/>
      <c r="O16" s="510"/>
      <c r="P16" s="510"/>
      <c r="Q16" s="510"/>
      <c r="R16" s="510"/>
      <c r="S16" s="510"/>
      <c r="T16" s="510"/>
      <c r="U16" s="510"/>
      <c r="V16" s="510"/>
      <c r="W16" s="510"/>
      <c r="X16" s="510"/>
      <c r="Y16" s="510"/>
      <c r="Z16" s="510"/>
      <c r="AA16" s="510"/>
      <c r="AB16" s="510"/>
      <c r="AC16" s="510"/>
      <c r="AD16" s="510"/>
      <c r="AE16" s="510"/>
      <c r="AF16" s="510"/>
      <c r="AG16" s="510"/>
      <c r="AH16" s="510"/>
      <c r="AI16" s="510"/>
      <c r="AJ16" s="510"/>
      <c r="AK16" s="510"/>
      <c r="AL16" s="510"/>
      <c r="AM16" s="510"/>
      <c r="AN16" s="510"/>
      <c r="AO16" s="510"/>
      <c r="AP16" s="510"/>
      <c r="AQ16" s="510"/>
      <c r="AR16" s="510"/>
      <c r="AS16" s="510"/>
      <c r="AT16" s="510"/>
      <c r="AU16" s="510"/>
      <c r="AV16" s="510"/>
      <c r="AW16" s="510"/>
      <c r="AX16" s="510"/>
      <c r="AY16" s="510"/>
      <c r="AZ16" s="806"/>
      <c r="BA16" s="806"/>
      <c r="BB16" s="806"/>
      <c r="BC16" s="806"/>
      <c r="BD16" s="806"/>
      <c r="BE16" s="806"/>
      <c r="BF16" s="515"/>
      <c r="BG16" s="515"/>
      <c r="BH16" s="515"/>
      <c r="BI16" s="515"/>
      <c r="BJ16" s="515"/>
      <c r="BK16" s="515"/>
      <c r="BL16" s="515"/>
      <c r="BM16" s="515"/>
      <c r="BN16" s="515"/>
      <c r="BO16" s="515"/>
      <c r="BP16" s="515"/>
      <c r="BQ16" s="515"/>
      <c r="BR16" s="515"/>
      <c r="BS16" s="515"/>
      <c r="BT16" s="515"/>
      <c r="BU16" s="515"/>
      <c r="BV16" s="515"/>
    </row>
    <row r="17" spans="1:74" ht="11.1" customHeight="1" x14ac:dyDescent="0.2">
      <c r="A17" s="1"/>
      <c r="B17" s="25" t="s">
        <v>609</v>
      </c>
      <c r="C17" s="511"/>
      <c r="D17" s="511"/>
      <c r="E17" s="511"/>
      <c r="F17" s="511"/>
      <c r="G17" s="511"/>
      <c r="H17" s="511"/>
      <c r="I17" s="511"/>
      <c r="J17" s="511"/>
      <c r="K17" s="511"/>
      <c r="L17" s="511"/>
      <c r="M17" s="511"/>
      <c r="N17" s="511"/>
      <c r="O17" s="511"/>
      <c r="P17" s="511"/>
      <c r="Q17" s="511"/>
      <c r="R17" s="511"/>
      <c r="S17" s="511"/>
      <c r="T17" s="511"/>
      <c r="U17" s="511"/>
      <c r="V17" s="511"/>
      <c r="W17" s="511"/>
      <c r="X17" s="511"/>
      <c r="Y17" s="511"/>
      <c r="Z17" s="511"/>
      <c r="AA17" s="511"/>
      <c r="AB17" s="511"/>
      <c r="AC17" s="511"/>
      <c r="AD17" s="511"/>
      <c r="AE17" s="511"/>
      <c r="AF17" s="511"/>
      <c r="AG17" s="511"/>
      <c r="AH17" s="511"/>
      <c r="AI17" s="511"/>
      <c r="AJ17" s="511"/>
      <c r="AK17" s="511"/>
      <c r="AL17" s="511"/>
      <c r="AM17" s="511"/>
      <c r="AN17" s="511"/>
      <c r="AO17" s="511"/>
      <c r="AP17" s="511"/>
      <c r="AQ17" s="511"/>
      <c r="AR17" s="511"/>
      <c r="AS17" s="511"/>
      <c r="AT17" s="511"/>
      <c r="AU17" s="511"/>
      <c r="AV17" s="511"/>
      <c r="AW17" s="511"/>
      <c r="AX17" s="511"/>
      <c r="AY17" s="511"/>
      <c r="AZ17" s="807"/>
      <c r="BA17" s="807"/>
      <c r="BB17" s="807"/>
      <c r="BC17" s="807"/>
      <c r="BD17" s="807"/>
      <c r="BE17" s="807"/>
      <c r="BF17" s="516"/>
      <c r="BG17" s="516"/>
      <c r="BH17" s="516"/>
      <c r="BI17" s="516"/>
      <c r="BJ17" s="516"/>
      <c r="BK17" s="516"/>
      <c r="BL17" s="516"/>
      <c r="BM17" s="516"/>
      <c r="BN17" s="516"/>
      <c r="BO17" s="516"/>
      <c r="BP17" s="516"/>
      <c r="BQ17" s="516"/>
      <c r="BR17" s="516"/>
      <c r="BS17" s="516"/>
      <c r="BT17" s="516"/>
      <c r="BU17" s="516"/>
      <c r="BV17" s="516"/>
    </row>
    <row r="18" spans="1:74" s="213" customFormat="1" ht="11.1" customHeight="1" x14ac:dyDescent="0.2">
      <c r="A18" s="503" t="s">
        <v>503</v>
      </c>
      <c r="B18" s="505" t="s">
        <v>610</v>
      </c>
      <c r="C18" s="27">
        <v>251.78143700000001</v>
      </c>
      <c r="D18" s="27">
        <v>250.26103599999999</v>
      </c>
      <c r="E18" s="27">
        <v>238.50202100000001</v>
      </c>
      <c r="F18" s="27">
        <v>230.01925299999999</v>
      </c>
      <c r="G18" s="27">
        <v>220.72221500000001</v>
      </c>
      <c r="H18" s="27">
        <v>221.01629</v>
      </c>
      <c r="I18" s="27">
        <v>225.133026</v>
      </c>
      <c r="J18" s="27">
        <v>215.59122500000001</v>
      </c>
      <c r="K18" s="27">
        <v>209.51571100000001</v>
      </c>
      <c r="L18" s="27">
        <v>210.44437199999999</v>
      </c>
      <c r="M18" s="27">
        <v>221.35419999999999</v>
      </c>
      <c r="N18" s="27">
        <v>224.41015400000001</v>
      </c>
      <c r="O18" s="27">
        <v>239.63172499999999</v>
      </c>
      <c r="P18" s="27">
        <v>242.635672</v>
      </c>
      <c r="Q18" s="27">
        <v>225.20362700000001</v>
      </c>
      <c r="R18" s="27">
        <v>223.64209</v>
      </c>
      <c r="S18" s="27">
        <v>222.14595199999999</v>
      </c>
      <c r="T18" s="27">
        <v>222.055801</v>
      </c>
      <c r="U18" s="27">
        <v>220.87479500000001</v>
      </c>
      <c r="V18" s="27">
        <v>219.15346</v>
      </c>
      <c r="W18" s="27">
        <v>227.885199</v>
      </c>
      <c r="X18" s="27">
        <v>218.728658</v>
      </c>
      <c r="Y18" s="27">
        <v>221.53345100000001</v>
      </c>
      <c r="Z18" s="27">
        <v>240.716757</v>
      </c>
      <c r="AA18" s="27">
        <v>252.09595899999999</v>
      </c>
      <c r="AB18" s="27">
        <v>240.68621099999999</v>
      </c>
      <c r="AC18" s="27">
        <v>233.531848</v>
      </c>
      <c r="AD18" s="27">
        <v>233.70503299999999</v>
      </c>
      <c r="AE18" s="27">
        <v>231.654179</v>
      </c>
      <c r="AF18" s="27">
        <v>232.51895099999999</v>
      </c>
      <c r="AG18" s="27">
        <v>224.38041699999999</v>
      </c>
      <c r="AH18" s="27">
        <v>220.700153</v>
      </c>
      <c r="AI18" s="27">
        <v>219.772919</v>
      </c>
      <c r="AJ18" s="27">
        <v>212.574747</v>
      </c>
      <c r="AK18" s="27">
        <v>221.03006099999999</v>
      </c>
      <c r="AL18" s="27">
        <v>238.21676099999999</v>
      </c>
      <c r="AM18" s="27">
        <v>251.069999</v>
      </c>
      <c r="AN18" s="27">
        <v>243.69924399999999</v>
      </c>
      <c r="AO18" s="27">
        <v>233.762238</v>
      </c>
      <c r="AP18" s="27">
        <v>228.244021</v>
      </c>
      <c r="AQ18" s="27">
        <v>229.03829999999999</v>
      </c>
      <c r="AR18" s="27">
        <v>232.826528</v>
      </c>
      <c r="AS18" s="27">
        <v>229.508984</v>
      </c>
      <c r="AT18" s="27">
        <v>222.48826</v>
      </c>
      <c r="AU18" s="27">
        <v>223.20902699999999</v>
      </c>
      <c r="AV18" s="27">
        <v>209.433145</v>
      </c>
      <c r="AW18" s="27">
        <v>219.54405600000001</v>
      </c>
      <c r="AX18" s="27">
        <v>243.79028099999999</v>
      </c>
      <c r="AY18" s="27">
        <v>261.03430400000002</v>
      </c>
      <c r="AZ18" s="801">
        <v>253.92224999999999</v>
      </c>
      <c r="BA18" s="801">
        <v>242.99495899999999</v>
      </c>
      <c r="BB18" s="801">
        <v>221.69891699999999</v>
      </c>
      <c r="BC18" s="801">
        <v>220.38892100000001</v>
      </c>
      <c r="BD18" s="801">
        <v>212.60571429000001</v>
      </c>
      <c r="BE18" s="801">
        <v>209.69347099999999</v>
      </c>
      <c r="BF18" s="366">
        <v>203.56180000000001</v>
      </c>
      <c r="BG18" s="366">
        <v>201.86850000000001</v>
      </c>
      <c r="BH18" s="366">
        <v>197.27979999999999</v>
      </c>
      <c r="BI18" s="366">
        <v>205.51439999999999</v>
      </c>
      <c r="BJ18" s="366">
        <v>221.67339999999999</v>
      </c>
      <c r="BK18" s="366">
        <v>239.2997</v>
      </c>
      <c r="BL18" s="366">
        <v>234.69710000000001</v>
      </c>
      <c r="BM18" s="366">
        <v>227.7671</v>
      </c>
      <c r="BN18" s="366">
        <v>226.69589999999999</v>
      </c>
      <c r="BO18" s="366">
        <v>224.47219999999999</v>
      </c>
      <c r="BP18" s="366">
        <v>224.62299999999999</v>
      </c>
      <c r="BQ18" s="366">
        <v>222.01769999999999</v>
      </c>
      <c r="BR18" s="366">
        <v>216.8509</v>
      </c>
      <c r="BS18" s="366">
        <v>216.84280000000001</v>
      </c>
      <c r="BT18" s="366">
        <v>211.42410000000001</v>
      </c>
      <c r="BU18" s="366">
        <v>220.34800000000001</v>
      </c>
      <c r="BV18" s="366">
        <v>235.8742</v>
      </c>
    </row>
    <row r="19" spans="1:74" ht="11.1" customHeight="1" x14ac:dyDescent="0.2">
      <c r="A19" s="1" t="s">
        <v>611</v>
      </c>
      <c r="B19" s="468" t="s">
        <v>600</v>
      </c>
      <c r="C19" s="275">
        <v>65.540999999999997</v>
      </c>
      <c r="D19" s="275">
        <v>61.884</v>
      </c>
      <c r="E19" s="275">
        <v>56.984000000000002</v>
      </c>
      <c r="F19" s="275">
        <v>52.786000000000001</v>
      </c>
      <c r="G19" s="275">
        <v>53.988999999999997</v>
      </c>
      <c r="H19" s="275">
        <v>53.604999999999997</v>
      </c>
      <c r="I19" s="275">
        <v>52.87</v>
      </c>
      <c r="J19" s="275">
        <v>54.121000000000002</v>
      </c>
      <c r="K19" s="275">
        <v>54.334000000000003</v>
      </c>
      <c r="L19" s="275">
        <v>50.932000000000002</v>
      </c>
      <c r="M19" s="275">
        <v>51.101999999999997</v>
      </c>
      <c r="N19" s="275">
        <v>56.398000000000003</v>
      </c>
      <c r="O19" s="275">
        <v>61.972000000000001</v>
      </c>
      <c r="P19" s="275">
        <v>64.33</v>
      </c>
      <c r="Q19" s="275">
        <v>52.69</v>
      </c>
      <c r="R19" s="275">
        <v>53.256</v>
      </c>
      <c r="S19" s="275">
        <v>55.470999999999997</v>
      </c>
      <c r="T19" s="275">
        <v>56.991999999999997</v>
      </c>
      <c r="U19" s="275">
        <v>56.884999999999998</v>
      </c>
      <c r="V19" s="275">
        <v>57.442</v>
      </c>
      <c r="W19" s="275">
        <v>58.790999999999997</v>
      </c>
      <c r="X19" s="275">
        <v>55.790999999999997</v>
      </c>
      <c r="Y19" s="275">
        <v>53.46</v>
      </c>
      <c r="Z19" s="275">
        <v>60.085000000000001</v>
      </c>
      <c r="AA19" s="275">
        <v>64.126999999999995</v>
      </c>
      <c r="AB19" s="275">
        <v>64.191999999999993</v>
      </c>
      <c r="AC19" s="275">
        <v>54.901000000000003</v>
      </c>
      <c r="AD19" s="275">
        <v>54.856999999999999</v>
      </c>
      <c r="AE19" s="275">
        <v>56.49</v>
      </c>
      <c r="AF19" s="275">
        <v>56.776000000000003</v>
      </c>
      <c r="AG19" s="275">
        <v>57.679000000000002</v>
      </c>
      <c r="AH19" s="275">
        <v>59.113999999999997</v>
      </c>
      <c r="AI19" s="275">
        <v>60.994</v>
      </c>
      <c r="AJ19" s="275">
        <v>54.024999999999999</v>
      </c>
      <c r="AK19" s="275">
        <v>53.951999999999998</v>
      </c>
      <c r="AL19" s="275">
        <v>60.722000000000001</v>
      </c>
      <c r="AM19" s="275">
        <v>66.316999999999993</v>
      </c>
      <c r="AN19" s="275">
        <v>65.816000000000003</v>
      </c>
      <c r="AO19" s="275">
        <v>59.530999999999999</v>
      </c>
      <c r="AP19" s="275">
        <v>59.445999999999998</v>
      </c>
      <c r="AQ19" s="275">
        <v>59.963999999999999</v>
      </c>
      <c r="AR19" s="275">
        <v>63.610999999999997</v>
      </c>
      <c r="AS19" s="275">
        <v>58.368000000000002</v>
      </c>
      <c r="AT19" s="275">
        <v>56.683</v>
      </c>
      <c r="AU19" s="275">
        <v>57.167000000000002</v>
      </c>
      <c r="AV19" s="275">
        <v>50.973999999999997</v>
      </c>
      <c r="AW19" s="275">
        <v>49.723999999999997</v>
      </c>
      <c r="AX19" s="275">
        <v>58.960999999999999</v>
      </c>
      <c r="AY19" s="275">
        <v>68.046000000000006</v>
      </c>
      <c r="AZ19" s="779">
        <v>67.906999999999996</v>
      </c>
      <c r="BA19" s="779">
        <v>59.052999999999997</v>
      </c>
      <c r="BB19" s="779">
        <v>56.752000000000002</v>
      </c>
      <c r="BC19" s="779">
        <v>57.918999999999997</v>
      </c>
      <c r="BD19" s="779">
        <v>56.031142856999999</v>
      </c>
      <c r="BE19" s="779">
        <v>52.182179986000001</v>
      </c>
      <c r="BF19" s="286">
        <v>50.628779999999999</v>
      </c>
      <c r="BG19" s="286">
        <v>50.993670000000002</v>
      </c>
      <c r="BH19" s="286">
        <v>48.217889999999997</v>
      </c>
      <c r="BI19" s="286">
        <v>48.660519999999998</v>
      </c>
      <c r="BJ19" s="286">
        <v>53.707160000000002</v>
      </c>
      <c r="BK19" s="286">
        <v>60.8874</v>
      </c>
      <c r="BL19" s="286">
        <v>61.433610000000002</v>
      </c>
      <c r="BM19" s="286">
        <v>57.619250000000001</v>
      </c>
      <c r="BN19" s="286">
        <v>56.656379999999999</v>
      </c>
      <c r="BO19" s="286">
        <v>57.378349999999998</v>
      </c>
      <c r="BP19" s="286">
        <v>58.880740000000003</v>
      </c>
      <c r="BQ19" s="286">
        <v>56.428379999999997</v>
      </c>
      <c r="BR19" s="286">
        <v>55.608429999999998</v>
      </c>
      <c r="BS19" s="286">
        <v>55.99259</v>
      </c>
      <c r="BT19" s="286">
        <v>52.835380000000001</v>
      </c>
      <c r="BU19" s="286">
        <v>53.429110000000001</v>
      </c>
      <c r="BV19" s="286">
        <v>59.166890000000002</v>
      </c>
    </row>
    <row r="20" spans="1:74" ht="11.1" customHeight="1" x14ac:dyDescent="0.2">
      <c r="A20" s="1" t="s">
        <v>612</v>
      </c>
      <c r="B20" s="468" t="s">
        <v>602</v>
      </c>
      <c r="C20" s="275">
        <v>58.762146000000001</v>
      </c>
      <c r="D20" s="275">
        <v>60.754840000000002</v>
      </c>
      <c r="E20" s="275">
        <v>56.540284</v>
      </c>
      <c r="F20" s="275">
        <v>50.321587000000001</v>
      </c>
      <c r="G20" s="275">
        <v>45.568559999999998</v>
      </c>
      <c r="H20" s="275">
        <v>46.725574999999999</v>
      </c>
      <c r="I20" s="275">
        <v>48.765656999999997</v>
      </c>
      <c r="J20" s="275">
        <v>43.997585999999998</v>
      </c>
      <c r="K20" s="275">
        <v>44.087891999999997</v>
      </c>
      <c r="L20" s="275">
        <v>45.030802999999999</v>
      </c>
      <c r="M20" s="275">
        <v>46.994832000000002</v>
      </c>
      <c r="N20" s="275">
        <v>46.611840000000001</v>
      </c>
      <c r="O20" s="275">
        <v>50.941719999999997</v>
      </c>
      <c r="P20" s="275">
        <v>52.511856000000002</v>
      </c>
      <c r="Q20" s="275">
        <v>49.788389000000002</v>
      </c>
      <c r="R20" s="275">
        <v>46.208598000000002</v>
      </c>
      <c r="S20" s="275">
        <v>45.370578000000002</v>
      </c>
      <c r="T20" s="275">
        <v>44.879550999999999</v>
      </c>
      <c r="U20" s="275">
        <v>46.715552000000002</v>
      </c>
      <c r="V20" s="275">
        <v>45.328581</v>
      </c>
      <c r="W20" s="275">
        <v>46.565556999999998</v>
      </c>
      <c r="X20" s="275">
        <v>43.982638000000001</v>
      </c>
      <c r="Y20" s="275">
        <v>48.148766999999999</v>
      </c>
      <c r="Z20" s="275">
        <v>54.852544000000002</v>
      </c>
      <c r="AA20" s="275">
        <v>61.099718000000003</v>
      </c>
      <c r="AB20" s="275">
        <v>57.032445000000003</v>
      </c>
      <c r="AC20" s="275">
        <v>54.927506999999999</v>
      </c>
      <c r="AD20" s="275">
        <v>53.381495999999999</v>
      </c>
      <c r="AE20" s="275">
        <v>49.156449000000002</v>
      </c>
      <c r="AF20" s="275">
        <v>48.529418999999997</v>
      </c>
      <c r="AG20" s="275">
        <v>46.445495000000001</v>
      </c>
      <c r="AH20" s="275">
        <v>45.769435999999999</v>
      </c>
      <c r="AI20" s="275">
        <v>45.416752000000002</v>
      </c>
      <c r="AJ20" s="275">
        <v>44.485498</v>
      </c>
      <c r="AK20" s="275">
        <v>46.687550999999999</v>
      </c>
      <c r="AL20" s="275">
        <v>52.007697999999998</v>
      </c>
      <c r="AM20" s="275">
        <v>55.944757000000003</v>
      </c>
      <c r="AN20" s="275">
        <v>59.142632999999996</v>
      </c>
      <c r="AO20" s="275">
        <v>56.118523000000003</v>
      </c>
      <c r="AP20" s="275">
        <v>49.392536</v>
      </c>
      <c r="AQ20" s="275">
        <v>47.760527000000003</v>
      </c>
      <c r="AR20" s="275">
        <v>48.068514999999998</v>
      </c>
      <c r="AS20" s="275">
        <v>45.491486000000002</v>
      </c>
      <c r="AT20" s="275">
        <v>45.055477000000003</v>
      </c>
      <c r="AU20" s="275">
        <v>46.758769999999998</v>
      </c>
      <c r="AV20" s="275">
        <v>43.338766999999997</v>
      </c>
      <c r="AW20" s="275">
        <v>47.137579000000002</v>
      </c>
      <c r="AX20" s="275">
        <v>52.696683999999998</v>
      </c>
      <c r="AY20" s="275">
        <v>59.121698000000002</v>
      </c>
      <c r="AZ20" s="779">
        <v>60.158644000000002</v>
      </c>
      <c r="BA20" s="779">
        <v>57.781353000000003</v>
      </c>
      <c r="BB20" s="779">
        <v>47.084311</v>
      </c>
      <c r="BC20" s="779">
        <v>45.724314999999997</v>
      </c>
      <c r="BD20" s="779">
        <v>44.214285713999999</v>
      </c>
      <c r="BE20" s="779">
        <v>43.368321823999999</v>
      </c>
      <c r="BF20" s="286">
        <v>42.317169999999997</v>
      </c>
      <c r="BG20" s="286">
        <v>41.806579999999997</v>
      </c>
      <c r="BH20" s="286">
        <v>39.924169999999997</v>
      </c>
      <c r="BI20" s="286">
        <v>42.766219999999997</v>
      </c>
      <c r="BJ20" s="286">
        <v>48.071680000000001</v>
      </c>
      <c r="BK20" s="286">
        <v>53.682810000000003</v>
      </c>
      <c r="BL20" s="286">
        <v>54.241630000000001</v>
      </c>
      <c r="BM20" s="286">
        <v>52.165379999999999</v>
      </c>
      <c r="BN20" s="286">
        <v>50.333350000000003</v>
      </c>
      <c r="BO20" s="286">
        <v>47.813560000000003</v>
      </c>
      <c r="BP20" s="286">
        <v>48.127549999999999</v>
      </c>
      <c r="BQ20" s="286">
        <v>47.147530000000003</v>
      </c>
      <c r="BR20" s="286">
        <v>45.993580000000001</v>
      </c>
      <c r="BS20" s="286">
        <v>46.366030000000002</v>
      </c>
      <c r="BT20" s="286">
        <v>44.570929999999997</v>
      </c>
      <c r="BU20" s="286">
        <v>47.923630000000003</v>
      </c>
      <c r="BV20" s="286">
        <v>52.256279999999997</v>
      </c>
    </row>
    <row r="21" spans="1:74" ht="11.1" customHeight="1" x14ac:dyDescent="0.2">
      <c r="A21" s="1" t="s">
        <v>613</v>
      </c>
      <c r="B21" s="468" t="s">
        <v>604</v>
      </c>
      <c r="C21" s="275">
        <v>86.385999999999996</v>
      </c>
      <c r="D21" s="275">
        <v>89.171999999999997</v>
      </c>
      <c r="E21" s="275">
        <v>86.965999999999994</v>
      </c>
      <c r="F21" s="275">
        <v>88.320999999999998</v>
      </c>
      <c r="G21" s="275">
        <v>83.768000000000001</v>
      </c>
      <c r="H21" s="275">
        <v>83.947999999999993</v>
      </c>
      <c r="I21" s="275">
        <v>86.884</v>
      </c>
      <c r="J21" s="275">
        <v>84.506</v>
      </c>
      <c r="K21" s="275">
        <v>80.238</v>
      </c>
      <c r="L21" s="275">
        <v>80.034000000000006</v>
      </c>
      <c r="M21" s="275">
        <v>84.828000000000003</v>
      </c>
      <c r="N21" s="275">
        <v>81.41</v>
      </c>
      <c r="O21" s="275">
        <v>87.152000000000001</v>
      </c>
      <c r="P21" s="275">
        <v>87.635000000000005</v>
      </c>
      <c r="Q21" s="275">
        <v>83.73</v>
      </c>
      <c r="R21" s="275">
        <v>86.442999999999998</v>
      </c>
      <c r="S21" s="275">
        <v>85.177000000000007</v>
      </c>
      <c r="T21" s="275">
        <v>84.382000000000005</v>
      </c>
      <c r="U21" s="275">
        <v>81.692999999999998</v>
      </c>
      <c r="V21" s="275">
        <v>81.891000000000005</v>
      </c>
      <c r="W21" s="275">
        <v>85.475999999999999</v>
      </c>
      <c r="X21" s="275">
        <v>83.415000000000006</v>
      </c>
      <c r="Y21" s="275">
        <v>84.995999999999995</v>
      </c>
      <c r="Z21" s="275">
        <v>89.242000000000004</v>
      </c>
      <c r="AA21" s="275">
        <v>86.588999999999999</v>
      </c>
      <c r="AB21" s="275">
        <v>80.605999999999995</v>
      </c>
      <c r="AC21" s="275">
        <v>85.724999999999994</v>
      </c>
      <c r="AD21" s="275">
        <v>87.186999999999998</v>
      </c>
      <c r="AE21" s="275">
        <v>86.450999999999993</v>
      </c>
      <c r="AF21" s="275">
        <v>86.411000000000001</v>
      </c>
      <c r="AG21" s="275">
        <v>82.236000000000004</v>
      </c>
      <c r="AH21" s="275">
        <v>79.701999999999998</v>
      </c>
      <c r="AI21" s="275">
        <v>79.230999999999995</v>
      </c>
      <c r="AJ21" s="275">
        <v>80.66</v>
      </c>
      <c r="AK21" s="275">
        <v>84.156999999999996</v>
      </c>
      <c r="AL21" s="275">
        <v>87.277000000000001</v>
      </c>
      <c r="AM21" s="275">
        <v>89.923000000000002</v>
      </c>
      <c r="AN21" s="275">
        <v>81.069999999999993</v>
      </c>
      <c r="AO21" s="275">
        <v>81.828000000000003</v>
      </c>
      <c r="AP21" s="275">
        <v>85.201999999999998</v>
      </c>
      <c r="AQ21" s="275">
        <v>85.656000000000006</v>
      </c>
      <c r="AR21" s="275">
        <v>83.626999999999995</v>
      </c>
      <c r="AS21" s="275">
        <v>86.537000000000006</v>
      </c>
      <c r="AT21" s="275">
        <v>82.521000000000001</v>
      </c>
      <c r="AU21" s="275">
        <v>81.816999999999993</v>
      </c>
      <c r="AV21" s="275">
        <v>78.838999999999999</v>
      </c>
      <c r="AW21" s="275">
        <v>86.841999999999999</v>
      </c>
      <c r="AX21" s="275">
        <v>93.144000000000005</v>
      </c>
      <c r="AY21" s="275">
        <v>94.302999999999997</v>
      </c>
      <c r="AZ21" s="779">
        <v>87.033000000000001</v>
      </c>
      <c r="BA21" s="779">
        <v>88.022000000000006</v>
      </c>
      <c r="BB21" s="779">
        <v>81.418000000000006</v>
      </c>
      <c r="BC21" s="779">
        <v>82.466999999999999</v>
      </c>
      <c r="BD21" s="779">
        <v>76.387</v>
      </c>
      <c r="BE21" s="779">
        <v>78.584972691999994</v>
      </c>
      <c r="BF21" s="286">
        <v>77.894620000000003</v>
      </c>
      <c r="BG21" s="286">
        <v>77.273150000000001</v>
      </c>
      <c r="BH21" s="286">
        <v>77.370469999999997</v>
      </c>
      <c r="BI21" s="286">
        <v>79.758470000000003</v>
      </c>
      <c r="BJ21" s="286">
        <v>83.754800000000003</v>
      </c>
      <c r="BK21" s="286">
        <v>86.320599999999999</v>
      </c>
      <c r="BL21" s="286">
        <v>82.054329999999993</v>
      </c>
      <c r="BM21" s="286">
        <v>82.480710000000002</v>
      </c>
      <c r="BN21" s="286">
        <v>84.956460000000007</v>
      </c>
      <c r="BO21" s="286">
        <v>84.674469999999999</v>
      </c>
      <c r="BP21" s="286">
        <v>83.035089999999997</v>
      </c>
      <c r="BQ21" s="286">
        <v>83.051839999999999</v>
      </c>
      <c r="BR21" s="286">
        <v>80.86103</v>
      </c>
      <c r="BS21" s="286">
        <v>80.142150000000001</v>
      </c>
      <c r="BT21" s="286">
        <v>80.521259999999998</v>
      </c>
      <c r="BU21" s="286">
        <v>82.595699999999994</v>
      </c>
      <c r="BV21" s="286">
        <v>86.321929999999995</v>
      </c>
    </row>
    <row r="22" spans="1:74" ht="11.1" customHeight="1" x14ac:dyDescent="0.2">
      <c r="A22" s="1" t="s">
        <v>614</v>
      </c>
      <c r="B22" s="468" t="s">
        <v>606</v>
      </c>
      <c r="C22" s="275">
        <v>8.91</v>
      </c>
      <c r="D22" s="275">
        <v>8.3019999999999996</v>
      </c>
      <c r="E22" s="275">
        <v>8.0830000000000002</v>
      </c>
      <c r="F22" s="275">
        <v>7.9509999999999996</v>
      </c>
      <c r="G22" s="275">
        <v>6.14</v>
      </c>
      <c r="H22" s="275">
        <v>6.4480000000000004</v>
      </c>
      <c r="I22" s="275">
        <v>6.8159999999999998</v>
      </c>
      <c r="J22" s="275">
        <v>6.3940000000000001</v>
      </c>
      <c r="K22" s="275">
        <v>6.3860000000000001</v>
      </c>
      <c r="L22" s="275">
        <v>7.0030000000000001</v>
      </c>
      <c r="M22" s="275">
        <v>7.2</v>
      </c>
      <c r="N22" s="275">
        <v>7.4169999999999998</v>
      </c>
      <c r="O22" s="275">
        <v>7.3869999999999996</v>
      </c>
      <c r="P22" s="275">
        <v>7.6660000000000004</v>
      </c>
      <c r="Q22" s="275">
        <v>7.8440000000000003</v>
      </c>
      <c r="R22" s="275">
        <v>7.2949999999999999</v>
      </c>
      <c r="S22" s="275">
        <v>6.7610000000000001</v>
      </c>
      <c r="T22" s="275">
        <v>6.9160000000000004</v>
      </c>
      <c r="U22" s="275">
        <v>7.197063</v>
      </c>
      <c r="V22" s="275">
        <v>7.1950630000000002</v>
      </c>
      <c r="W22" s="275">
        <v>7.1640629999999996</v>
      </c>
      <c r="X22" s="275">
        <v>7.2080580000000003</v>
      </c>
      <c r="Y22" s="275">
        <v>7.6610579999999997</v>
      </c>
      <c r="Z22" s="275">
        <v>7.9020580000000002</v>
      </c>
      <c r="AA22" s="275">
        <v>8.6420580000000005</v>
      </c>
      <c r="AB22" s="275">
        <v>8.4950580000000002</v>
      </c>
      <c r="AC22" s="275">
        <v>8.5580580000000008</v>
      </c>
      <c r="AD22" s="275">
        <v>8.5720580000000002</v>
      </c>
      <c r="AE22" s="275">
        <v>8.1440490000000008</v>
      </c>
      <c r="AF22" s="275">
        <v>8.0440489999999993</v>
      </c>
      <c r="AG22" s="275">
        <v>6.8950490000000002</v>
      </c>
      <c r="AH22" s="275">
        <v>6.7770489999999999</v>
      </c>
      <c r="AI22" s="275">
        <v>6.8350489999999997</v>
      </c>
      <c r="AJ22" s="275">
        <v>6.9070489999999998</v>
      </c>
      <c r="AK22" s="275">
        <v>7.9970489999999996</v>
      </c>
      <c r="AL22" s="275">
        <v>8.4490449999999999</v>
      </c>
      <c r="AM22" s="275">
        <v>8.8800450000000009</v>
      </c>
      <c r="AN22" s="275">
        <v>8.9290450000000003</v>
      </c>
      <c r="AO22" s="275">
        <v>8.7140450000000005</v>
      </c>
      <c r="AP22" s="275">
        <v>7.9860449999999998</v>
      </c>
      <c r="AQ22" s="275">
        <v>7.6440450000000002</v>
      </c>
      <c r="AR22" s="275">
        <v>7.1420630000000003</v>
      </c>
      <c r="AS22" s="275">
        <v>6.9810449999999999</v>
      </c>
      <c r="AT22" s="275">
        <v>6.6440450000000002</v>
      </c>
      <c r="AU22" s="275">
        <v>7.1950450000000004</v>
      </c>
      <c r="AV22" s="275">
        <v>7.2820450000000001</v>
      </c>
      <c r="AW22" s="275">
        <v>8.1610449999999997</v>
      </c>
      <c r="AX22" s="275">
        <v>8.4310449999999992</v>
      </c>
      <c r="AY22" s="275">
        <v>8.4790539999999996</v>
      </c>
      <c r="AZ22" s="779">
        <v>9.6040539999999996</v>
      </c>
      <c r="BA22" s="779">
        <v>9.2450539999999997</v>
      </c>
      <c r="BB22" s="779">
        <v>7.4370539999999998</v>
      </c>
      <c r="BC22" s="779">
        <v>7.0670539999999997</v>
      </c>
      <c r="BD22" s="779">
        <v>6.9908571429000004</v>
      </c>
      <c r="BE22" s="779">
        <v>6.1883517242000003</v>
      </c>
      <c r="BF22" s="286">
        <v>5.8346229999999997</v>
      </c>
      <c r="BG22" s="286">
        <v>5.8909539999999998</v>
      </c>
      <c r="BH22" s="286">
        <v>5.991371</v>
      </c>
      <c r="BI22" s="286">
        <v>6.7897559999999997</v>
      </c>
      <c r="BJ22" s="286">
        <v>7.2746930000000001</v>
      </c>
      <c r="BK22" s="286">
        <v>7.7607379999999999</v>
      </c>
      <c r="BL22" s="286">
        <v>7.9607830000000002</v>
      </c>
      <c r="BM22" s="286">
        <v>7.9051169999999997</v>
      </c>
      <c r="BN22" s="286">
        <v>7.7816390000000002</v>
      </c>
      <c r="BO22" s="286">
        <v>7.4529740000000002</v>
      </c>
      <c r="BP22" s="286">
        <v>7.2797150000000004</v>
      </c>
      <c r="BQ22" s="286">
        <v>7.1034750000000004</v>
      </c>
      <c r="BR22" s="286">
        <v>6.9242970000000001</v>
      </c>
      <c r="BS22" s="286">
        <v>6.8203329999999998</v>
      </c>
      <c r="BT22" s="286">
        <v>6.8830910000000003</v>
      </c>
      <c r="BU22" s="286">
        <v>7.6011980000000001</v>
      </c>
      <c r="BV22" s="286">
        <v>8.1118079999999999</v>
      </c>
    </row>
    <row r="23" spans="1:74" ht="11.1" customHeight="1" x14ac:dyDescent="0.2">
      <c r="A23" s="1" t="s">
        <v>615</v>
      </c>
      <c r="B23" s="506" t="s">
        <v>608</v>
      </c>
      <c r="C23" s="449">
        <v>32.182290999999999</v>
      </c>
      <c r="D23" s="449">
        <v>30.148195999999999</v>
      </c>
      <c r="E23" s="449">
        <v>29.928737000000002</v>
      </c>
      <c r="F23" s="449">
        <v>30.639665999999998</v>
      </c>
      <c r="G23" s="449">
        <v>31.256654999999999</v>
      </c>
      <c r="H23" s="449">
        <v>30.289715000000001</v>
      </c>
      <c r="I23" s="449">
        <v>29.797369</v>
      </c>
      <c r="J23" s="449">
        <v>26.572638999999999</v>
      </c>
      <c r="K23" s="449">
        <v>24.469819000000001</v>
      </c>
      <c r="L23" s="449">
        <v>27.444569000000001</v>
      </c>
      <c r="M23" s="449">
        <v>31.229368000000001</v>
      </c>
      <c r="N23" s="449">
        <v>32.573314000000003</v>
      </c>
      <c r="O23" s="449">
        <v>32.179004999999997</v>
      </c>
      <c r="P23" s="449">
        <v>30.492816000000001</v>
      </c>
      <c r="Q23" s="449">
        <v>31.151237999999999</v>
      </c>
      <c r="R23" s="449">
        <v>30.439492000000001</v>
      </c>
      <c r="S23" s="449">
        <v>29.366374</v>
      </c>
      <c r="T23" s="449">
        <v>28.88625</v>
      </c>
      <c r="U23" s="449">
        <v>28.384180000000001</v>
      </c>
      <c r="V23" s="449">
        <v>27.296816</v>
      </c>
      <c r="W23" s="449">
        <v>29.888579</v>
      </c>
      <c r="X23" s="449">
        <v>28.331962000000001</v>
      </c>
      <c r="Y23" s="449">
        <v>27.267626</v>
      </c>
      <c r="Z23" s="449">
        <v>28.635155000000001</v>
      </c>
      <c r="AA23" s="449">
        <v>31.638183000000001</v>
      </c>
      <c r="AB23" s="449">
        <v>30.360707999999999</v>
      </c>
      <c r="AC23" s="449">
        <v>29.420283000000001</v>
      </c>
      <c r="AD23" s="449">
        <v>29.707478999999999</v>
      </c>
      <c r="AE23" s="449">
        <v>31.412680999999999</v>
      </c>
      <c r="AF23" s="449">
        <v>32.758482999999998</v>
      </c>
      <c r="AG23" s="449">
        <v>31.124873000000001</v>
      </c>
      <c r="AH23" s="449">
        <v>29.337668000000001</v>
      </c>
      <c r="AI23" s="449">
        <v>27.296118</v>
      </c>
      <c r="AJ23" s="449">
        <v>26.497199999999999</v>
      </c>
      <c r="AK23" s="449">
        <v>28.236460999999998</v>
      </c>
      <c r="AL23" s="449">
        <v>29.761018</v>
      </c>
      <c r="AM23" s="449">
        <v>30.005196999999999</v>
      </c>
      <c r="AN23" s="449">
        <v>28.741565999999999</v>
      </c>
      <c r="AO23" s="449">
        <v>27.57067</v>
      </c>
      <c r="AP23" s="449">
        <v>26.21744</v>
      </c>
      <c r="AQ23" s="449">
        <v>28.013728</v>
      </c>
      <c r="AR23" s="449">
        <v>30.377949999999998</v>
      </c>
      <c r="AS23" s="449">
        <v>32.131453</v>
      </c>
      <c r="AT23" s="449">
        <v>31.584738000000002</v>
      </c>
      <c r="AU23" s="449">
        <v>30.271211999999998</v>
      </c>
      <c r="AV23" s="449">
        <v>28.999333</v>
      </c>
      <c r="AW23" s="449">
        <v>27.679431999999998</v>
      </c>
      <c r="AX23" s="449">
        <v>30.557552000000001</v>
      </c>
      <c r="AY23" s="449">
        <v>31.084551999999999</v>
      </c>
      <c r="AZ23" s="808">
        <v>29.219552</v>
      </c>
      <c r="BA23" s="808">
        <v>28.893552</v>
      </c>
      <c r="BB23" s="808">
        <v>29.007552</v>
      </c>
      <c r="BC23" s="808">
        <v>27.211552000000001</v>
      </c>
      <c r="BD23" s="808">
        <v>28.982428571</v>
      </c>
      <c r="BE23" s="808">
        <v>29.369644769000001</v>
      </c>
      <c r="BF23" s="436">
        <v>26.886600000000001</v>
      </c>
      <c r="BG23" s="436">
        <v>25.90418</v>
      </c>
      <c r="BH23" s="436">
        <v>25.775919999999999</v>
      </c>
      <c r="BI23" s="436">
        <v>27.539390000000001</v>
      </c>
      <c r="BJ23" s="436">
        <v>28.86504</v>
      </c>
      <c r="BK23" s="436">
        <v>30.648119999999999</v>
      </c>
      <c r="BL23" s="436">
        <v>29.006740000000001</v>
      </c>
      <c r="BM23" s="436">
        <v>27.596609999999998</v>
      </c>
      <c r="BN23" s="436">
        <v>26.968070000000001</v>
      </c>
      <c r="BO23" s="436">
        <v>27.15286</v>
      </c>
      <c r="BP23" s="436">
        <v>27.299859999999999</v>
      </c>
      <c r="BQ23" s="436">
        <v>28.2865</v>
      </c>
      <c r="BR23" s="436">
        <v>27.463550000000001</v>
      </c>
      <c r="BS23" s="436">
        <v>27.521730000000002</v>
      </c>
      <c r="BT23" s="436">
        <v>26.613479999999999</v>
      </c>
      <c r="BU23" s="436">
        <v>28.798380000000002</v>
      </c>
      <c r="BV23" s="436">
        <v>30.01728</v>
      </c>
    </row>
    <row r="24" spans="1:74" s="77" customFormat="1" ht="12" customHeight="1" x14ac:dyDescent="0.2">
      <c r="A24" s="1"/>
      <c r="B24" s="978" t="s">
        <v>616</v>
      </c>
      <c r="C24" s="967"/>
      <c r="D24" s="967"/>
      <c r="E24" s="967"/>
      <c r="F24" s="967"/>
      <c r="G24" s="967"/>
      <c r="H24" s="967"/>
      <c r="I24" s="967"/>
      <c r="J24" s="967"/>
      <c r="K24" s="967"/>
      <c r="L24" s="967"/>
      <c r="M24" s="967"/>
      <c r="N24" s="967"/>
      <c r="O24" s="967"/>
      <c r="P24" s="967"/>
      <c r="Q24" s="968"/>
      <c r="AY24" s="571"/>
      <c r="AZ24" s="571"/>
      <c r="BA24" s="571"/>
      <c r="BB24" s="571"/>
      <c r="BC24" s="571"/>
      <c r="BD24" s="571"/>
      <c r="BE24" s="571"/>
      <c r="BF24" s="571"/>
      <c r="BG24" s="571"/>
      <c r="BH24" s="571"/>
      <c r="BI24" s="571"/>
      <c r="BJ24" s="157"/>
    </row>
    <row r="25" spans="1:74" s="268" customFormat="1" ht="12" customHeight="1" x14ac:dyDescent="0.2">
      <c r="A25" s="267"/>
      <c r="B25" s="978" t="s">
        <v>617</v>
      </c>
      <c r="C25" s="967"/>
      <c r="D25" s="967"/>
      <c r="E25" s="967"/>
      <c r="F25" s="967"/>
      <c r="G25" s="967"/>
      <c r="H25" s="967"/>
      <c r="I25" s="967"/>
      <c r="J25" s="967"/>
      <c r="K25" s="967"/>
      <c r="L25" s="967"/>
      <c r="M25" s="967"/>
      <c r="N25" s="967"/>
      <c r="O25" s="967"/>
      <c r="P25" s="967"/>
      <c r="Q25" s="968"/>
      <c r="AY25" s="271"/>
      <c r="AZ25" s="271"/>
      <c r="BA25" s="271"/>
      <c r="BB25" s="271"/>
      <c r="BC25" s="271"/>
      <c r="BD25" s="271"/>
      <c r="BE25" s="271"/>
      <c r="BF25" s="271"/>
      <c r="BG25" s="271"/>
      <c r="BH25" s="271"/>
      <c r="BI25" s="271"/>
    </row>
    <row r="26" spans="1:74" s="119" customFormat="1" ht="12" customHeight="1" x14ac:dyDescent="0.2">
      <c r="A26" s="118"/>
      <c r="B26" s="691" t="s">
        <v>114</v>
      </c>
      <c r="C26" s="691"/>
      <c r="D26" s="691"/>
      <c r="E26" s="691"/>
      <c r="F26" s="691"/>
      <c r="G26" s="691"/>
      <c r="H26" s="691"/>
      <c r="I26" s="691"/>
      <c r="J26" s="691"/>
      <c r="K26" s="691"/>
      <c r="L26" s="691"/>
      <c r="M26" s="691"/>
      <c r="N26" s="691"/>
      <c r="O26" s="691"/>
      <c r="P26" s="691"/>
      <c r="Q26" s="691"/>
      <c r="AY26" s="572"/>
      <c r="AZ26" s="572"/>
      <c r="BA26" s="572"/>
      <c r="BB26" s="572"/>
      <c r="BC26" s="572"/>
      <c r="BD26" s="572"/>
      <c r="BE26" s="572"/>
      <c r="BF26" s="572"/>
      <c r="BG26" s="572"/>
      <c r="BH26" s="572"/>
      <c r="BI26" s="572"/>
      <c r="BJ26" s="158"/>
    </row>
    <row r="27" spans="1:74" s="119" customFormat="1" ht="12" customHeight="1" x14ac:dyDescent="0.2">
      <c r="A27" s="118"/>
      <c r="B27" s="974" t="str">
        <f>Dates!$G$2</f>
        <v>EIA completed modeling and analysis for this report on Thursday, August 6, 2026.</v>
      </c>
      <c r="C27" s="975"/>
      <c r="D27" s="975"/>
      <c r="E27" s="975"/>
      <c r="F27" s="975"/>
      <c r="G27" s="975"/>
      <c r="H27" s="975"/>
      <c r="I27" s="975"/>
      <c r="J27" s="975"/>
      <c r="K27" s="975"/>
      <c r="L27" s="975"/>
      <c r="M27" s="975"/>
      <c r="N27" s="975"/>
      <c r="O27" s="975"/>
      <c r="P27" s="975"/>
      <c r="Q27" s="975"/>
      <c r="AY27" s="572"/>
      <c r="AZ27" s="572"/>
      <c r="BA27" s="572"/>
      <c r="BB27" s="572"/>
      <c r="BC27" s="572"/>
      <c r="BD27" s="572"/>
      <c r="BE27" s="572"/>
      <c r="BF27" s="572"/>
      <c r="BG27" s="572"/>
      <c r="BH27" s="572"/>
      <c r="BI27" s="572"/>
      <c r="BJ27" s="158"/>
    </row>
    <row r="28" spans="1:74" s="77" customFormat="1" ht="12" customHeight="1" x14ac:dyDescent="0.2">
      <c r="A28" s="1"/>
      <c r="B28" s="979" t="s">
        <v>115</v>
      </c>
      <c r="C28" s="975"/>
      <c r="D28" s="975"/>
      <c r="E28" s="975"/>
      <c r="F28" s="975"/>
      <c r="G28" s="975"/>
      <c r="H28" s="975"/>
      <c r="I28" s="975"/>
      <c r="J28" s="975"/>
      <c r="K28" s="975"/>
      <c r="L28" s="975"/>
      <c r="M28" s="975"/>
      <c r="N28" s="975"/>
      <c r="O28" s="975"/>
      <c r="P28" s="975"/>
      <c r="Q28" s="975"/>
      <c r="AY28" s="571"/>
      <c r="AZ28" s="571"/>
      <c r="BA28" s="571"/>
      <c r="BB28" s="571"/>
      <c r="BC28" s="571"/>
      <c r="BD28" s="571"/>
      <c r="BE28" s="571"/>
      <c r="BF28" s="571"/>
      <c r="BG28" s="571"/>
      <c r="BH28" s="571"/>
      <c r="BI28" s="571"/>
      <c r="BJ28" s="157"/>
    </row>
    <row r="29" spans="1:74" s="119" customFormat="1" ht="12" customHeight="1" x14ac:dyDescent="0.2">
      <c r="A29" s="118"/>
      <c r="B29" s="976" t="s">
        <v>116</v>
      </c>
      <c r="C29" s="977"/>
      <c r="D29" s="977"/>
      <c r="E29" s="977"/>
      <c r="F29" s="977"/>
      <c r="G29" s="977"/>
      <c r="H29" s="977"/>
      <c r="I29" s="977"/>
      <c r="J29" s="977"/>
      <c r="K29" s="977"/>
      <c r="L29" s="977"/>
      <c r="M29" s="977"/>
      <c r="N29" s="977"/>
      <c r="O29" s="977"/>
      <c r="P29" s="977"/>
      <c r="Q29" s="977"/>
      <c r="AY29" s="572"/>
      <c r="AZ29" s="572"/>
      <c r="BA29" s="572"/>
      <c r="BB29" s="572"/>
      <c r="BC29" s="572"/>
      <c r="BD29" s="572"/>
      <c r="BE29" s="572"/>
      <c r="BF29" s="572"/>
      <c r="BG29" s="572"/>
      <c r="BH29" s="572"/>
      <c r="BI29" s="572"/>
      <c r="BJ29" s="158"/>
    </row>
    <row r="30" spans="1:74" s="119" customFormat="1" ht="12" customHeight="1" x14ac:dyDescent="0.2">
      <c r="A30" s="118"/>
      <c r="B30" s="966" t="s">
        <v>122</v>
      </c>
      <c r="C30" s="972"/>
      <c r="D30" s="972"/>
      <c r="E30" s="972"/>
      <c r="F30" s="972"/>
      <c r="G30" s="972"/>
      <c r="H30" s="972"/>
      <c r="I30" s="972"/>
      <c r="J30" s="972"/>
      <c r="K30" s="972"/>
      <c r="L30" s="972"/>
      <c r="M30" s="972"/>
      <c r="N30" s="972"/>
      <c r="O30" s="972"/>
      <c r="P30" s="972"/>
      <c r="Q30" s="968"/>
      <c r="AY30" s="572"/>
      <c r="AZ30" s="572"/>
      <c r="BA30" s="572"/>
      <c r="BB30" s="572"/>
      <c r="BC30" s="572"/>
      <c r="BD30" s="572"/>
      <c r="BE30" s="572"/>
      <c r="BF30" s="572"/>
      <c r="BG30" s="572"/>
      <c r="BH30" s="572"/>
      <c r="BI30" s="572"/>
      <c r="BJ30" s="158"/>
    </row>
    <row r="31" spans="1:74" s="119" customFormat="1" ht="12" customHeight="1" x14ac:dyDescent="0.2">
      <c r="A31" s="118"/>
      <c r="B31" s="992" t="s">
        <v>117</v>
      </c>
      <c r="C31" s="975"/>
      <c r="D31" s="975"/>
      <c r="E31" s="975"/>
      <c r="F31" s="975"/>
      <c r="G31" s="975"/>
      <c r="H31" s="975"/>
      <c r="I31" s="975"/>
      <c r="J31" s="975"/>
      <c r="K31" s="975"/>
      <c r="L31" s="975"/>
      <c r="M31" s="975"/>
      <c r="N31" s="975"/>
      <c r="O31" s="975"/>
      <c r="P31" s="975"/>
      <c r="Q31" s="975"/>
      <c r="AY31" s="572"/>
      <c r="AZ31" s="572"/>
      <c r="BA31" s="572"/>
      <c r="BB31" s="572"/>
      <c r="BC31" s="572"/>
      <c r="BD31" s="572"/>
      <c r="BE31" s="572"/>
      <c r="BF31" s="572"/>
      <c r="BG31" s="572"/>
      <c r="BH31" s="572"/>
      <c r="BI31" s="572"/>
      <c r="BJ31" s="158"/>
    </row>
    <row r="32" spans="1:74" s="119" customFormat="1" ht="12" customHeight="1" x14ac:dyDescent="0.2">
      <c r="A32" s="118"/>
      <c r="B32" s="966" t="s">
        <v>618</v>
      </c>
      <c r="C32" s="968"/>
      <c r="D32" s="968"/>
      <c r="E32" s="968"/>
      <c r="F32" s="968"/>
      <c r="G32" s="968"/>
      <c r="H32" s="968"/>
      <c r="I32" s="968"/>
      <c r="J32" s="968"/>
      <c r="K32" s="968"/>
      <c r="L32" s="968"/>
      <c r="M32" s="968"/>
      <c r="N32" s="968"/>
      <c r="O32" s="968"/>
      <c r="P32" s="968"/>
      <c r="Q32" s="968"/>
      <c r="AY32" s="572"/>
      <c r="AZ32" s="572"/>
      <c r="BA32" s="572"/>
      <c r="BB32" s="572"/>
      <c r="BC32" s="572"/>
      <c r="BD32" s="572"/>
      <c r="BE32" s="572"/>
      <c r="BF32" s="572"/>
      <c r="BG32" s="572"/>
      <c r="BH32" s="572"/>
      <c r="BI32" s="572"/>
      <c r="BJ32" s="158"/>
    </row>
    <row r="33" spans="1:74" s="119" customFormat="1" ht="12" customHeight="1" x14ac:dyDescent="0.2">
      <c r="A33" s="118"/>
      <c r="B33" s="1042" t="s">
        <v>619</v>
      </c>
      <c r="C33" s="968"/>
      <c r="D33" s="968"/>
      <c r="E33" s="968"/>
      <c r="F33" s="968"/>
      <c r="G33" s="968"/>
      <c r="H33" s="968"/>
      <c r="I33" s="968"/>
      <c r="J33" s="968"/>
      <c r="K33" s="968"/>
      <c r="L33" s="968"/>
      <c r="M33" s="968"/>
      <c r="N33" s="968"/>
      <c r="O33" s="968"/>
      <c r="P33" s="968"/>
      <c r="Q33" s="968"/>
      <c r="AY33" s="572"/>
      <c r="AZ33" s="572"/>
      <c r="BA33" s="572"/>
      <c r="BB33" s="572"/>
      <c r="BC33" s="572"/>
      <c r="BD33" s="572"/>
      <c r="BE33" s="572"/>
      <c r="BF33" s="572"/>
      <c r="BG33" s="572"/>
      <c r="BH33" s="572"/>
      <c r="BI33" s="572"/>
      <c r="BJ33" s="158"/>
    </row>
    <row r="34" spans="1:74" s="120" customFormat="1" ht="12" customHeight="1" x14ac:dyDescent="0.2">
      <c r="A34" s="194"/>
      <c r="B34" s="691" t="s">
        <v>118</v>
      </c>
      <c r="C34" s="887"/>
      <c r="D34" s="887"/>
      <c r="E34" s="887"/>
      <c r="F34" s="887"/>
      <c r="G34" s="887"/>
      <c r="H34" s="887"/>
      <c r="I34" s="887"/>
      <c r="J34" s="887"/>
      <c r="K34" s="887"/>
      <c r="L34" s="887"/>
      <c r="M34" s="887"/>
      <c r="N34" s="887"/>
      <c r="O34" s="887"/>
      <c r="P34" s="887"/>
      <c r="Q34" s="887"/>
      <c r="AY34" s="572"/>
      <c r="AZ34" s="572"/>
      <c r="BA34" s="572"/>
      <c r="BB34" s="572"/>
      <c r="BC34" s="572"/>
      <c r="BD34" s="572"/>
      <c r="BE34" s="572"/>
      <c r="BF34" s="572"/>
      <c r="BG34" s="572"/>
      <c r="BH34" s="572"/>
      <c r="BI34" s="572"/>
      <c r="BJ34" s="159"/>
    </row>
    <row r="35" spans="1:74" ht="12.75" x14ac:dyDescent="0.2">
      <c r="A35" s="194"/>
      <c r="B35" s="966" t="s">
        <v>620</v>
      </c>
      <c r="C35" s="967"/>
      <c r="D35" s="967"/>
      <c r="E35" s="967"/>
      <c r="F35" s="967"/>
      <c r="G35" s="967"/>
      <c r="H35" s="967"/>
      <c r="I35" s="967"/>
      <c r="J35" s="967"/>
      <c r="K35" s="967"/>
      <c r="L35" s="967"/>
      <c r="M35" s="967"/>
      <c r="N35" s="967"/>
      <c r="O35" s="967"/>
      <c r="P35" s="967"/>
      <c r="Q35" s="968"/>
      <c r="BD35" s="571"/>
      <c r="BE35" s="571"/>
      <c r="BF35" s="571"/>
      <c r="BK35" s="103"/>
      <c r="BL35" s="103"/>
      <c r="BM35" s="103"/>
      <c r="BN35" s="103"/>
      <c r="BO35" s="103"/>
      <c r="BP35" s="103"/>
      <c r="BQ35" s="103"/>
      <c r="BR35" s="103"/>
      <c r="BS35" s="103"/>
      <c r="BT35" s="103"/>
      <c r="BU35" s="103"/>
      <c r="BV35" s="103"/>
    </row>
    <row r="36" spans="1:74" ht="12.75" x14ac:dyDescent="0.2">
      <c r="A36" s="194"/>
      <c r="B36" s="990" t="s">
        <v>621</v>
      </c>
      <c r="C36" s="972"/>
      <c r="D36" s="972"/>
      <c r="E36" s="972"/>
      <c r="F36" s="972"/>
      <c r="G36" s="972"/>
      <c r="H36" s="972"/>
      <c r="I36" s="972"/>
      <c r="J36" s="972"/>
      <c r="K36" s="972"/>
      <c r="L36" s="972"/>
      <c r="M36" s="972"/>
      <c r="N36" s="972"/>
      <c r="O36" s="972"/>
      <c r="P36" s="972"/>
      <c r="Q36" s="968"/>
      <c r="BK36" s="103"/>
      <c r="BL36" s="103"/>
      <c r="BM36" s="103"/>
      <c r="BN36" s="103"/>
      <c r="BO36" s="103"/>
      <c r="BP36" s="103"/>
      <c r="BQ36" s="103"/>
      <c r="BR36" s="103"/>
      <c r="BS36" s="103"/>
      <c r="BT36" s="103"/>
      <c r="BU36" s="103"/>
      <c r="BV36" s="103"/>
    </row>
    <row r="37" spans="1:74" ht="12.75" x14ac:dyDescent="0.2">
      <c r="A37" s="194"/>
      <c r="B37" s="994" t="s">
        <v>191</v>
      </c>
      <c r="C37" s="972"/>
      <c r="D37" s="972"/>
      <c r="E37" s="972"/>
      <c r="F37" s="972"/>
      <c r="G37" s="972"/>
      <c r="H37" s="972"/>
      <c r="I37" s="972"/>
      <c r="J37" s="972"/>
      <c r="K37" s="972"/>
      <c r="L37" s="972"/>
      <c r="M37" s="972"/>
      <c r="N37" s="972"/>
      <c r="O37" s="972"/>
      <c r="P37" s="972"/>
      <c r="Q37" s="972"/>
      <c r="BK37" s="103"/>
      <c r="BL37" s="103"/>
      <c r="BM37" s="103"/>
      <c r="BN37" s="103"/>
      <c r="BO37" s="103"/>
      <c r="BP37" s="103"/>
      <c r="BQ37" s="103"/>
      <c r="BR37" s="103"/>
      <c r="BS37" s="103"/>
      <c r="BT37" s="103"/>
      <c r="BU37" s="103"/>
      <c r="BV37" s="103"/>
    </row>
    <row r="38" spans="1:74" x14ac:dyDescent="0.15">
      <c r="BK38" s="103"/>
      <c r="BL38" s="103"/>
      <c r="BM38" s="103"/>
      <c r="BN38" s="103"/>
      <c r="BO38" s="103"/>
      <c r="BP38" s="103"/>
      <c r="BQ38" s="103"/>
      <c r="BR38" s="103"/>
      <c r="BS38" s="103"/>
      <c r="BT38" s="103"/>
      <c r="BU38" s="103"/>
      <c r="BV38" s="103"/>
    </row>
    <row r="39" spans="1:74" x14ac:dyDescent="0.15">
      <c r="BK39" s="103"/>
      <c r="BL39" s="103"/>
      <c r="BM39" s="103"/>
      <c r="BN39" s="103"/>
      <c r="BO39" s="103"/>
      <c r="BP39" s="103"/>
      <c r="BQ39" s="103"/>
      <c r="BR39" s="103"/>
      <c r="BS39" s="103"/>
      <c r="BT39" s="103"/>
      <c r="BU39" s="103"/>
      <c r="BV39" s="103"/>
    </row>
    <row r="40" spans="1:74" x14ac:dyDescent="0.15">
      <c r="BK40" s="103"/>
      <c r="BL40" s="103"/>
      <c r="BM40" s="103"/>
      <c r="BN40" s="103"/>
      <c r="BO40" s="103"/>
      <c r="BP40" s="103"/>
      <c r="BQ40" s="103"/>
      <c r="BR40" s="103"/>
      <c r="BS40" s="103"/>
      <c r="BT40" s="103"/>
      <c r="BU40" s="103"/>
      <c r="BV40" s="103"/>
    </row>
    <row r="41" spans="1:74" x14ac:dyDescent="0.15">
      <c r="BK41" s="103"/>
      <c r="BL41" s="103"/>
      <c r="BM41" s="103"/>
      <c r="BN41" s="103"/>
      <c r="BO41" s="103"/>
      <c r="BP41" s="103"/>
      <c r="BQ41" s="103"/>
      <c r="BR41" s="103"/>
      <c r="BS41" s="103"/>
      <c r="BT41" s="103"/>
      <c r="BU41" s="103"/>
      <c r="BV41" s="103"/>
    </row>
    <row r="42" spans="1:74" x14ac:dyDescent="0.15">
      <c r="BK42" s="103"/>
      <c r="BL42" s="103"/>
      <c r="BM42" s="103"/>
      <c r="BN42" s="103"/>
      <c r="BO42" s="103"/>
      <c r="BP42" s="103"/>
      <c r="BQ42" s="103"/>
      <c r="BR42" s="103"/>
      <c r="BS42" s="103"/>
      <c r="BT42" s="103"/>
      <c r="BU42" s="103"/>
      <c r="BV42" s="103"/>
    </row>
    <row r="43" spans="1:74" x14ac:dyDescent="0.15">
      <c r="BK43" s="103"/>
      <c r="BL43" s="103"/>
      <c r="BM43" s="103"/>
      <c r="BN43" s="103"/>
      <c r="BO43" s="103"/>
      <c r="BP43" s="103"/>
      <c r="BQ43" s="103"/>
      <c r="BR43" s="103"/>
      <c r="BS43" s="103"/>
      <c r="BT43" s="103"/>
      <c r="BU43" s="103"/>
      <c r="BV43" s="103"/>
    </row>
    <row r="44" spans="1:74" x14ac:dyDescent="0.15">
      <c r="BK44" s="103"/>
      <c r="BL44" s="103"/>
      <c r="BM44" s="103"/>
      <c r="BN44" s="103"/>
      <c r="BO44" s="103"/>
      <c r="BP44" s="103"/>
      <c r="BQ44" s="103"/>
      <c r="BR44" s="103"/>
      <c r="BS44" s="103"/>
      <c r="BT44" s="103"/>
      <c r="BU44" s="103"/>
      <c r="BV44" s="103"/>
    </row>
    <row r="45" spans="1:74" x14ac:dyDescent="0.15">
      <c r="BK45" s="103"/>
      <c r="BL45" s="103"/>
      <c r="BM45" s="103"/>
      <c r="BN45" s="103"/>
      <c r="BO45" s="103"/>
      <c r="BP45" s="103"/>
      <c r="BQ45" s="103"/>
      <c r="BR45" s="103"/>
      <c r="BS45" s="103"/>
      <c r="BT45" s="103"/>
      <c r="BU45" s="103"/>
      <c r="BV45" s="103"/>
    </row>
    <row r="46" spans="1:74" x14ac:dyDescent="0.15">
      <c r="BK46" s="103"/>
      <c r="BL46" s="103"/>
      <c r="BM46" s="103"/>
      <c r="BN46" s="103"/>
      <c r="BO46" s="103"/>
      <c r="BP46" s="103"/>
      <c r="BQ46" s="103"/>
      <c r="BR46" s="103"/>
      <c r="BS46" s="103"/>
      <c r="BT46" s="103"/>
      <c r="BU46" s="103"/>
      <c r="BV46" s="103"/>
    </row>
    <row r="47" spans="1:74" x14ac:dyDescent="0.15">
      <c r="BK47" s="103"/>
      <c r="BL47" s="103"/>
      <c r="BM47" s="103"/>
      <c r="BN47" s="103"/>
      <c r="BO47" s="103"/>
      <c r="BP47" s="103"/>
      <c r="BQ47" s="103"/>
      <c r="BR47" s="103"/>
      <c r="BS47" s="103"/>
      <c r="BT47" s="103"/>
      <c r="BU47" s="103"/>
      <c r="BV47" s="103"/>
    </row>
    <row r="48" spans="1:74" x14ac:dyDescent="0.15">
      <c r="BK48" s="103"/>
      <c r="BL48" s="103"/>
      <c r="BM48" s="103"/>
      <c r="BN48" s="103"/>
      <c r="BO48" s="103"/>
      <c r="BP48" s="103"/>
      <c r="BQ48" s="103"/>
      <c r="BR48" s="103"/>
      <c r="BS48" s="103"/>
      <c r="BT48" s="103"/>
      <c r="BU48" s="103"/>
      <c r="BV48" s="103"/>
    </row>
    <row r="49" spans="63:74" x14ac:dyDescent="0.15">
      <c r="BK49" s="103"/>
      <c r="BL49" s="103"/>
      <c r="BM49" s="103"/>
      <c r="BN49" s="103"/>
      <c r="BO49" s="103"/>
      <c r="BP49" s="103"/>
      <c r="BQ49" s="103"/>
      <c r="BR49" s="103"/>
      <c r="BS49" s="103"/>
      <c r="BT49" s="103"/>
      <c r="BU49" s="103"/>
      <c r="BV49" s="103"/>
    </row>
    <row r="50" spans="63:74" x14ac:dyDescent="0.15">
      <c r="BK50" s="103"/>
      <c r="BL50" s="103"/>
      <c r="BM50" s="103"/>
      <c r="BN50" s="103"/>
      <c r="BO50" s="103"/>
      <c r="BP50" s="103"/>
      <c r="BQ50" s="103"/>
      <c r="BR50" s="103"/>
      <c r="BS50" s="103"/>
      <c r="BT50" s="103"/>
      <c r="BU50" s="103"/>
      <c r="BV50" s="103"/>
    </row>
    <row r="51" spans="63:74" x14ac:dyDescent="0.15">
      <c r="BK51" s="103"/>
      <c r="BL51" s="103"/>
      <c r="BM51" s="103"/>
      <c r="BN51" s="103"/>
      <c r="BO51" s="103"/>
      <c r="BP51" s="103"/>
      <c r="BQ51" s="103"/>
      <c r="BR51" s="103"/>
      <c r="BS51" s="103"/>
      <c r="BT51" s="103"/>
      <c r="BU51" s="103"/>
      <c r="BV51" s="103"/>
    </row>
    <row r="52" spans="63:74" x14ac:dyDescent="0.15">
      <c r="BK52" s="103"/>
      <c r="BL52" s="103"/>
      <c r="BM52" s="103"/>
      <c r="BN52" s="103"/>
      <c r="BO52" s="103"/>
      <c r="BP52" s="103"/>
      <c r="BQ52" s="103"/>
      <c r="BR52" s="103"/>
      <c r="BS52" s="103"/>
      <c r="BT52" s="103"/>
      <c r="BU52" s="103"/>
      <c r="BV52" s="103"/>
    </row>
    <row r="53" spans="63:74" x14ac:dyDescent="0.15">
      <c r="BK53" s="103"/>
      <c r="BL53" s="103"/>
      <c r="BM53" s="103"/>
      <c r="BN53" s="103"/>
      <c r="BO53" s="103"/>
      <c r="BP53" s="103"/>
      <c r="BQ53" s="103"/>
      <c r="BR53" s="103"/>
      <c r="BS53" s="103"/>
      <c r="BT53" s="103"/>
      <c r="BU53" s="103"/>
      <c r="BV53" s="103"/>
    </row>
    <row r="54" spans="63:74" x14ac:dyDescent="0.15">
      <c r="BK54" s="103"/>
      <c r="BL54" s="103"/>
      <c r="BM54" s="103"/>
      <c r="BN54" s="103"/>
      <c r="BO54" s="103"/>
      <c r="BP54" s="103"/>
      <c r="BQ54" s="103"/>
      <c r="BR54" s="103"/>
      <c r="BS54" s="103"/>
      <c r="BT54" s="103"/>
      <c r="BU54" s="103"/>
      <c r="BV54" s="103"/>
    </row>
    <row r="55" spans="63:74" x14ac:dyDescent="0.15">
      <c r="BK55" s="103"/>
      <c r="BL55" s="103"/>
      <c r="BM55" s="103"/>
      <c r="BN55" s="103"/>
      <c r="BO55" s="103"/>
      <c r="BP55" s="103"/>
      <c r="BQ55" s="103"/>
      <c r="BR55" s="103"/>
      <c r="BS55" s="103"/>
      <c r="BT55" s="103"/>
      <c r="BU55" s="103"/>
      <c r="BV55" s="103"/>
    </row>
    <row r="56" spans="63:74" x14ac:dyDescent="0.15">
      <c r="BK56" s="103"/>
      <c r="BL56" s="103"/>
      <c r="BM56" s="103"/>
      <c r="BN56" s="103"/>
      <c r="BO56" s="103"/>
      <c r="BP56" s="103"/>
      <c r="BQ56" s="103"/>
      <c r="BR56" s="103"/>
      <c r="BS56" s="103"/>
      <c r="BT56" s="103"/>
      <c r="BU56" s="103"/>
      <c r="BV56" s="103"/>
    </row>
    <row r="57" spans="63:74" x14ac:dyDescent="0.15">
      <c r="BK57" s="103"/>
      <c r="BL57" s="103"/>
      <c r="BM57" s="103"/>
      <c r="BN57" s="103"/>
      <c r="BO57" s="103"/>
      <c r="BP57" s="103"/>
      <c r="BQ57" s="103"/>
      <c r="BR57" s="103"/>
      <c r="BS57" s="103"/>
      <c r="BT57" s="103"/>
      <c r="BU57" s="103"/>
      <c r="BV57" s="103"/>
    </row>
    <row r="58" spans="63:74" x14ac:dyDescent="0.15">
      <c r="BK58" s="103"/>
      <c r="BL58" s="103"/>
      <c r="BM58" s="103"/>
      <c r="BN58" s="103"/>
      <c r="BO58" s="103"/>
      <c r="BP58" s="103"/>
      <c r="BQ58" s="103"/>
      <c r="BR58" s="103"/>
      <c r="BS58" s="103"/>
      <c r="BT58" s="103"/>
      <c r="BU58" s="103"/>
      <c r="BV58" s="103"/>
    </row>
    <row r="59" spans="63:74" x14ac:dyDescent="0.15">
      <c r="BK59" s="103"/>
      <c r="BL59" s="103"/>
      <c r="BM59" s="103"/>
      <c r="BN59" s="103"/>
      <c r="BO59" s="103"/>
      <c r="BP59" s="103"/>
      <c r="BQ59" s="103"/>
      <c r="BR59" s="103"/>
      <c r="BS59" s="103"/>
      <c r="BT59" s="103"/>
      <c r="BU59" s="103"/>
      <c r="BV59" s="103"/>
    </row>
    <row r="60" spans="63:74" x14ac:dyDescent="0.15">
      <c r="BK60" s="103"/>
      <c r="BL60" s="103"/>
      <c r="BM60" s="103"/>
      <c r="BN60" s="103"/>
      <c r="BO60" s="103"/>
      <c r="BP60" s="103"/>
      <c r="BQ60" s="103"/>
      <c r="BR60" s="103"/>
      <c r="BS60" s="103"/>
      <c r="BT60" s="103"/>
      <c r="BU60" s="103"/>
      <c r="BV60" s="103"/>
    </row>
    <row r="61" spans="63:74" x14ac:dyDescent="0.15">
      <c r="BK61" s="103"/>
      <c r="BL61" s="103"/>
      <c r="BM61" s="103"/>
      <c r="BN61" s="103"/>
      <c r="BO61" s="103"/>
      <c r="BP61" s="103"/>
      <c r="BQ61" s="103"/>
      <c r="BR61" s="103"/>
      <c r="BS61" s="103"/>
      <c r="BT61" s="103"/>
      <c r="BU61" s="103"/>
      <c r="BV61" s="103"/>
    </row>
    <row r="62" spans="63:74" x14ac:dyDescent="0.15">
      <c r="BK62" s="103"/>
      <c r="BL62" s="103"/>
      <c r="BM62" s="103"/>
      <c r="BN62" s="103"/>
      <c r="BO62" s="103"/>
      <c r="BP62" s="103"/>
      <c r="BQ62" s="103"/>
      <c r="BR62" s="103"/>
      <c r="BS62" s="103"/>
      <c r="BT62" s="103"/>
      <c r="BU62" s="103"/>
      <c r="BV62" s="103"/>
    </row>
    <row r="63" spans="63:74" x14ac:dyDescent="0.15">
      <c r="BK63" s="103"/>
      <c r="BL63" s="103"/>
      <c r="BM63" s="103"/>
      <c r="BN63" s="103"/>
      <c r="BO63" s="103"/>
      <c r="BP63" s="103"/>
      <c r="BQ63" s="103"/>
      <c r="BR63" s="103"/>
      <c r="BS63" s="103"/>
      <c r="BT63" s="103"/>
      <c r="BU63" s="103"/>
      <c r="BV63" s="103"/>
    </row>
    <row r="64" spans="63:74" x14ac:dyDescent="0.15">
      <c r="BK64" s="103"/>
      <c r="BL64" s="103"/>
      <c r="BM64" s="103"/>
      <c r="BN64" s="103"/>
      <c r="BO64" s="103"/>
      <c r="BP64" s="103"/>
      <c r="BQ64" s="103"/>
      <c r="BR64" s="103"/>
      <c r="BS64" s="103"/>
      <c r="BT64" s="103"/>
      <c r="BU64" s="103"/>
      <c r="BV64" s="103"/>
    </row>
    <row r="65" spans="63:74" x14ac:dyDescent="0.15">
      <c r="BK65" s="103"/>
      <c r="BL65" s="103"/>
      <c r="BM65" s="103"/>
      <c r="BN65" s="103"/>
      <c r="BO65" s="103"/>
      <c r="BP65" s="103"/>
      <c r="BQ65" s="103"/>
      <c r="BR65" s="103"/>
      <c r="BS65" s="103"/>
      <c r="BT65" s="103"/>
      <c r="BU65" s="103"/>
      <c r="BV65" s="103"/>
    </row>
    <row r="66" spans="63:74" x14ac:dyDescent="0.15">
      <c r="BK66" s="103"/>
      <c r="BL66" s="103"/>
      <c r="BM66" s="103"/>
      <c r="BN66" s="103"/>
      <c r="BO66" s="103"/>
      <c r="BP66" s="103"/>
      <c r="BQ66" s="103"/>
      <c r="BR66" s="103"/>
      <c r="BS66" s="103"/>
      <c r="BT66" s="103"/>
      <c r="BU66" s="103"/>
      <c r="BV66" s="103"/>
    </row>
    <row r="67" spans="63:74" x14ac:dyDescent="0.15">
      <c r="BK67" s="103"/>
      <c r="BL67" s="103"/>
      <c r="BM67" s="103"/>
      <c r="BN67" s="103"/>
      <c r="BO67" s="103"/>
      <c r="BP67" s="103"/>
      <c r="BQ67" s="103"/>
      <c r="BR67" s="103"/>
      <c r="BS67" s="103"/>
      <c r="BT67" s="103"/>
      <c r="BU67" s="103"/>
      <c r="BV67" s="103"/>
    </row>
    <row r="68" spans="63:74" x14ac:dyDescent="0.15">
      <c r="BK68" s="103"/>
      <c r="BL68" s="103"/>
      <c r="BM68" s="103"/>
      <c r="BN68" s="103"/>
      <c r="BO68" s="103"/>
      <c r="BP68" s="103"/>
      <c r="BQ68" s="103"/>
      <c r="BR68" s="103"/>
      <c r="BS68" s="103"/>
      <c r="BT68" s="103"/>
      <c r="BU68" s="103"/>
      <c r="BV68" s="103"/>
    </row>
    <row r="69" spans="63:74" x14ac:dyDescent="0.15">
      <c r="BK69" s="103"/>
      <c r="BL69" s="103"/>
      <c r="BM69" s="103"/>
      <c r="BN69" s="103"/>
      <c r="BO69" s="103"/>
      <c r="BP69" s="103"/>
      <c r="BQ69" s="103"/>
      <c r="BR69" s="103"/>
      <c r="BS69" s="103"/>
      <c r="BT69" s="103"/>
      <c r="BU69" s="103"/>
      <c r="BV69" s="103"/>
    </row>
    <row r="70" spans="63:74" x14ac:dyDescent="0.15">
      <c r="BK70" s="103"/>
      <c r="BL70" s="103"/>
      <c r="BM70" s="103"/>
      <c r="BN70" s="103"/>
      <c r="BO70" s="103"/>
      <c r="BP70" s="103"/>
      <c r="BQ70" s="103"/>
      <c r="BR70" s="103"/>
      <c r="BS70" s="103"/>
      <c r="BT70" s="103"/>
      <c r="BU70" s="103"/>
      <c r="BV70" s="103"/>
    </row>
    <row r="71" spans="63:74" x14ac:dyDescent="0.15">
      <c r="BK71" s="103"/>
      <c r="BL71" s="103"/>
      <c r="BM71" s="103"/>
      <c r="BN71" s="103"/>
      <c r="BO71" s="103"/>
      <c r="BP71" s="103"/>
      <c r="BQ71" s="103"/>
      <c r="BR71" s="103"/>
      <c r="BS71" s="103"/>
      <c r="BT71" s="103"/>
      <c r="BU71" s="103"/>
      <c r="BV71" s="103"/>
    </row>
    <row r="72" spans="63:74" x14ac:dyDescent="0.15">
      <c r="BK72" s="103"/>
      <c r="BL72" s="103"/>
      <c r="BM72" s="103"/>
      <c r="BN72" s="103"/>
      <c r="BO72" s="103"/>
      <c r="BP72" s="103"/>
      <c r="BQ72" s="103"/>
      <c r="BR72" s="103"/>
      <c r="BS72" s="103"/>
      <c r="BT72" s="103"/>
      <c r="BU72" s="103"/>
      <c r="BV72" s="103"/>
    </row>
    <row r="73" spans="63:74" x14ac:dyDescent="0.15">
      <c r="BK73" s="103"/>
      <c r="BL73" s="103"/>
      <c r="BM73" s="103"/>
      <c r="BN73" s="103"/>
      <c r="BO73" s="103"/>
      <c r="BP73" s="103"/>
      <c r="BQ73" s="103"/>
      <c r="BR73" s="103"/>
      <c r="BS73" s="103"/>
      <c r="BT73" s="103"/>
      <c r="BU73" s="103"/>
      <c r="BV73" s="103"/>
    </row>
    <row r="74" spans="63:74" x14ac:dyDescent="0.15">
      <c r="BK74" s="103"/>
      <c r="BL74" s="103"/>
      <c r="BM74" s="103"/>
      <c r="BN74" s="103"/>
      <c r="BO74" s="103"/>
      <c r="BP74" s="103"/>
      <c r="BQ74" s="103"/>
      <c r="BR74" s="103"/>
      <c r="BS74" s="103"/>
      <c r="BT74" s="103"/>
      <c r="BU74" s="103"/>
      <c r="BV74" s="103"/>
    </row>
    <row r="75" spans="63:74" x14ac:dyDescent="0.15">
      <c r="BK75" s="103"/>
      <c r="BL75" s="103"/>
      <c r="BM75" s="103"/>
      <c r="BN75" s="103"/>
      <c r="BO75" s="103"/>
      <c r="BP75" s="103"/>
      <c r="BQ75" s="103"/>
      <c r="BR75" s="103"/>
      <c r="BS75" s="103"/>
      <c r="BT75" s="103"/>
      <c r="BU75" s="103"/>
      <c r="BV75" s="103"/>
    </row>
    <row r="76" spans="63:74" x14ac:dyDescent="0.15">
      <c r="BK76" s="103"/>
      <c r="BL76" s="103"/>
      <c r="BM76" s="103"/>
      <c r="BN76" s="103"/>
      <c r="BO76" s="103"/>
      <c r="BP76" s="103"/>
      <c r="BQ76" s="103"/>
      <c r="BR76" s="103"/>
      <c r="BS76" s="103"/>
      <c r="BT76" s="103"/>
      <c r="BU76" s="103"/>
      <c r="BV76" s="103"/>
    </row>
    <row r="77" spans="63:74" x14ac:dyDescent="0.15">
      <c r="BK77" s="103"/>
      <c r="BL77" s="103"/>
      <c r="BM77" s="103"/>
      <c r="BN77" s="103"/>
      <c r="BO77" s="103"/>
      <c r="BP77" s="103"/>
      <c r="BQ77" s="103"/>
      <c r="BR77" s="103"/>
      <c r="BS77" s="103"/>
      <c r="BT77" s="103"/>
      <c r="BU77" s="103"/>
      <c r="BV77" s="103"/>
    </row>
    <row r="78" spans="63:74" x14ac:dyDescent="0.15">
      <c r="BK78" s="103"/>
      <c r="BL78" s="103"/>
      <c r="BM78" s="103"/>
      <c r="BN78" s="103"/>
      <c r="BO78" s="103"/>
      <c r="BP78" s="103"/>
      <c r="BQ78" s="103"/>
      <c r="BR78" s="103"/>
      <c r="BS78" s="103"/>
      <c r="BT78" s="103"/>
      <c r="BU78" s="103"/>
      <c r="BV78" s="103"/>
    </row>
    <row r="79" spans="63:74" x14ac:dyDescent="0.15">
      <c r="BK79" s="103"/>
      <c r="BL79" s="103"/>
      <c r="BM79" s="103"/>
      <c r="BN79" s="103"/>
      <c r="BO79" s="103"/>
      <c r="BP79" s="103"/>
      <c r="BQ79" s="103"/>
      <c r="BR79" s="103"/>
      <c r="BS79" s="103"/>
      <c r="BT79" s="103"/>
      <c r="BU79" s="103"/>
      <c r="BV79" s="103"/>
    </row>
    <row r="80" spans="63:74" x14ac:dyDescent="0.15">
      <c r="BK80" s="103"/>
      <c r="BL80" s="103"/>
      <c r="BM80" s="103"/>
      <c r="BN80" s="103"/>
      <c r="BO80" s="103"/>
      <c r="BP80" s="103"/>
      <c r="BQ80" s="103"/>
      <c r="BR80" s="103"/>
      <c r="BS80" s="103"/>
      <c r="BT80" s="103"/>
      <c r="BU80" s="103"/>
      <c r="BV80" s="103"/>
    </row>
    <row r="81" spans="63:74" x14ac:dyDescent="0.15">
      <c r="BK81" s="103"/>
      <c r="BL81" s="103"/>
      <c r="BM81" s="103"/>
      <c r="BN81" s="103"/>
      <c r="BO81" s="103"/>
      <c r="BP81" s="103"/>
      <c r="BQ81" s="103"/>
      <c r="BR81" s="103"/>
      <c r="BS81" s="103"/>
      <c r="BT81" s="103"/>
      <c r="BU81" s="103"/>
      <c r="BV81" s="103"/>
    </row>
    <row r="82" spans="63:74" x14ac:dyDescent="0.15">
      <c r="BK82" s="103"/>
      <c r="BL82" s="103"/>
      <c r="BM82" s="103"/>
      <c r="BN82" s="103"/>
      <c r="BO82" s="103"/>
      <c r="BP82" s="103"/>
      <c r="BQ82" s="103"/>
      <c r="BR82" s="103"/>
      <c r="BS82" s="103"/>
      <c r="BT82" s="103"/>
      <c r="BU82" s="103"/>
      <c r="BV82" s="103"/>
    </row>
    <row r="83" spans="63:74" x14ac:dyDescent="0.15">
      <c r="BK83" s="103"/>
      <c r="BL83" s="103"/>
      <c r="BM83" s="103"/>
      <c r="BN83" s="103"/>
      <c r="BO83" s="103"/>
      <c r="BP83" s="103"/>
      <c r="BQ83" s="103"/>
      <c r="BR83" s="103"/>
      <c r="BS83" s="103"/>
      <c r="BT83" s="103"/>
      <c r="BU83" s="103"/>
      <c r="BV83" s="103"/>
    </row>
    <row r="84" spans="63:74" x14ac:dyDescent="0.15">
      <c r="BK84" s="103"/>
      <c r="BL84" s="103"/>
      <c r="BM84" s="103"/>
      <c r="BN84" s="103"/>
      <c r="BO84" s="103"/>
      <c r="BP84" s="103"/>
      <c r="BQ84" s="103"/>
      <c r="BR84" s="103"/>
      <c r="BS84" s="103"/>
      <c r="BT84" s="103"/>
      <c r="BU84" s="103"/>
      <c r="BV84" s="103"/>
    </row>
    <row r="85" spans="63:74" x14ac:dyDescent="0.15">
      <c r="BK85" s="103"/>
      <c r="BL85" s="103"/>
      <c r="BM85" s="103"/>
      <c r="BN85" s="103"/>
      <c r="BO85" s="103"/>
      <c r="BP85" s="103"/>
      <c r="BQ85" s="103"/>
      <c r="BR85" s="103"/>
      <c r="BS85" s="103"/>
      <c r="BT85" s="103"/>
      <c r="BU85" s="103"/>
      <c r="BV85" s="103"/>
    </row>
    <row r="86" spans="63:74" x14ac:dyDescent="0.15">
      <c r="BK86" s="103"/>
      <c r="BL86" s="103"/>
      <c r="BM86" s="103"/>
      <c r="BN86" s="103"/>
      <c r="BO86" s="103"/>
      <c r="BP86" s="103"/>
      <c r="BQ86" s="103"/>
      <c r="BR86" s="103"/>
      <c r="BS86" s="103"/>
      <c r="BT86" s="103"/>
      <c r="BU86" s="103"/>
      <c r="BV86" s="103"/>
    </row>
    <row r="87" spans="63:74" x14ac:dyDescent="0.15">
      <c r="BK87" s="103"/>
      <c r="BL87" s="103"/>
      <c r="BM87" s="103"/>
      <c r="BN87" s="103"/>
      <c r="BO87" s="103"/>
      <c r="BP87" s="103"/>
      <c r="BQ87" s="103"/>
      <c r="BR87" s="103"/>
      <c r="BS87" s="103"/>
      <c r="BT87" s="103"/>
      <c r="BU87" s="103"/>
      <c r="BV87" s="103"/>
    </row>
    <row r="88" spans="63:74" x14ac:dyDescent="0.15">
      <c r="BK88" s="103"/>
      <c r="BL88" s="103"/>
      <c r="BM88" s="103"/>
      <c r="BN88" s="103"/>
      <c r="BO88" s="103"/>
      <c r="BP88" s="103"/>
      <c r="BQ88" s="103"/>
      <c r="BR88" s="103"/>
      <c r="BS88" s="103"/>
      <c r="BT88" s="103"/>
      <c r="BU88" s="103"/>
      <c r="BV88" s="103"/>
    </row>
    <row r="89" spans="63:74" x14ac:dyDescent="0.15">
      <c r="BK89" s="103"/>
      <c r="BL89" s="103"/>
      <c r="BM89" s="103"/>
      <c r="BN89" s="103"/>
      <c r="BO89" s="103"/>
      <c r="BP89" s="103"/>
      <c r="BQ89" s="103"/>
      <c r="BR89" s="103"/>
      <c r="BS89" s="103"/>
      <c r="BT89" s="103"/>
      <c r="BU89" s="103"/>
      <c r="BV89" s="103"/>
    </row>
    <row r="90" spans="63:74" x14ac:dyDescent="0.15">
      <c r="BK90" s="103"/>
      <c r="BL90" s="103"/>
      <c r="BM90" s="103"/>
      <c r="BN90" s="103"/>
      <c r="BO90" s="103"/>
      <c r="BP90" s="103"/>
      <c r="BQ90" s="103"/>
      <c r="BR90" s="103"/>
      <c r="BS90" s="103"/>
      <c r="BT90" s="103"/>
      <c r="BU90" s="103"/>
      <c r="BV90" s="103"/>
    </row>
    <row r="91" spans="63:74" x14ac:dyDescent="0.15">
      <c r="BK91" s="103"/>
      <c r="BL91" s="103"/>
      <c r="BM91" s="103"/>
      <c r="BN91" s="103"/>
      <c r="BO91" s="103"/>
      <c r="BP91" s="103"/>
      <c r="BQ91" s="103"/>
      <c r="BR91" s="103"/>
      <c r="BS91" s="103"/>
      <c r="BT91" s="103"/>
      <c r="BU91" s="103"/>
      <c r="BV91" s="103"/>
    </row>
    <row r="92" spans="63:74" x14ac:dyDescent="0.15">
      <c r="BK92" s="103"/>
      <c r="BL92" s="103"/>
      <c r="BM92" s="103"/>
      <c r="BN92" s="103"/>
      <c r="BO92" s="103"/>
      <c r="BP92" s="103"/>
      <c r="BQ92" s="103"/>
      <c r="BR92" s="103"/>
      <c r="BS92" s="103"/>
      <c r="BT92" s="103"/>
      <c r="BU92" s="103"/>
      <c r="BV92" s="103"/>
    </row>
    <row r="93" spans="63:74" x14ac:dyDescent="0.15">
      <c r="BK93" s="103"/>
      <c r="BL93" s="103"/>
      <c r="BM93" s="103"/>
      <c r="BN93" s="103"/>
      <c r="BO93" s="103"/>
      <c r="BP93" s="103"/>
      <c r="BQ93" s="103"/>
      <c r="BR93" s="103"/>
      <c r="BS93" s="103"/>
      <c r="BT93" s="103"/>
      <c r="BU93" s="103"/>
      <c r="BV93" s="103"/>
    </row>
    <row r="94" spans="63:74" x14ac:dyDescent="0.15">
      <c r="BK94" s="103"/>
      <c r="BL94" s="103"/>
      <c r="BM94" s="103"/>
      <c r="BN94" s="103"/>
      <c r="BO94" s="103"/>
      <c r="BP94" s="103"/>
      <c r="BQ94" s="103"/>
      <c r="BR94" s="103"/>
      <c r="BS94" s="103"/>
      <c r="BT94" s="103"/>
      <c r="BU94" s="103"/>
      <c r="BV94" s="103"/>
    </row>
    <row r="95" spans="63:74" x14ac:dyDescent="0.15">
      <c r="BK95" s="103"/>
      <c r="BL95" s="103"/>
      <c r="BM95" s="103"/>
      <c r="BN95" s="103"/>
      <c r="BO95" s="103"/>
      <c r="BP95" s="103"/>
      <c r="BQ95" s="103"/>
      <c r="BR95" s="103"/>
      <c r="BS95" s="103"/>
      <c r="BT95" s="103"/>
      <c r="BU95" s="103"/>
      <c r="BV95" s="103"/>
    </row>
    <row r="96" spans="63:74" x14ac:dyDescent="0.15">
      <c r="BK96" s="103"/>
      <c r="BL96" s="103"/>
      <c r="BM96" s="103"/>
      <c r="BN96" s="103"/>
      <c r="BO96" s="103"/>
      <c r="BP96" s="103"/>
      <c r="BQ96" s="103"/>
      <c r="BR96" s="103"/>
      <c r="BS96" s="103"/>
      <c r="BT96" s="103"/>
      <c r="BU96" s="103"/>
      <c r="BV96" s="103"/>
    </row>
    <row r="97" spans="63:74" x14ac:dyDescent="0.15">
      <c r="BK97" s="103"/>
      <c r="BL97" s="103"/>
      <c r="BM97" s="103"/>
      <c r="BN97" s="103"/>
      <c r="BO97" s="103"/>
      <c r="BP97" s="103"/>
      <c r="BQ97" s="103"/>
      <c r="BR97" s="103"/>
      <c r="BS97" s="103"/>
      <c r="BT97" s="103"/>
      <c r="BU97" s="103"/>
      <c r="BV97" s="103"/>
    </row>
    <row r="98" spans="63:74" x14ac:dyDescent="0.15">
      <c r="BK98" s="103"/>
      <c r="BL98" s="103"/>
      <c r="BM98" s="103"/>
      <c r="BN98" s="103"/>
      <c r="BO98" s="103"/>
      <c r="BP98" s="103"/>
      <c r="BQ98" s="103"/>
      <c r="BR98" s="103"/>
      <c r="BS98" s="103"/>
      <c r="BT98" s="103"/>
      <c r="BU98" s="103"/>
      <c r="BV98" s="103"/>
    </row>
    <row r="99" spans="63:74" x14ac:dyDescent="0.15">
      <c r="BK99" s="103"/>
      <c r="BL99" s="103"/>
      <c r="BM99" s="103"/>
      <c r="BN99" s="103"/>
      <c r="BO99" s="103"/>
      <c r="BP99" s="103"/>
      <c r="BQ99" s="103"/>
      <c r="BR99" s="103"/>
      <c r="BS99" s="103"/>
      <c r="BT99" s="103"/>
      <c r="BU99" s="103"/>
      <c r="BV99" s="103"/>
    </row>
    <row r="100" spans="63:74" x14ac:dyDescent="0.15">
      <c r="BK100" s="103"/>
      <c r="BL100" s="103"/>
      <c r="BM100" s="103"/>
      <c r="BN100" s="103"/>
      <c r="BO100" s="103"/>
      <c r="BP100" s="103"/>
      <c r="BQ100" s="103"/>
      <c r="BR100" s="103"/>
      <c r="BS100" s="103"/>
      <c r="BT100" s="103"/>
      <c r="BU100" s="103"/>
      <c r="BV100" s="103"/>
    </row>
    <row r="101" spans="63:74" x14ac:dyDescent="0.15">
      <c r="BK101" s="103"/>
      <c r="BL101" s="103"/>
      <c r="BM101" s="103"/>
      <c r="BN101" s="103"/>
      <c r="BO101" s="103"/>
      <c r="BP101" s="103"/>
      <c r="BQ101" s="103"/>
      <c r="BR101" s="103"/>
      <c r="BS101" s="103"/>
      <c r="BT101" s="103"/>
      <c r="BU101" s="103"/>
      <c r="BV101" s="103"/>
    </row>
    <row r="102" spans="63:74" x14ac:dyDescent="0.15">
      <c r="BK102" s="103"/>
      <c r="BL102" s="103"/>
      <c r="BM102" s="103"/>
      <c r="BN102" s="103"/>
      <c r="BO102" s="103"/>
      <c r="BP102" s="103"/>
      <c r="BQ102" s="103"/>
      <c r="BR102" s="103"/>
      <c r="BS102" s="103"/>
      <c r="BT102" s="103"/>
      <c r="BU102" s="103"/>
      <c r="BV102" s="103"/>
    </row>
    <row r="103" spans="63:74" x14ac:dyDescent="0.15">
      <c r="BK103" s="103"/>
      <c r="BL103" s="103"/>
      <c r="BM103" s="103"/>
      <c r="BN103" s="103"/>
      <c r="BO103" s="103"/>
      <c r="BP103" s="103"/>
      <c r="BQ103" s="103"/>
      <c r="BR103" s="103"/>
      <c r="BS103" s="103"/>
      <c r="BT103" s="103"/>
      <c r="BU103" s="103"/>
      <c r="BV103" s="103"/>
    </row>
    <row r="104" spans="63:74" x14ac:dyDescent="0.15">
      <c r="BK104" s="103"/>
      <c r="BL104" s="103"/>
      <c r="BM104" s="103"/>
      <c r="BN104" s="103"/>
      <c r="BO104" s="103"/>
      <c r="BP104" s="103"/>
      <c r="BQ104" s="103"/>
      <c r="BR104" s="103"/>
      <c r="BS104" s="103"/>
      <c r="BT104" s="103"/>
      <c r="BU104" s="103"/>
      <c r="BV104" s="103"/>
    </row>
    <row r="105" spans="63:74" x14ac:dyDescent="0.15">
      <c r="BK105" s="103"/>
      <c r="BL105" s="103"/>
      <c r="BM105" s="103"/>
      <c r="BN105" s="103"/>
      <c r="BO105" s="103"/>
      <c r="BP105" s="103"/>
      <c r="BQ105" s="103"/>
      <c r="BR105" s="103"/>
      <c r="BS105" s="103"/>
      <c r="BT105" s="103"/>
      <c r="BU105" s="103"/>
      <c r="BV105" s="103"/>
    </row>
    <row r="106" spans="63:74" x14ac:dyDescent="0.15">
      <c r="BK106" s="103"/>
      <c r="BL106" s="103"/>
      <c r="BM106" s="103"/>
      <c r="BN106" s="103"/>
      <c r="BO106" s="103"/>
      <c r="BP106" s="103"/>
      <c r="BQ106" s="103"/>
      <c r="BR106" s="103"/>
      <c r="BS106" s="103"/>
      <c r="BT106" s="103"/>
      <c r="BU106" s="103"/>
      <c r="BV106" s="103"/>
    </row>
    <row r="107" spans="63:74" x14ac:dyDescent="0.15">
      <c r="BK107" s="103"/>
      <c r="BL107" s="103"/>
      <c r="BM107" s="103"/>
      <c r="BN107" s="103"/>
      <c r="BO107" s="103"/>
      <c r="BP107" s="103"/>
      <c r="BQ107" s="103"/>
      <c r="BR107" s="103"/>
      <c r="BS107" s="103"/>
      <c r="BT107" s="103"/>
      <c r="BU107" s="103"/>
      <c r="BV107" s="103"/>
    </row>
    <row r="108" spans="63:74" x14ac:dyDescent="0.15">
      <c r="BK108" s="103"/>
      <c r="BL108" s="103"/>
      <c r="BM108" s="103"/>
      <c r="BN108" s="103"/>
      <c r="BO108" s="103"/>
      <c r="BP108" s="103"/>
      <c r="BQ108" s="103"/>
      <c r="BR108" s="103"/>
      <c r="BS108" s="103"/>
      <c r="BT108" s="103"/>
      <c r="BU108" s="103"/>
      <c r="BV108" s="103"/>
    </row>
    <row r="109" spans="63:74" x14ac:dyDescent="0.15">
      <c r="BK109" s="103"/>
      <c r="BL109" s="103"/>
      <c r="BM109" s="103"/>
      <c r="BN109" s="103"/>
      <c r="BO109" s="103"/>
      <c r="BP109" s="103"/>
      <c r="BQ109" s="103"/>
      <c r="BR109" s="103"/>
      <c r="BS109" s="103"/>
      <c r="BT109" s="103"/>
      <c r="BU109" s="103"/>
      <c r="BV109" s="103"/>
    </row>
    <row r="110" spans="63:74" x14ac:dyDescent="0.15">
      <c r="BK110" s="103"/>
      <c r="BL110" s="103"/>
      <c r="BM110" s="103"/>
      <c r="BN110" s="103"/>
      <c r="BO110" s="103"/>
      <c r="BP110" s="103"/>
      <c r="BQ110" s="103"/>
      <c r="BR110" s="103"/>
      <c r="BS110" s="103"/>
      <c r="BT110" s="103"/>
      <c r="BU110" s="103"/>
      <c r="BV110" s="103"/>
    </row>
    <row r="111" spans="63:74" x14ac:dyDescent="0.15">
      <c r="BK111" s="103"/>
      <c r="BL111" s="103"/>
      <c r="BM111" s="103"/>
      <c r="BN111" s="103"/>
      <c r="BO111" s="103"/>
      <c r="BP111" s="103"/>
      <c r="BQ111" s="103"/>
      <c r="BR111" s="103"/>
      <c r="BS111" s="103"/>
      <c r="BT111" s="103"/>
      <c r="BU111" s="103"/>
      <c r="BV111" s="103"/>
    </row>
    <row r="112" spans="63:74" x14ac:dyDescent="0.15">
      <c r="BK112" s="103"/>
      <c r="BL112" s="103"/>
      <c r="BM112" s="103"/>
      <c r="BN112" s="103"/>
      <c r="BO112" s="103"/>
      <c r="BP112" s="103"/>
      <c r="BQ112" s="103"/>
      <c r="BR112" s="103"/>
      <c r="BS112" s="103"/>
      <c r="BT112" s="103"/>
      <c r="BU112" s="103"/>
      <c r="BV112" s="103"/>
    </row>
    <row r="113" spans="63:74" x14ac:dyDescent="0.15">
      <c r="BK113" s="103"/>
      <c r="BL113" s="103"/>
      <c r="BM113" s="103"/>
      <c r="BN113" s="103"/>
      <c r="BO113" s="103"/>
      <c r="BP113" s="103"/>
      <c r="BQ113" s="103"/>
      <c r="BR113" s="103"/>
      <c r="BS113" s="103"/>
      <c r="BT113" s="103"/>
      <c r="BU113" s="103"/>
      <c r="BV113" s="103"/>
    </row>
    <row r="114" spans="63:74" x14ac:dyDescent="0.15">
      <c r="BK114" s="103"/>
      <c r="BL114" s="103"/>
      <c r="BM114" s="103"/>
      <c r="BN114" s="103"/>
      <c r="BO114" s="103"/>
      <c r="BP114" s="103"/>
      <c r="BQ114" s="103"/>
      <c r="BR114" s="103"/>
      <c r="BS114" s="103"/>
      <c r="BT114" s="103"/>
      <c r="BU114" s="103"/>
      <c r="BV114" s="103"/>
    </row>
    <row r="115" spans="63:74" x14ac:dyDescent="0.15">
      <c r="BK115" s="103"/>
      <c r="BL115" s="103"/>
      <c r="BM115" s="103"/>
      <c r="BN115" s="103"/>
      <c r="BO115" s="103"/>
      <c r="BP115" s="103"/>
      <c r="BQ115" s="103"/>
      <c r="BR115" s="103"/>
      <c r="BS115" s="103"/>
      <c r="BT115" s="103"/>
      <c r="BU115" s="103"/>
      <c r="BV115" s="103"/>
    </row>
    <row r="116" spans="63:74" x14ac:dyDescent="0.15">
      <c r="BK116" s="103"/>
      <c r="BL116" s="103"/>
      <c r="BM116" s="103"/>
      <c r="BN116" s="103"/>
      <c r="BO116" s="103"/>
      <c r="BP116" s="103"/>
      <c r="BQ116" s="103"/>
      <c r="BR116" s="103"/>
      <c r="BS116" s="103"/>
      <c r="BT116" s="103"/>
      <c r="BU116" s="103"/>
      <c r="BV116" s="103"/>
    </row>
    <row r="117" spans="63:74" x14ac:dyDescent="0.15">
      <c r="BK117" s="103"/>
      <c r="BL117" s="103"/>
      <c r="BM117" s="103"/>
      <c r="BN117" s="103"/>
      <c r="BO117" s="103"/>
      <c r="BP117" s="103"/>
      <c r="BQ117" s="103"/>
      <c r="BR117" s="103"/>
      <c r="BS117" s="103"/>
      <c r="BT117" s="103"/>
      <c r="BU117" s="103"/>
      <c r="BV117" s="103"/>
    </row>
    <row r="118" spans="63:74" x14ac:dyDescent="0.15">
      <c r="BK118" s="103"/>
      <c r="BL118" s="103"/>
      <c r="BM118" s="103"/>
      <c r="BN118" s="103"/>
      <c r="BO118" s="103"/>
      <c r="BP118" s="103"/>
      <c r="BQ118" s="103"/>
      <c r="BR118" s="103"/>
      <c r="BS118" s="103"/>
      <c r="BT118" s="103"/>
      <c r="BU118" s="103"/>
      <c r="BV118" s="103"/>
    </row>
    <row r="119" spans="63:74" x14ac:dyDescent="0.15">
      <c r="BK119" s="103"/>
      <c r="BL119" s="103"/>
      <c r="BM119" s="103"/>
      <c r="BN119" s="103"/>
      <c r="BO119" s="103"/>
      <c r="BP119" s="103"/>
      <c r="BQ119" s="103"/>
      <c r="BR119" s="103"/>
      <c r="BS119" s="103"/>
      <c r="BT119" s="103"/>
      <c r="BU119" s="103"/>
      <c r="BV119" s="103"/>
    </row>
    <row r="120" spans="63:74" x14ac:dyDescent="0.15">
      <c r="BK120" s="103"/>
      <c r="BL120" s="103"/>
      <c r="BM120" s="103"/>
      <c r="BN120" s="103"/>
      <c r="BO120" s="103"/>
      <c r="BP120" s="103"/>
      <c r="BQ120" s="103"/>
      <c r="BR120" s="103"/>
      <c r="BS120" s="103"/>
      <c r="BT120" s="103"/>
      <c r="BU120" s="103"/>
      <c r="BV120" s="103"/>
    </row>
    <row r="121" spans="63:74" x14ac:dyDescent="0.15">
      <c r="BK121" s="103"/>
      <c r="BL121" s="103"/>
      <c r="BM121" s="103"/>
      <c r="BN121" s="103"/>
      <c r="BO121" s="103"/>
      <c r="BP121" s="103"/>
      <c r="BQ121" s="103"/>
      <c r="BR121" s="103"/>
      <c r="BS121" s="103"/>
      <c r="BT121" s="103"/>
      <c r="BU121" s="103"/>
      <c r="BV121" s="103"/>
    </row>
    <row r="122" spans="63:74" x14ac:dyDescent="0.15">
      <c r="BK122" s="103"/>
      <c r="BL122" s="103"/>
      <c r="BM122" s="103"/>
      <c r="BN122" s="103"/>
      <c r="BO122" s="103"/>
      <c r="BP122" s="103"/>
      <c r="BQ122" s="103"/>
      <c r="BR122" s="103"/>
      <c r="BS122" s="103"/>
      <c r="BT122" s="103"/>
      <c r="BU122" s="103"/>
      <c r="BV122" s="103"/>
    </row>
    <row r="123" spans="63:74" x14ac:dyDescent="0.15">
      <c r="BK123" s="103"/>
      <c r="BL123" s="103"/>
      <c r="BM123" s="103"/>
      <c r="BN123" s="103"/>
      <c r="BO123" s="103"/>
      <c r="BP123" s="103"/>
      <c r="BQ123" s="103"/>
      <c r="BR123" s="103"/>
      <c r="BS123" s="103"/>
      <c r="BT123" s="103"/>
      <c r="BU123" s="103"/>
      <c r="BV123" s="103"/>
    </row>
    <row r="124" spans="63:74" x14ac:dyDescent="0.15">
      <c r="BK124" s="103"/>
      <c r="BL124" s="103"/>
      <c r="BM124" s="103"/>
      <c r="BN124" s="103"/>
      <c r="BO124" s="103"/>
      <c r="BP124" s="103"/>
      <c r="BQ124" s="103"/>
      <c r="BR124" s="103"/>
      <c r="BS124" s="103"/>
      <c r="BT124" s="103"/>
      <c r="BU124" s="103"/>
      <c r="BV124" s="103"/>
    </row>
  </sheetData>
  <mergeCells count="20">
    <mergeCell ref="B35:Q35"/>
    <mergeCell ref="B36:Q36"/>
    <mergeCell ref="B37:Q37"/>
    <mergeCell ref="B32:Q32"/>
    <mergeCell ref="B33:Q33"/>
    <mergeCell ref="A1:A2"/>
    <mergeCell ref="B24:Q24"/>
    <mergeCell ref="B29:Q29"/>
    <mergeCell ref="B30:Q30"/>
    <mergeCell ref="B28:Q28"/>
    <mergeCell ref="B31:Q31"/>
    <mergeCell ref="B27:Q27"/>
    <mergeCell ref="B25:Q25"/>
    <mergeCell ref="BK3:BV3"/>
    <mergeCell ref="B1:AL1"/>
    <mergeCell ref="C3:N3"/>
    <mergeCell ref="O3:Z3"/>
    <mergeCell ref="AA3:AL3"/>
    <mergeCell ref="AM3:AX3"/>
    <mergeCell ref="AY3:BJ3"/>
  </mergeCells>
  <phoneticPr fontId="7" type="noConversion"/>
  <hyperlinks>
    <hyperlink ref="A1:A2" location="Contents!A1" display="Table of Contents" xr:uid="{00000000-0004-0000-0A00-000000000000}"/>
  </hyperlinks>
  <pageMargins left="0.25" right="0.25" top="0.25" bottom="0.25" header="0.5" footer="0.5"/>
  <pageSetup scale="80" orientation="portrait" horizontalDpi="300"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63306-F4DF-4D04-9A79-0058AAEF693E}">
  <sheetPr transitionEvaluation="1" transitionEntry="1">
    <pageSetUpPr fitToPage="1"/>
  </sheetPr>
  <dimension ref="A1:BV137"/>
  <sheetViews>
    <sheetView showGridLines="0" zoomScaleNormal="100" workbookViewId="0">
      <pane xSplit="2" ySplit="4" topLeftCell="AU5" activePane="bottomRight" state="frozen"/>
      <selection pane="topRight" activeCell="BF63" sqref="BF63"/>
      <selection pane="bottomLeft" activeCell="BF63" sqref="BF63"/>
      <selection pane="bottomRight" activeCell="B1" sqref="B1:AL1"/>
    </sheetView>
  </sheetViews>
  <sheetFormatPr defaultColWidth="9.5703125" defaultRowHeight="11.25" x14ac:dyDescent="0.2"/>
  <cols>
    <col min="1" max="1" width="14.5703125" style="20" customWidth="1"/>
    <col min="2" max="2" width="44.5703125" style="20" customWidth="1"/>
    <col min="3" max="50" width="6.5703125" style="20" customWidth="1"/>
    <col min="51" max="55" width="6.5703125" style="567" customWidth="1"/>
    <col min="56" max="58" width="6.5703125" style="565" customWidth="1"/>
    <col min="59" max="61" width="6.5703125" style="567" customWidth="1"/>
    <col min="62" max="62" width="6.5703125" style="106" customWidth="1"/>
    <col min="63" max="74" width="6.5703125" style="20" customWidth="1"/>
    <col min="75" max="16384" width="9.5703125" style="20"/>
  </cols>
  <sheetData>
    <row r="1" spans="1:74" ht="13.35" customHeight="1" x14ac:dyDescent="0.2">
      <c r="A1" s="970" t="s">
        <v>38</v>
      </c>
      <c r="B1" s="1032" t="s">
        <v>622</v>
      </c>
      <c r="C1" s="1033"/>
      <c r="D1" s="1033"/>
      <c r="E1" s="1033"/>
      <c r="F1" s="1033"/>
      <c r="G1" s="1033"/>
      <c r="H1" s="1033"/>
      <c r="I1" s="1033"/>
      <c r="J1" s="1033"/>
      <c r="K1" s="1033"/>
      <c r="L1" s="1033"/>
      <c r="M1" s="1033"/>
      <c r="N1" s="1033"/>
      <c r="O1" s="1033"/>
      <c r="P1" s="1033"/>
      <c r="Q1" s="1033"/>
      <c r="R1" s="1033"/>
      <c r="S1" s="1033"/>
      <c r="T1" s="1033"/>
      <c r="U1" s="1033"/>
      <c r="V1" s="1033"/>
      <c r="W1" s="1033"/>
      <c r="X1" s="1033"/>
      <c r="Y1" s="1033"/>
      <c r="Z1" s="1033"/>
      <c r="AA1" s="1033"/>
      <c r="AB1" s="1033"/>
      <c r="AC1" s="1033"/>
      <c r="AD1" s="1033"/>
      <c r="AE1" s="1033"/>
      <c r="AF1" s="1033"/>
      <c r="AG1" s="1033"/>
      <c r="AH1" s="1033"/>
      <c r="AI1" s="1033"/>
      <c r="AJ1" s="1033"/>
      <c r="AK1" s="1033"/>
      <c r="AL1" s="1033"/>
      <c r="AM1" s="179"/>
      <c r="AN1" s="179"/>
      <c r="AO1" s="179"/>
      <c r="AP1" s="179"/>
      <c r="AQ1" s="179"/>
      <c r="AR1" s="179"/>
      <c r="AS1" s="179"/>
      <c r="AT1" s="179"/>
      <c r="AU1" s="179"/>
      <c r="AV1" s="179"/>
      <c r="AW1" s="179"/>
      <c r="AX1" s="179"/>
      <c r="BK1" s="179"/>
      <c r="BL1" s="179"/>
      <c r="BM1" s="179"/>
      <c r="BN1" s="179"/>
      <c r="BO1" s="179"/>
      <c r="BP1" s="179"/>
      <c r="BQ1" s="179"/>
      <c r="BR1" s="179"/>
      <c r="BS1" s="179"/>
      <c r="BT1" s="179"/>
      <c r="BU1" s="179"/>
      <c r="BV1" s="179"/>
    </row>
    <row r="2" spans="1:74" ht="12.75" x14ac:dyDescent="0.2">
      <c r="A2" s="971"/>
      <c r="B2" s="884" t="str">
        <f>"U.S. Energy Information Administration  |  Short-Term Energy Outlook  - "&amp;Dates!D1</f>
        <v>U.S. Energy Information Administration  |  Short-Term Energy Outlook  - August 2026</v>
      </c>
      <c r="C2" s="164"/>
      <c r="D2" s="164"/>
      <c r="E2" s="164"/>
      <c r="F2" s="164"/>
      <c r="G2" s="164"/>
      <c r="H2" s="164"/>
      <c r="I2" s="164"/>
      <c r="J2" s="164"/>
      <c r="K2" s="164"/>
      <c r="L2" s="164"/>
      <c r="M2" s="164"/>
      <c r="N2" s="164"/>
      <c r="O2" s="164"/>
      <c r="P2" s="164"/>
      <c r="Q2" s="164"/>
      <c r="R2" s="164"/>
      <c r="S2" s="164"/>
      <c r="T2" s="164"/>
      <c r="U2" s="164"/>
      <c r="V2" s="164"/>
      <c r="W2" s="164"/>
      <c r="X2" s="164"/>
      <c r="Y2" s="164"/>
      <c r="Z2" s="164"/>
      <c r="AA2" s="164"/>
      <c r="AB2" s="164"/>
      <c r="AC2" s="164"/>
      <c r="AD2" s="164"/>
      <c r="AE2" s="164"/>
      <c r="AF2" s="164"/>
      <c r="AG2" s="164"/>
      <c r="AH2" s="164"/>
      <c r="AI2" s="164"/>
      <c r="AJ2" s="164"/>
      <c r="AK2" s="164"/>
      <c r="AL2" s="164"/>
      <c r="AM2" s="179"/>
      <c r="AN2" s="179"/>
      <c r="AO2" s="179"/>
      <c r="AP2" s="179"/>
      <c r="AQ2" s="179"/>
      <c r="AR2" s="179"/>
      <c r="AS2" s="179"/>
      <c r="AT2" s="179"/>
      <c r="AU2" s="179"/>
      <c r="AV2" s="179"/>
      <c r="AW2" s="179"/>
      <c r="AX2" s="179"/>
      <c r="BK2" s="179"/>
      <c r="BL2" s="179"/>
      <c r="BM2" s="179"/>
      <c r="BN2" s="179"/>
      <c r="BO2" s="179"/>
      <c r="BP2" s="179"/>
      <c r="BQ2" s="179"/>
      <c r="BR2" s="179"/>
      <c r="BS2" s="179"/>
      <c r="BT2" s="179"/>
      <c r="BU2" s="179"/>
      <c r="BV2" s="179"/>
    </row>
    <row r="3" spans="1:74" s="7" customFormat="1" ht="12.75" x14ac:dyDescent="0.2">
      <c r="A3" s="248" t="s">
        <v>39</v>
      </c>
      <c r="B3" s="9"/>
      <c r="C3" s="962">
        <f>Dates!D3</f>
        <v>2022</v>
      </c>
      <c r="D3" s="963"/>
      <c r="E3" s="963"/>
      <c r="F3" s="963"/>
      <c r="G3" s="963"/>
      <c r="H3" s="963"/>
      <c r="I3" s="963"/>
      <c r="J3" s="963"/>
      <c r="K3" s="963"/>
      <c r="L3" s="963"/>
      <c r="M3" s="963"/>
      <c r="N3" s="964"/>
      <c r="O3" s="962">
        <f>C3+1</f>
        <v>2023</v>
      </c>
      <c r="P3" s="965"/>
      <c r="Q3" s="965"/>
      <c r="R3" s="965"/>
      <c r="S3" s="965"/>
      <c r="T3" s="965"/>
      <c r="U3" s="965"/>
      <c r="V3" s="965"/>
      <c r="W3" s="965"/>
      <c r="X3" s="963"/>
      <c r="Y3" s="963"/>
      <c r="Z3" s="964"/>
      <c r="AA3" s="955">
        <f>O3+1</f>
        <v>2024</v>
      </c>
      <c r="AB3" s="963"/>
      <c r="AC3" s="963"/>
      <c r="AD3" s="963"/>
      <c r="AE3" s="963"/>
      <c r="AF3" s="963"/>
      <c r="AG3" s="963"/>
      <c r="AH3" s="963"/>
      <c r="AI3" s="963"/>
      <c r="AJ3" s="963"/>
      <c r="AK3" s="963"/>
      <c r="AL3" s="964"/>
      <c r="AM3" s="955">
        <f>AA3+1</f>
        <v>2025</v>
      </c>
      <c r="AN3" s="963"/>
      <c r="AO3" s="963"/>
      <c r="AP3" s="963"/>
      <c r="AQ3" s="963"/>
      <c r="AR3" s="963"/>
      <c r="AS3" s="963"/>
      <c r="AT3" s="963"/>
      <c r="AU3" s="963"/>
      <c r="AV3" s="963"/>
      <c r="AW3" s="963"/>
      <c r="AX3" s="964"/>
      <c r="AY3" s="955">
        <f>AM3+1</f>
        <v>2026</v>
      </c>
      <c r="AZ3" s="956"/>
      <c r="BA3" s="956"/>
      <c r="BB3" s="956"/>
      <c r="BC3" s="956"/>
      <c r="BD3" s="956"/>
      <c r="BE3" s="956"/>
      <c r="BF3" s="956"/>
      <c r="BG3" s="956"/>
      <c r="BH3" s="956"/>
      <c r="BI3" s="956"/>
      <c r="BJ3" s="957"/>
      <c r="BK3" s="955">
        <f>AY3+1</f>
        <v>2027</v>
      </c>
      <c r="BL3" s="963"/>
      <c r="BM3" s="963"/>
      <c r="BN3" s="963"/>
      <c r="BO3" s="963"/>
      <c r="BP3" s="963"/>
      <c r="BQ3" s="963"/>
      <c r="BR3" s="963"/>
      <c r="BS3" s="963"/>
      <c r="BT3" s="963"/>
      <c r="BU3" s="963"/>
      <c r="BV3" s="964"/>
    </row>
    <row r="4" spans="1:74" s="7" customFormat="1" x14ac:dyDescent="0.2">
      <c r="A4" s="254" t="str">
        <f>TEXT(Dates!$D$2,"dddd, mmmm d, yyyy")</f>
        <v>Thursday, August 6, 2026</v>
      </c>
      <c r="B4" s="10"/>
      <c r="C4" s="11" t="s">
        <v>40</v>
      </c>
      <c r="D4" s="11" t="s">
        <v>41</v>
      </c>
      <c r="E4" s="11" t="s">
        <v>42</v>
      </c>
      <c r="F4" s="11" t="s">
        <v>43</v>
      </c>
      <c r="G4" s="11" t="s">
        <v>44</v>
      </c>
      <c r="H4" s="11" t="s">
        <v>45</v>
      </c>
      <c r="I4" s="11" t="s">
        <v>46</v>
      </c>
      <c r="J4" s="11" t="s">
        <v>47</v>
      </c>
      <c r="K4" s="11" t="s">
        <v>48</v>
      </c>
      <c r="L4" s="11" t="s">
        <v>49</v>
      </c>
      <c r="M4" s="11" t="s">
        <v>50</v>
      </c>
      <c r="N4" s="11" t="s">
        <v>51</v>
      </c>
      <c r="O4" s="11" t="s">
        <v>40</v>
      </c>
      <c r="P4" s="11" t="s">
        <v>41</v>
      </c>
      <c r="Q4" s="11" t="s">
        <v>42</v>
      </c>
      <c r="R4" s="11" t="s">
        <v>43</v>
      </c>
      <c r="S4" s="11" t="s">
        <v>44</v>
      </c>
      <c r="T4" s="11" t="s">
        <v>45</v>
      </c>
      <c r="U4" s="11" t="s">
        <v>46</v>
      </c>
      <c r="V4" s="11" t="s">
        <v>47</v>
      </c>
      <c r="W4" s="11" t="s">
        <v>48</v>
      </c>
      <c r="X4" s="11" t="s">
        <v>49</v>
      </c>
      <c r="Y4" s="11" t="s">
        <v>50</v>
      </c>
      <c r="Z4" s="11" t="s">
        <v>51</v>
      </c>
      <c r="AA4" s="11" t="s">
        <v>40</v>
      </c>
      <c r="AB4" s="11" t="s">
        <v>41</v>
      </c>
      <c r="AC4" s="11" t="s">
        <v>42</v>
      </c>
      <c r="AD4" s="11" t="s">
        <v>43</v>
      </c>
      <c r="AE4" s="11" t="s">
        <v>44</v>
      </c>
      <c r="AF4" s="11" t="s">
        <v>45</v>
      </c>
      <c r="AG4" s="11" t="s">
        <v>46</v>
      </c>
      <c r="AH4" s="11" t="s">
        <v>47</v>
      </c>
      <c r="AI4" s="11" t="s">
        <v>48</v>
      </c>
      <c r="AJ4" s="11" t="s">
        <v>49</v>
      </c>
      <c r="AK4" s="11" t="s">
        <v>50</v>
      </c>
      <c r="AL4" s="11" t="s">
        <v>51</v>
      </c>
      <c r="AM4" s="11" t="s">
        <v>40</v>
      </c>
      <c r="AN4" s="11" t="s">
        <v>41</v>
      </c>
      <c r="AO4" s="11" t="s">
        <v>42</v>
      </c>
      <c r="AP4" s="11" t="s">
        <v>43</v>
      </c>
      <c r="AQ4" s="11" t="s">
        <v>44</v>
      </c>
      <c r="AR4" s="11" t="s">
        <v>45</v>
      </c>
      <c r="AS4" s="11" t="s">
        <v>46</v>
      </c>
      <c r="AT4" s="11" t="s">
        <v>47</v>
      </c>
      <c r="AU4" s="11" t="s">
        <v>48</v>
      </c>
      <c r="AV4" s="11" t="s">
        <v>49</v>
      </c>
      <c r="AW4" s="11" t="s">
        <v>50</v>
      </c>
      <c r="AX4" s="11" t="s">
        <v>51</v>
      </c>
      <c r="AY4" s="553" t="s">
        <v>40</v>
      </c>
      <c r="AZ4" s="553" t="s">
        <v>41</v>
      </c>
      <c r="BA4" s="553" t="s">
        <v>42</v>
      </c>
      <c r="BB4" s="553" t="s">
        <v>43</v>
      </c>
      <c r="BC4" s="553" t="s">
        <v>44</v>
      </c>
      <c r="BD4" s="553" t="s">
        <v>45</v>
      </c>
      <c r="BE4" s="553" t="s">
        <v>46</v>
      </c>
      <c r="BF4" s="553" t="s">
        <v>47</v>
      </c>
      <c r="BG4" s="553" t="s">
        <v>48</v>
      </c>
      <c r="BH4" s="553" t="s">
        <v>49</v>
      </c>
      <c r="BI4" s="553" t="s">
        <v>50</v>
      </c>
      <c r="BJ4" s="11" t="s">
        <v>51</v>
      </c>
      <c r="BK4" s="11" t="s">
        <v>40</v>
      </c>
      <c r="BL4" s="11" t="s">
        <v>41</v>
      </c>
      <c r="BM4" s="11" t="s">
        <v>42</v>
      </c>
      <c r="BN4" s="11" t="s">
        <v>43</v>
      </c>
      <c r="BO4" s="11" t="s">
        <v>44</v>
      </c>
      <c r="BP4" s="11" t="s">
        <v>45</v>
      </c>
      <c r="BQ4" s="11" t="s">
        <v>46</v>
      </c>
      <c r="BR4" s="11" t="s">
        <v>47</v>
      </c>
      <c r="BS4" s="11" t="s">
        <v>48</v>
      </c>
      <c r="BT4" s="11" t="s">
        <v>49</v>
      </c>
      <c r="BU4" s="11" t="s">
        <v>50</v>
      </c>
      <c r="BV4" s="11" t="s">
        <v>51</v>
      </c>
    </row>
    <row r="5" spans="1:74" ht="11.1" customHeight="1" x14ac:dyDescent="0.2">
      <c r="A5" s="207"/>
      <c r="B5" s="25" t="s">
        <v>417</v>
      </c>
      <c r="C5" s="479"/>
      <c r="D5" s="479"/>
      <c r="E5" s="479"/>
      <c r="F5" s="479"/>
      <c r="G5" s="479"/>
      <c r="H5" s="479"/>
      <c r="I5" s="479"/>
      <c r="J5" s="479"/>
      <c r="K5" s="479"/>
      <c r="L5" s="479"/>
      <c r="M5" s="479"/>
      <c r="N5" s="479"/>
      <c r="O5" s="479"/>
      <c r="P5" s="479"/>
      <c r="Q5" s="479"/>
      <c r="R5" s="479"/>
      <c r="S5" s="479"/>
      <c r="T5" s="479"/>
      <c r="U5" s="479"/>
      <c r="V5" s="479"/>
      <c r="W5" s="479"/>
      <c r="X5" s="479"/>
      <c r="Y5" s="479"/>
      <c r="Z5" s="479"/>
      <c r="AA5" s="479"/>
      <c r="AB5" s="479"/>
      <c r="AC5" s="479"/>
      <c r="AD5" s="479"/>
      <c r="AE5" s="479"/>
      <c r="AF5" s="479"/>
      <c r="AG5" s="479"/>
      <c r="AH5" s="479"/>
      <c r="AI5" s="479"/>
      <c r="AJ5" s="479"/>
      <c r="AK5" s="479"/>
      <c r="AL5" s="479"/>
      <c r="AM5" s="479"/>
      <c r="AN5" s="479"/>
      <c r="AO5" s="479"/>
      <c r="AP5" s="479"/>
      <c r="AQ5" s="479"/>
      <c r="AR5" s="479"/>
      <c r="AS5" s="479"/>
      <c r="AT5" s="479"/>
      <c r="AU5" s="479"/>
      <c r="AV5" s="479"/>
      <c r="AW5" s="479"/>
      <c r="AX5" s="479"/>
      <c r="AY5" s="479"/>
      <c r="AZ5" s="795"/>
      <c r="BA5" s="795"/>
      <c r="BB5" s="795"/>
      <c r="BC5" s="795"/>
      <c r="BD5" s="860"/>
      <c r="BE5" s="860"/>
      <c r="BF5" s="762"/>
      <c r="BG5" s="762"/>
      <c r="BH5" s="481"/>
      <c r="BI5" s="481"/>
      <c r="BJ5" s="481"/>
      <c r="BK5" s="481"/>
      <c r="BL5" s="481"/>
      <c r="BM5" s="481"/>
      <c r="BN5" s="481"/>
      <c r="BO5" s="481"/>
      <c r="BP5" s="481"/>
      <c r="BQ5" s="481"/>
      <c r="BR5" s="481"/>
      <c r="BS5" s="481"/>
      <c r="BT5" s="481"/>
      <c r="BU5" s="481"/>
      <c r="BV5" s="481"/>
    </row>
    <row r="6" spans="1:74" s="211" customFormat="1" ht="11.1" customHeight="1" x14ac:dyDescent="0.2">
      <c r="A6" s="471" t="s">
        <v>623</v>
      </c>
      <c r="B6" s="467" t="s">
        <v>624</v>
      </c>
      <c r="C6" s="68">
        <v>1.0260821926999999</v>
      </c>
      <c r="D6" s="68">
        <v>1.0669218575999999</v>
      </c>
      <c r="E6" s="68">
        <v>1.1474330318999999</v>
      </c>
      <c r="F6" s="68">
        <v>1.1251138323000001</v>
      </c>
      <c r="G6" s="68">
        <v>1.1584690335000001</v>
      </c>
      <c r="H6" s="68">
        <v>1.2277938673</v>
      </c>
      <c r="I6" s="68">
        <v>1.1320674838</v>
      </c>
      <c r="J6" s="68">
        <v>1.2084397421999999</v>
      </c>
      <c r="K6" s="68">
        <v>1.1326186997000001</v>
      </c>
      <c r="L6" s="68">
        <v>1.208920129</v>
      </c>
      <c r="M6" s="68">
        <v>1.1925926667</v>
      </c>
      <c r="N6" s="68">
        <v>1.1444288714999999</v>
      </c>
      <c r="O6" s="68">
        <v>1.1451844515</v>
      </c>
      <c r="P6" s="68">
        <v>1.1527673936</v>
      </c>
      <c r="Q6" s="68">
        <v>1.2446727426999999</v>
      </c>
      <c r="R6" s="68">
        <v>1.1985748000000001</v>
      </c>
      <c r="S6" s="68">
        <v>1.3225942259000001</v>
      </c>
      <c r="T6" s="68">
        <v>1.3456291667</v>
      </c>
      <c r="U6" s="68">
        <v>1.2414935799</v>
      </c>
      <c r="V6" s="68">
        <v>1.3356973879</v>
      </c>
      <c r="W6" s="68">
        <v>1.279530633</v>
      </c>
      <c r="X6" s="68">
        <v>1.3195820317</v>
      </c>
      <c r="Y6" s="68">
        <v>1.2575020002999999</v>
      </c>
      <c r="Z6" s="68">
        <v>1.2817268389000001</v>
      </c>
      <c r="AA6" s="68">
        <v>1.1552677745</v>
      </c>
      <c r="AB6" s="68">
        <v>1.3114176201000001</v>
      </c>
      <c r="AC6" s="68">
        <v>1.2720223548</v>
      </c>
      <c r="AD6" s="68">
        <v>1.2724862337</v>
      </c>
      <c r="AE6" s="68">
        <v>1.3718939024000001</v>
      </c>
      <c r="AF6" s="68">
        <v>1.3527365997</v>
      </c>
      <c r="AG6" s="68">
        <v>1.4020428706000001</v>
      </c>
      <c r="AH6" s="68">
        <v>1.3352637096</v>
      </c>
      <c r="AI6" s="68">
        <v>1.3201125667</v>
      </c>
      <c r="AJ6" s="68">
        <v>1.3638783871</v>
      </c>
      <c r="AK6" s="68">
        <v>1.3257577336999999</v>
      </c>
      <c r="AL6" s="68">
        <v>1.2772078057</v>
      </c>
      <c r="AM6" s="68">
        <v>1.1358320003</v>
      </c>
      <c r="AN6" s="68">
        <v>1.2036508571</v>
      </c>
      <c r="AO6" s="68">
        <v>1.1767232264</v>
      </c>
      <c r="AP6" s="68">
        <v>1.2354023332999999</v>
      </c>
      <c r="AQ6" s="68">
        <v>1.1778054187</v>
      </c>
      <c r="AR6" s="68">
        <v>1.2079585337000001</v>
      </c>
      <c r="AS6" s="68">
        <v>1.2227365808999999</v>
      </c>
      <c r="AT6" s="68">
        <v>1.209002452</v>
      </c>
      <c r="AU6" s="68">
        <v>1.2146388996999999</v>
      </c>
      <c r="AV6" s="68">
        <v>1.2573219038000001</v>
      </c>
      <c r="AW6" s="68">
        <v>1.1871212003</v>
      </c>
      <c r="AX6" s="68">
        <v>1.2580297415999999</v>
      </c>
      <c r="AY6" s="68">
        <v>1.0611157748</v>
      </c>
      <c r="AZ6" s="796">
        <v>1.1485690359</v>
      </c>
      <c r="BA6" s="796">
        <v>1.245442033</v>
      </c>
      <c r="BB6" s="796">
        <v>1.2546514003</v>
      </c>
      <c r="BC6" s="796">
        <v>1.3019632903</v>
      </c>
      <c r="BD6" s="796">
        <v>1.3133879237999999</v>
      </c>
      <c r="BE6" s="796">
        <v>1.3313610955999999</v>
      </c>
      <c r="BF6" s="482">
        <v>1.371432</v>
      </c>
      <c r="BG6" s="482">
        <v>1.3365419999999999</v>
      </c>
      <c r="BH6" s="482">
        <v>1.366984</v>
      </c>
      <c r="BI6" s="482">
        <v>1.3434710000000001</v>
      </c>
      <c r="BJ6" s="482">
        <v>1.358163</v>
      </c>
      <c r="BK6" s="482">
        <v>1.2967329999999999</v>
      </c>
      <c r="BL6" s="482">
        <v>1.338544</v>
      </c>
      <c r="BM6" s="482">
        <v>1.350641</v>
      </c>
      <c r="BN6" s="482">
        <v>1.382857</v>
      </c>
      <c r="BO6" s="482">
        <v>1.424639</v>
      </c>
      <c r="BP6" s="482">
        <v>1.4473009999999999</v>
      </c>
      <c r="BQ6" s="482">
        <v>1.4348730000000001</v>
      </c>
      <c r="BR6" s="482">
        <v>1.4392849999999999</v>
      </c>
      <c r="BS6" s="482">
        <v>1.4081939999999999</v>
      </c>
      <c r="BT6" s="482">
        <v>1.4343079999999999</v>
      </c>
      <c r="BU6" s="482">
        <v>1.4008989999999999</v>
      </c>
      <c r="BV6" s="482">
        <v>1.4105700000000001</v>
      </c>
    </row>
    <row r="7" spans="1:74" ht="11.1" customHeight="1" x14ac:dyDescent="0.2">
      <c r="A7" s="207" t="s">
        <v>457</v>
      </c>
      <c r="B7" s="468" t="s">
        <v>458</v>
      </c>
      <c r="C7" s="273">
        <v>1.0384089999999999</v>
      </c>
      <c r="D7" s="273">
        <v>1.010856</v>
      </c>
      <c r="E7" s="273">
        <v>1.0187360000000001</v>
      </c>
      <c r="F7" s="273">
        <v>0.96519999999999995</v>
      </c>
      <c r="G7" s="273">
        <v>1.0082469999999999</v>
      </c>
      <c r="H7" s="273">
        <v>1.042924</v>
      </c>
      <c r="I7" s="273">
        <v>1.0160750000000001</v>
      </c>
      <c r="J7" s="273">
        <v>0.98452300000000004</v>
      </c>
      <c r="K7" s="273">
        <v>0.90238600000000002</v>
      </c>
      <c r="L7" s="273">
        <v>1.0142089999999999</v>
      </c>
      <c r="M7" s="273">
        <v>1.052651</v>
      </c>
      <c r="N7" s="273">
        <v>0.96922399999999997</v>
      </c>
      <c r="O7" s="273">
        <v>1.0020690000000001</v>
      </c>
      <c r="P7" s="273">
        <v>0.99927299999999997</v>
      </c>
      <c r="Q7" s="273">
        <v>0.98716800000000005</v>
      </c>
      <c r="R7" s="273">
        <v>0.97206700000000001</v>
      </c>
      <c r="S7" s="273">
        <v>0.99418700000000004</v>
      </c>
      <c r="T7" s="273">
        <v>1.0363119999999999</v>
      </c>
      <c r="U7" s="273">
        <v>1.0327040000000001</v>
      </c>
      <c r="V7" s="273">
        <v>1.0042709999999999</v>
      </c>
      <c r="W7" s="273">
        <v>1.003455</v>
      </c>
      <c r="X7" s="273">
        <v>1.0276730000000001</v>
      </c>
      <c r="Y7" s="273">
        <v>1.0534300000000001</v>
      </c>
      <c r="Z7" s="273">
        <v>1.0815969999999999</v>
      </c>
      <c r="AA7" s="273">
        <v>0.99494000000000005</v>
      </c>
      <c r="AB7" s="273">
        <v>1.074103</v>
      </c>
      <c r="AC7" s="273">
        <v>1.0686929999999999</v>
      </c>
      <c r="AD7" s="273">
        <v>0.98221000000000003</v>
      </c>
      <c r="AE7" s="273">
        <v>1.025274</v>
      </c>
      <c r="AF7" s="273">
        <v>1.043453</v>
      </c>
      <c r="AG7" s="273">
        <v>1.0906309999999999</v>
      </c>
      <c r="AH7" s="273">
        <v>1.080837</v>
      </c>
      <c r="AI7" s="273">
        <v>1.0406550000000001</v>
      </c>
      <c r="AJ7" s="273">
        <v>1.049636</v>
      </c>
      <c r="AK7" s="273">
        <v>1.112771</v>
      </c>
      <c r="AL7" s="273">
        <v>1.102722</v>
      </c>
      <c r="AM7" s="273">
        <v>1.083731</v>
      </c>
      <c r="AN7" s="273">
        <v>1.084055</v>
      </c>
      <c r="AO7" s="273">
        <v>1.054281</v>
      </c>
      <c r="AP7" s="273">
        <v>1.0216229999999999</v>
      </c>
      <c r="AQ7" s="273">
        <v>1.0354099999999999</v>
      </c>
      <c r="AR7" s="273">
        <v>1.0772470000000001</v>
      </c>
      <c r="AS7" s="273">
        <v>1.079399</v>
      </c>
      <c r="AT7" s="273">
        <v>1.080438</v>
      </c>
      <c r="AU7" s="273">
        <v>1.0501819999999999</v>
      </c>
      <c r="AV7" s="273">
        <v>1.1003750000000001</v>
      </c>
      <c r="AW7" s="273">
        <v>1.1174120000000001</v>
      </c>
      <c r="AX7" s="273">
        <v>1.1269149999999999</v>
      </c>
      <c r="AY7" s="273">
        <v>1.088327</v>
      </c>
      <c r="AZ7" s="777">
        <v>1.121394</v>
      </c>
      <c r="BA7" s="777">
        <v>1.1023780000000001</v>
      </c>
      <c r="BB7" s="777">
        <v>1.030829</v>
      </c>
      <c r="BC7" s="777">
        <v>1.103864</v>
      </c>
      <c r="BD7" s="777">
        <v>1.1020000000000001</v>
      </c>
      <c r="BE7" s="777">
        <v>1.0938220968000001</v>
      </c>
      <c r="BF7" s="284">
        <v>1.116841</v>
      </c>
      <c r="BG7" s="284">
        <v>1.079007</v>
      </c>
      <c r="BH7" s="284">
        <v>1.090848</v>
      </c>
      <c r="BI7" s="284">
        <v>1.1291929999999999</v>
      </c>
      <c r="BJ7" s="284">
        <v>1.123794</v>
      </c>
      <c r="BK7" s="284">
        <v>1.129183</v>
      </c>
      <c r="BL7" s="284">
        <v>1.0776250000000001</v>
      </c>
      <c r="BM7" s="284">
        <v>1.0844819999999999</v>
      </c>
      <c r="BN7" s="284">
        <v>1.072238</v>
      </c>
      <c r="BO7" s="284">
        <v>1.0942529999999999</v>
      </c>
      <c r="BP7" s="284">
        <v>1.11398</v>
      </c>
      <c r="BQ7" s="284">
        <v>1.1149290000000001</v>
      </c>
      <c r="BR7" s="284">
        <v>1.123272</v>
      </c>
      <c r="BS7" s="284">
        <v>1.100857</v>
      </c>
      <c r="BT7" s="284">
        <v>1.117821</v>
      </c>
      <c r="BU7" s="284">
        <v>1.152145</v>
      </c>
      <c r="BV7" s="284">
        <v>1.1442330000000001</v>
      </c>
    </row>
    <row r="8" spans="1:74" ht="11.1" customHeight="1" x14ac:dyDescent="0.2">
      <c r="A8" s="207" t="s">
        <v>625</v>
      </c>
      <c r="B8" s="468" t="s">
        <v>626</v>
      </c>
      <c r="C8" s="273">
        <v>9.2155741999999999E-2</v>
      </c>
      <c r="D8" s="273">
        <v>9.667125E-2</v>
      </c>
      <c r="E8" s="273">
        <v>0.101962355</v>
      </c>
      <c r="F8" s="273">
        <v>0.100589233</v>
      </c>
      <c r="G8" s="273">
        <v>0.104568194</v>
      </c>
      <c r="H8" s="273">
        <v>0.108848167</v>
      </c>
      <c r="I8" s="273">
        <v>0.11258093499999999</v>
      </c>
      <c r="J8" s="273">
        <v>0.11350803199999999</v>
      </c>
      <c r="K8" s="273">
        <v>0.111674067</v>
      </c>
      <c r="L8" s="273">
        <v>0.111738903</v>
      </c>
      <c r="M8" s="273">
        <v>0.1127843</v>
      </c>
      <c r="N8" s="273">
        <v>0.102068355</v>
      </c>
      <c r="O8" s="273">
        <v>0.105642032</v>
      </c>
      <c r="P8" s="273">
        <v>0.101452929</v>
      </c>
      <c r="Q8" s="273">
        <v>0.106961742</v>
      </c>
      <c r="R8" s="273">
        <v>0.1058577</v>
      </c>
      <c r="S8" s="273">
        <v>0.118871871</v>
      </c>
      <c r="T8" s="273">
        <v>0.119592667</v>
      </c>
      <c r="U8" s="273">
        <v>0.116867129</v>
      </c>
      <c r="V8" s="273">
        <v>0.11124835499999999</v>
      </c>
      <c r="W8" s="273">
        <v>0.114594767</v>
      </c>
      <c r="X8" s="273">
        <v>0.11272887099999999</v>
      </c>
      <c r="Y8" s="273">
        <v>0.1076884</v>
      </c>
      <c r="Z8" s="273">
        <v>0.106001839</v>
      </c>
      <c r="AA8" s="273">
        <v>9.7607226000000005E-2</v>
      </c>
      <c r="AB8" s="273">
        <v>0.10300203400000001</v>
      </c>
      <c r="AC8" s="273">
        <v>0.104247774</v>
      </c>
      <c r="AD8" s="273">
        <v>0.1059184</v>
      </c>
      <c r="AE8" s="273">
        <v>0.109887806</v>
      </c>
      <c r="AF8" s="273">
        <v>0.1123376</v>
      </c>
      <c r="AG8" s="273">
        <v>0.112176452</v>
      </c>
      <c r="AH8" s="273">
        <v>0.112308806</v>
      </c>
      <c r="AI8" s="273">
        <v>0.112026167</v>
      </c>
      <c r="AJ8" s="273">
        <v>0.11127074200000001</v>
      </c>
      <c r="AK8" s="273">
        <v>0.1148798</v>
      </c>
      <c r="AL8" s="273">
        <v>0.109066</v>
      </c>
      <c r="AM8" s="273">
        <v>6.0061999999999997E-2</v>
      </c>
      <c r="AN8" s="273">
        <v>6.9138678999999995E-2</v>
      </c>
      <c r="AO8" s="273">
        <v>7.5981967999999997E-2</v>
      </c>
      <c r="AP8" s="273">
        <v>8.2620700000000005E-2</v>
      </c>
      <c r="AQ8" s="273">
        <v>7.6898516E-2</v>
      </c>
      <c r="AR8" s="273">
        <v>7.8361467000000004E-2</v>
      </c>
      <c r="AS8" s="273">
        <v>8.0391096999999995E-2</v>
      </c>
      <c r="AT8" s="273">
        <v>8.3301097000000004E-2</v>
      </c>
      <c r="AU8" s="273">
        <v>8.2266533000000003E-2</v>
      </c>
      <c r="AV8" s="273">
        <v>7.6480871000000006E-2</v>
      </c>
      <c r="AW8" s="273">
        <v>6.9489866999999997E-2</v>
      </c>
      <c r="AX8" s="273">
        <v>6.5229870999999995E-2</v>
      </c>
      <c r="AY8" s="273">
        <v>6.9573323000000006E-2</v>
      </c>
      <c r="AZ8" s="777">
        <v>8.3627178999999996E-2</v>
      </c>
      <c r="BA8" s="777">
        <v>8.7934580999999998E-2</v>
      </c>
      <c r="BB8" s="777">
        <v>9.5378099999999993E-2</v>
      </c>
      <c r="BC8" s="777">
        <v>9.9409999999999998E-2</v>
      </c>
      <c r="BD8" s="777">
        <v>0.1043332</v>
      </c>
      <c r="BE8" s="777">
        <v>0.10895489999999999</v>
      </c>
      <c r="BF8" s="284">
        <v>0.1118194</v>
      </c>
      <c r="BG8" s="284">
        <v>0.1116693</v>
      </c>
      <c r="BH8" s="284">
        <v>0.11218400000000001</v>
      </c>
      <c r="BI8" s="284">
        <v>0.11152479999999999</v>
      </c>
      <c r="BJ8" s="284">
        <v>0.1120374</v>
      </c>
      <c r="BK8" s="284">
        <v>9.5395300000000002E-2</v>
      </c>
      <c r="BL8" s="284">
        <v>9.6082600000000004E-2</v>
      </c>
      <c r="BM8" s="284">
        <v>0.1005851</v>
      </c>
      <c r="BN8" s="284">
        <v>0.10474749999999999</v>
      </c>
      <c r="BO8" s="284">
        <v>0.10874689999999999</v>
      </c>
      <c r="BP8" s="284">
        <v>0.112494</v>
      </c>
      <c r="BQ8" s="284">
        <v>0.1155349</v>
      </c>
      <c r="BR8" s="284">
        <v>0.1163862</v>
      </c>
      <c r="BS8" s="284">
        <v>0.11406139999999999</v>
      </c>
      <c r="BT8" s="284">
        <v>0.1139713</v>
      </c>
      <c r="BU8" s="284">
        <v>0.1122021</v>
      </c>
      <c r="BV8" s="284">
        <v>0.1113946</v>
      </c>
    </row>
    <row r="9" spans="1:74" ht="11.1" customHeight="1" x14ac:dyDescent="0.2">
      <c r="A9" s="207" t="s">
        <v>627</v>
      </c>
      <c r="B9" s="468" t="s">
        <v>628</v>
      </c>
      <c r="C9" s="273">
        <v>8.4916676999999996E-2</v>
      </c>
      <c r="D9" s="273">
        <v>8.2126249999999998E-2</v>
      </c>
      <c r="E9" s="273">
        <v>8.3742418999999998E-2</v>
      </c>
      <c r="F9" s="273">
        <v>9.4567833000000004E-2</v>
      </c>
      <c r="G9" s="273">
        <v>9.7044838999999994E-2</v>
      </c>
      <c r="H9" s="273">
        <v>9.8267999999999994E-2</v>
      </c>
      <c r="I9" s="273">
        <v>9.9541581000000004E-2</v>
      </c>
      <c r="J9" s="273">
        <v>9.1342452000000005E-2</v>
      </c>
      <c r="K9" s="273">
        <v>0.109644333</v>
      </c>
      <c r="L9" s="273">
        <v>9.9336967999999998E-2</v>
      </c>
      <c r="M9" s="273">
        <v>0.11550390000000001</v>
      </c>
      <c r="N9" s="273">
        <v>0.11674371</v>
      </c>
      <c r="O9" s="273">
        <v>0.12900177400000001</v>
      </c>
      <c r="P9" s="273">
        <v>0.134272536</v>
      </c>
      <c r="Q9" s="273">
        <v>0.152178323</v>
      </c>
      <c r="R9" s="273">
        <v>0.160675333</v>
      </c>
      <c r="S9" s="273">
        <v>0.172744065</v>
      </c>
      <c r="T9" s="273">
        <v>0.18294813300000001</v>
      </c>
      <c r="U9" s="273">
        <v>0.16405616100000001</v>
      </c>
      <c r="V9" s="273">
        <v>0.18494348399999999</v>
      </c>
      <c r="W9" s="273">
        <v>0.19872193299999999</v>
      </c>
      <c r="X9" s="273">
        <v>0.164331903</v>
      </c>
      <c r="Y9" s="273">
        <v>0.179585467</v>
      </c>
      <c r="Z9" s="273">
        <v>0.20944274199999999</v>
      </c>
      <c r="AA9" s="273">
        <v>0.184093645</v>
      </c>
      <c r="AB9" s="273">
        <v>0.19393962100000001</v>
      </c>
      <c r="AC9" s="273">
        <v>0.183474419</v>
      </c>
      <c r="AD9" s="273">
        <v>0.20739969999999999</v>
      </c>
      <c r="AE9" s="273">
        <v>0.176391516</v>
      </c>
      <c r="AF9" s="273">
        <v>0.2340044</v>
      </c>
      <c r="AG9" s="273">
        <v>0.22049090299999999</v>
      </c>
      <c r="AH9" s="273">
        <v>0.21445545199999999</v>
      </c>
      <c r="AI9" s="273">
        <v>0.21283833299999999</v>
      </c>
      <c r="AJ9" s="273">
        <v>0.218395387</v>
      </c>
      <c r="AK9" s="273">
        <v>0.22657396699999999</v>
      </c>
      <c r="AL9" s="273">
        <v>0.22223767699999999</v>
      </c>
      <c r="AM9" s="273">
        <v>0.16738612899999999</v>
      </c>
      <c r="AN9" s="273">
        <v>0.15771471400000001</v>
      </c>
      <c r="AO9" s="273">
        <v>0.17460387099999999</v>
      </c>
      <c r="AP9" s="273">
        <v>0.16939943299999999</v>
      </c>
      <c r="AQ9" s="273">
        <v>0.20105100000000001</v>
      </c>
      <c r="AR9" s="273">
        <v>0.208067267</v>
      </c>
      <c r="AS9" s="273">
        <v>0.20077445199999999</v>
      </c>
      <c r="AT9" s="273">
        <v>0.18289638699999999</v>
      </c>
      <c r="AU9" s="273">
        <v>0.215474467</v>
      </c>
      <c r="AV9" s="273">
        <v>0.20708074200000001</v>
      </c>
      <c r="AW9" s="273">
        <v>0.2019676</v>
      </c>
      <c r="AX9" s="273">
        <v>0.19601380600000001</v>
      </c>
      <c r="AY9" s="273">
        <v>0.15102964499999999</v>
      </c>
      <c r="AZ9" s="777">
        <v>0.16796460699999999</v>
      </c>
      <c r="BA9" s="777">
        <v>0.20688674200000001</v>
      </c>
      <c r="BB9" s="777">
        <v>0.22678246699999999</v>
      </c>
      <c r="BC9" s="777">
        <v>0.244752</v>
      </c>
      <c r="BD9" s="777">
        <v>0.24801989999999999</v>
      </c>
      <c r="BE9" s="777">
        <v>0.2607063</v>
      </c>
      <c r="BF9" s="284">
        <v>0.26301449999999998</v>
      </c>
      <c r="BG9" s="284">
        <v>0.2715591</v>
      </c>
      <c r="BH9" s="284">
        <v>0.27115099999999998</v>
      </c>
      <c r="BI9" s="284">
        <v>0.28139570000000003</v>
      </c>
      <c r="BJ9" s="284">
        <v>0.28971010000000003</v>
      </c>
      <c r="BK9" s="284">
        <v>0.27833340000000001</v>
      </c>
      <c r="BL9" s="284">
        <v>0.28276200000000001</v>
      </c>
      <c r="BM9" s="284">
        <v>0.28726800000000002</v>
      </c>
      <c r="BN9" s="284">
        <v>0.29265669999999999</v>
      </c>
      <c r="BO9" s="284">
        <v>0.29581600000000002</v>
      </c>
      <c r="BP9" s="284">
        <v>0.30282700000000001</v>
      </c>
      <c r="BQ9" s="284">
        <v>0.29916999999999999</v>
      </c>
      <c r="BR9" s="284">
        <v>0.294678</v>
      </c>
      <c r="BS9" s="284">
        <v>0.29739260000000001</v>
      </c>
      <c r="BT9" s="284">
        <v>0.2925374</v>
      </c>
      <c r="BU9" s="284">
        <v>0.3000022</v>
      </c>
      <c r="BV9" s="284">
        <v>0.30636469999999999</v>
      </c>
    </row>
    <row r="10" spans="1:74" ht="11.1" customHeight="1" x14ac:dyDescent="0.2">
      <c r="A10" s="207" t="s">
        <v>629</v>
      </c>
      <c r="B10" s="520" t="s">
        <v>630</v>
      </c>
      <c r="C10" s="273">
        <v>9.9298059999999994E-3</v>
      </c>
      <c r="D10" s="273">
        <v>1.0926178999999999E-2</v>
      </c>
      <c r="E10" s="273">
        <v>8.9895159999999995E-3</v>
      </c>
      <c r="F10" s="273">
        <v>1.0892433E-2</v>
      </c>
      <c r="G10" s="273">
        <v>1.0819194000000001E-2</v>
      </c>
      <c r="H10" s="273">
        <v>1.2175167000000001E-2</v>
      </c>
      <c r="I10" s="273">
        <v>1.4111742E-2</v>
      </c>
      <c r="J10" s="273">
        <v>1.4418484000000001E-2</v>
      </c>
      <c r="K10" s="273">
        <v>1.4921833000000001E-2</v>
      </c>
      <c r="L10" s="273">
        <v>1.5434129E-2</v>
      </c>
      <c r="M10" s="273">
        <v>1.6790300000000001E-2</v>
      </c>
      <c r="N10" s="273">
        <v>1.9586870999999999E-2</v>
      </c>
      <c r="O10" s="273">
        <v>1.8684580999999999E-2</v>
      </c>
      <c r="P10" s="273">
        <v>1.9252499999999999E-2</v>
      </c>
      <c r="Q10" s="273">
        <v>1.9176967999999999E-2</v>
      </c>
      <c r="R10" s="273">
        <v>1.5828167000000001E-2</v>
      </c>
      <c r="S10" s="273">
        <v>1.9089806000000001E-2</v>
      </c>
      <c r="T10" s="273">
        <v>2.0129600000000001E-2</v>
      </c>
      <c r="U10" s="273">
        <v>1.5489548000000001E-2</v>
      </c>
      <c r="V10" s="273">
        <v>1.6807065E-2</v>
      </c>
      <c r="W10" s="273">
        <v>2.0111332999999999E-2</v>
      </c>
      <c r="X10" s="273">
        <v>2.331629E-2</v>
      </c>
      <c r="Y10" s="273">
        <v>1.99639E-2</v>
      </c>
      <c r="Z10" s="273">
        <v>2.4153773999999999E-2</v>
      </c>
      <c r="AA10" s="273">
        <v>2.0103097E-2</v>
      </c>
      <c r="AB10" s="273">
        <v>2.1371240999999999E-2</v>
      </c>
      <c r="AC10" s="273">
        <v>2.2331065000000001E-2</v>
      </c>
      <c r="AD10" s="273">
        <v>2.1705267E-2</v>
      </c>
      <c r="AE10" s="273">
        <v>1.6505161000000001E-2</v>
      </c>
      <c r="AF10" s="273">
        <v>2.1713933000000001E-2</v>
      </c>
      <c r="AG10" s="273">
        <v>1.8710935000000001E-2</v>
      </c>
      <c r="AH10" s="273">
        <v>2.2581128999999998E-2</v>
      </c>
      <c r="AI10" s="273">
        <v>2.9144799999999998E-2</v>
      </c>
      <c r="AJ10" s="273">
        <v>2.3919870999999999E-2</v>
      </c>
      <c r="AK10" s="273">
        <v>2.8517000000000001E-2</v>
      </c>
      <c r="AL10" s="273">
        <v>2.5538419E-2</v>
      </c>
      <c r="AM10" s="273">
        <v>3.3305710000000002E-2</v>
      </c>
      <c r="AN10" s="273">
        <v>4.4202606999999998E-2</v>
      </c>
      <c r="AO10" s="273">
        <v>3.2685839000000001E-2</v>
      </c>
      <c r="AP10" s="273">
        <v>2.9247566999999999E-2</v>
      </c>
      <c r="AQ10" s="273">
        <v>3.5718935E-2</v>
      </c>
      <c r="AR10" s="273">
        <v>3.8074533000000001E-2</v>
      </c>
      <c r="AS10" s="273">
        <v>4.1600419E-2</v>
      </c>
      <c r="AT10" s="273">
        <v>2.3878838999999999E-2</v>
      </c>
      <c r="AU10" s="273">
        <v>4.4717433000000001E-2</v>
      </c>
      <c r="AV10" s="273">
        <v>4.8328193999999998E-2</v>
      </c>
      <c r="AW10" s="273">
        <v>6.00295E-2</v>
      </c>
      <c r="AX10" s="273">
        <v>5.3763484E-2</v>
      </c>
      <c r="AY10" s="273">
        <v>3.3180710000000002E-2</v>
      </c>
      <c r="AZ10" s="777">
        <v>3.5380607000000001E-2</v>
      </c>
      <c r="BA10" s="777">
        <v>3.6328580999999999E-2</v>
      </c>
      <c r="BB10" s="777">
        <v>3.6340200000000003E-2</v>
      </c>
      <c r="BC10" s="777">
        <v>3.7561999999999998E-2</v>
      </c>
      <c r="BD10" s="777">
        <v>4.0547100000000003E-2</v>
      </c>
      <c r="BE10" s="777">
        <v>4.0904299999999998E-2</v>
      </c>
      <c r="BF10" s="284">
        <v>4.5121799999999997E-2</v>
      </c>
      <c r="BG10" s="284">
        <v>4.88438E-2</v>
      </c>
      <c r="BH10" s="284">
        <v>4.8871600000000001E-2</v>
      </c>
      <c r="BI10" s="284">
        <v>5.0897100000000001E-2</v>
      </c>
      <c r="BJ10" s="284">
        <v>5.1121899999999998E-2</v>
      </c>
      <c r="BK10" s="284">
        <v>4.9492399999999999E-2</v>
      </c>
      <c r="BL10" s="284">
        <v>5.0587100000000003E-2</v>
      </c>
      <c r="BM10" s="284">
        <v>4.9805000000000002E-2</v>
      </c>
      <c r="BN10" s="284">
        <v>5.0351300000000002E-2</v>
      </c>
      <c r="BO10" s="284">
        <v>5.07149E-2</v>
      </c>
      <c r="BP10" s="284">
        <v>5.1842300000000001E-2</v>
      </c>
      <c r="BQ10" s="284">
        <v>5.3197599999999998E-2</v>
      </c>
      <c r="BR10" s="284">
        <v>5.3113199999999999E-2</v>
      </c>
      <c r="BS10" s="284">
        <v>5.5780700000000003E-2</v>
      </c>
      <c r="BT10" s="284">
        <v>5.5320500000000002E-2</v>
      </c>
      <c r="BU10" s="284">
        <v>5.7065299999999999E-2</v>
      </c>
      <c r="BV10" s="284">
        <v>5.7101600000000002E-2</v>
      </c>
    </row>
    <row r="11" spans="1:74" ht="11.1" customHeight="1" x14ac:dyDescent="0.2">
      <c r="A11" s="207" t="s">
        <v>631</v>
      </c>
      <c r="B11" s="520" t="s">
        <v>632</v>
      </c>
      <c r="C11" s="273">
        <v>-7.4539999999999995E-2</v>
      </c>
      <c r="D11" s="273">
        <v>-0.122138</v>
      </c>
      <c r="E11" s="273">
        <v>-8.6888000000000007E-2</v>
      </c>
      <c r="F11" s="273">
        <v>-0.154278</v>
      </c>
      <c r="G11" s="273">
        <v>-9.8851999999999995E-2</v>
      </c>
      <c r="H11" s="273">
        <v>-7.8678999999999999E-2</v>
      </c>
      <c r="I11" s="273">
        <v>-8.4362999999999994E-2</v>
      </c>
      <c r="J11" s="273">
        <v>-4.7389000000000001E-2</v>
      </c>
      <c r="K11" s="273">
        <v>-7.1462999999999999E-2</v>
      </c>
      <c r="L11" s="273">
        <v>-5.9457000000000003E-2</v>
      </c>
      <c r="M11" s="273">
        <v>-4.7122999999999998E-2</v>
      </c>
      <c r="N11" s="273">
        <v>-5.3814000000000001E-2</v>
      </c>
      <c r="O11" s="273">
        <v>-8.9997999999999995E-2</v>
      </c>
      <c r="P11" s="273">
        <v>-9.1118000000000005E-2</v>
      </c>
      <c r="Q11" s="273">
        <v>-9.0860999999999997E-2</v>
      </c>
      <c r="R11" s="273">
        <v>-9.5094999999999999E-2</v>
      </c>
      <c r="S11" s="273">
        <v>-8.6313000000000001E-2</v>
      </c>
      <c r="T11" s="273">
        <v>-8.8516999999999998E-2</v>
      </c>
      <c r="U11" s="273">
        <v>-8.6384000000000002E-2</v>
      </c>
      <c r="V11" s="273">
        <v>-6.9235000000000005E-2</v>
      </c>
      <c r="W11" s="273">
        <v>-8.3289000000000002E-2</v>
      </c>
      <c r="X11" s="273">
        <v>-8.9595999999999995E-2</v>
      </c>
      <c r="Y11" s="273">
        <v>-9.1550000000000006E-2</v>
      </c>
      <c r="Z11" s="273">
        <v>-0.119571</v>
      </c>
      <c r="AA11" s="273">
        <v>-0.114954</v>
      </c>
      <c r="AB11" s="273">
        <v>-0.11287800000000001</v>
      </c>
      <c r="AC11" s="273">
        <v>-0.128584</v>
      </c>
      <c r="AD11" s="273">
        <v>-0.148946</v>
      </c>
      <c r="AE11" s="273">
        <v>-0.129081</v>
      </c>
      <c r="AF11" s="273">
        <v>-0.10645399999999999</v>
      </c>
      <c r="AG11" s="273">
        <v>-9.8933999999999994E-2</v>
      </c>
      <c r="AH11" s="273">
        <v>-0.117546</v>
      </c>
      <c r="AI11" s="273">
        <v>-0.13017400000000001</v>
      </c>
      <c r="AJ11" s="273">
        <v>-0.12552199999999999</v>
      </c>
      <c r="AK11" s="273">
        <v>-0.15163499999999999</v>
      </c>
      <c r="AL11" s="273">
        <v>-0.15096300000000001</v>
      </c>
      <c r="AM11" s="273">
        <v>-0.15239</v>
      </c>
      <c r="AN11" s="273">
        <v>-0.118307</v>
      </c>
      <c r="AO11" s="273">
        <v>-0.15066499999999999</v>
      </c>
      <c r="AP11" s="273">
        <v>-0.136994</v>
      </c>
      <c r="AQ11" s="273">
        <v>-0.14225399999999999</v>
      </c>
      <c r="AR11" s="273">
        <v>-0.13811699999999999</v>
      </c>
      <c r="AS11" s="273">
        <v>-0.12651599999999999</v>
      </c>
      <c r="AT11" s="273">
        <v>-0.14529400000000001</v>
      </c>
      <c r="AU11" s="273">
        <v>-0.118062</v>
      </c>
      <c r="AV11" s="273">
        <v>-0.14239599999999999</v>
      </c>
      <c r="AW11" s="273">
        <v>-0.16803399999999999</v>
      </c>
      <c r="AX11" s="273">
        <v>-0.169545</v>
      </c>
      <c r="AY11" s="273">
        <v>-0.163081</v>
      </c>
      <c r="AZ11" s="777">
        <v>-0.17880599999999999</v>
      </c>
      <c r="BA11" s="777">
        <v>-0.16755100000000001</v>
      </c>
      <c r="BB11" s="777">
        <v>-0.136654</v>
      </c>
      <c r="BC11" s="777">
        <v>-0.14616100000000001</v>
      </c>
      <c r="BD11" s="777">
        <v>-0.14603333332999999</v>
      </c>
      <c r="BE11" s="777">
        <v>-0.14296774194</v>
      </c>
      <c r="BF11" s="284">
        <v>-0.1578629</v>
      </c>
      <c r="BG11" s="284">
        <v>-0.1577316</v>
      </c>
      <c r="BH11" s="284">
        <v>-0.15174260000000001</v>
      </c>
      <c r="BI11" s="284">
        <v>-0.1719041</v>
      </c>
      <c r="BJ11" s="284">
        <v>-0.1636571</v>
      </c>
      <c r="BK11" s="284">
        <v>-0.17353769999999999</v>
      </c>
      <c r="BL11" s="284">
        <v>-0.1593627</v>
      </c>
      <c r="BM11" s="284">
        <v>-0.17393649999999999</v>
      </c>
      <c r="BN11" s="284">
        <v>-0.1687941</v>
      </c>
      <c r="BO11" s="284">
        <v>-0.165604</v>
      </c>
      <c r="BP11" s="284">
        <v>-0.16250429999999999</v>
      </c>
      <c r="BQ11" s="284">
        <v>-0.1524742</v>
      </c>
      <c r="BR11" s="284">
        <v>-0.17392440000000001</v>
      </c>
      <c r="BS11" s="284">
        <v>-0.17523549999999999</v>
      </c>
      <c r="BT11" s="284">
        <v>-0.17077059999999999</v>
      </c>
      <c r="BU11" s="284">
        <v>-0.18729879999999999</v>
      </c>
      <c r="BV11" s="284">
        <v>-0.17617859999999999</v>
      </c>
    </row>
    <row r="12" spans="1:74" ht="11.1" customHeight="1" x14ac:dyDescent="0.2">
      <c r="A12" s="207" t="s">
        <v>633</v>
      </c>
      <c r="B12" s="520" t="s">
        <v>634</v>
      </c>
      <c r="C12" s="273">
        <v>5.777E-3</v>
      </c>
      <c r="D12" s="273">
        <v>-1.01E-4</v>
      </c>
      <c r="E12" s="273">
        <v>1.5002E-2</v>
      </c>
      <c r="F12" s="273">
        <v>1.3179999999999999E-3</v>
      </c>
      <c r="G12" s="273">
        <v>-1.24E-2</v>
      </c>
      <c r="H12" s="273">
        <v>-8.0850000000000002E-3</v>
      </c>
      <c r="I12" s="273">
        <v>-1.0985999999999999E-2</v>
      </c>
      <c r="J12" s="273">
        <v>-1.4848E-2</v>
      </c>
      <c r="K12" s="273">
        <v>-7.8549999999999991E-3</v>
      </c>
      <c r="L12" s="273">
        <v>6.1250000000000002E-3</v>
      </c>
      <c r="M12" s="273">
        <v>2.2738000000000001E-2</v>
      </c>
      <c r="N12" s="273">
        <v>1.2564000000000001E-2</v>
      </c>
      <c r="O12" s="273">
        <v>2.4702999999999999E-2</v>
      </c>
      <c r="P12" s="273">
        <v>2.8646999999999999E-2</v>
      </c>
      <c r="Q12" s="273">
        <v>2.1137E-2</v>
      </c>
      <c r="R12" s="273">
        <v>-4.7039999999999998E-3</v>
      </c>
      <c r="S12" s="273">
        <v>2.3909999999999999E-3</v>
      </c>
      <c r="T12" s="273">
        <v>5.9109999999999996E-3</v>
      </c>
      <c r="U12" s="273">
        <v>1.0809999999999999E-3</v>
      </c>
      <c r="V12" s="273">
        <v>1.4144E-2</v>
      </c>
      <c r="W12" s="273">
        <v>2.9012E-2</v>
      </c>
      <c r="X12" s="273">
        <v>1.8270000000000002E-2</v>
      </c>
      <c r="Y12" s="273">
        <v>2.9253000000000001E-2</v>
      </c>
      <c r="Z12" s="273">
        <v>2.0641E-2</v>
      </c>
      <c r="AA12" s="273">
        <v>3.6958999999999999E-2</v>
      </c>
      <c r="AB12" s="273">
        <v>5.1754000000000001E-2</v>
      </c>
      <c r="AC12" s="273">
        <v>1.3324000000000001E-2</v>
      </c>
      <c r="AD12" s="273">
        <v>3.4186000000000001E-2</v>
      </c>
      <c r="AE12" s="273">
        <v>9.2040000000000004E-3</v>
      </c>
      <c r="AF12" s="273">
        <v>8.0450000000000001E-3</v>
      </c>
      <c r="AG12" s="273">
        <v>-9.1600000000000004E-4</v>
      </c>
      <c r="AH12" s="273">
        <v>-9.8299999999999993E-4</v>
      </c>
      <c r="AI12" s="273">
        <v>4.0429999999999997E-3</v>
      </c>
      <c r="AJ12" s="273">
        <v>1.1913E-2</v>
      </c>
      <c r="AK12" s="273">
        <v>8.1349999999999999E-3</v>
      </c>
      <c r="AL12" s="273">
        <v>2.0655E-2</v>
      </c>
      <c r="AM12" s="273">
        <v>-3.7590000000000002E-3</v>
      </c>
      <c r="AN12" s="273">
        <v>3.9050000000000001E-3</v>
      </c>
      <c r="AO12" s="273">
        <v>1.3999999999999999E-4</v>
      </c>
      <c r="AP12" s="273">
        <v>-4.0289999999999996E-3</v>
      </c>
      <c r="AQ12" s="273">
        <v>-6.6800000000000002E-3</v>
      </c>
      <c r="AR12" s="273">
        <v>-7.9920000000000008E-3</v>
      </c>
      <c r="AS12" s="273">
        <v>-9.8600000000000007E-3</v>
      </c>
      <c r="AT12" s="273">
        <v>-8.1700000000000002E-3</v>
      </c>
      <c r="AU12" s="273">
        <v>-5.829E-3</v>
      </c>
      <c r="AV12" s="273">
        <v>2.8379999999999998E-3</v>
      </c>
      <c r="AW12" s="273">
        <v>2.0950000000000001E-3</v>
      </c>
      <c r="AX12" s="273">
        <v>8.2899999999999998E-4</v>
      </c>
      <c r="AY12" s="273">
        <v>-1.2E-5</v>
      </c>
      <c r="AZ12" s="777">
        <v>-1.7539999999999999E-3</v>
      </c>
      <c r="BA12" s="777">
        <v>-6.2810000000000001E-3</v>
      </c>
      <c r="BB12" s="777">
        <v>-4.6849999999999999E-3</v>
      </c>
      <c r="BC12" s="777">
        <v>-3.1619999999999999E-3</v>
      </c>
      <c r="BD12" s="777">
        <v>5.8242666666999997E-3</v>
      </c>
      <c r="BE12" s="777">
        <v>-4.6922258065E-3</v>
      </c>
      <c r="BF12" s="284">
        <v>-3.6251500000000002E-3</v>
      </c>
      <c r="BG12" s="284">
        <v>-8.7927700000000003E-4</v>
      </c>
      <c r="BH12" s="284">
        <v>3.4978399999999999E-3</v>
      </c>
      <c r="BI12" s="284">
        <v>4.8561799999999999E-3</v>
      </c>
      <c r="BJ12" s="284">
        <v>5.9274999999999996E-3</v>
      </c>
      <c r="BK12" s="284">
        <v>1.4486799999999999E-3</v>
      </c>
      <c r="BL12" s="284">
        <v>5.7174000000000001E-3</v>
      </c>
      <c r="BM12" s="284">
        <v>5.0318400000000001E-3</v>
      </c>
      <c r="BN12" s="284">
        <v>2.9980599999999999E-3</v>
      </c>
      <c r="BO12" s="284">
        <v>1.42701E-3</v>
      </c>
      <c r="BP12" s="284">
        <v>6.4597400000000003E-3</v>
      </c>
      <c r="BQ12" s="284">
        <v>5.6843700000000002E-3</v>
      </c>
      <c r="BR12" s="284">
        <v>4.99345E-3</v>
      </c>
      <c r="BS12" s="284">
        <v>6.3932900000000003E-3</v>
      </c>
      <c r="BT12" s="284">
        <v>1.04216E-2</v>
      </c>
      <c r="BU12" s="284">
        <v>1.13069E-2</v>
      </c>
      <c r="BV12" s="284">
        <v>1.17714E-2</v>
      </c>
    </row>
    <row r="13" spans="1:74" ht="11.1" customHeight="1" x14ac:dyDescent="0.2">
      <c r="A13" s="207" t="s">
        <v>635</v>
      </c>
      <c r="B13" s="520" t="s">
        <v>636</v>
      </c>
      <c r="C13" s="273">
        <v>2.0386999999999999E-2</v>
      </c>
      <c r="D13" s="273">
        <v>1.2821000000000001E-2</v>
      </c>
      <c r="E13" s="273">
        <v>1.7902999999999999E-2</v>
      </c>
      <c r="F13" s="273">
        <v>1.3067E-2</v>
      </c>
      <c r="G13" s="273">
        <v>2.0936E-2</v>
      </c>
      <c r="H13" s="273">
        <v>1.7867000000000001E-2</v>
      </c>
      <c r="I13" s="273">
        <v>1.9129E-2</v>
      </c>
      <c r="J13" s="273">
        <v>1.3580999999999999E-2</v>
      </c>
      <c r="K13" s="273">
        <v>1.0133E-2</v>
      </c>
      <c r="L13" s="273">
        <v>1.4548E-2</v>
      </c>
      <c r="M13" s="273">
        <v>2.3067000000000001E-2</v>
      </c>
      <c r="N13" s="273">
        <v>2.1613E-2</v>
      </c>
      <c r="O13" s="273">
        <v>2.0419E-2</v>
      </c>
      <c r="P13" s="273">
        <v>1.95E-2</v>
      </c>
      <c r="Q13" s="273">
        <v>2.5354999999999999E-2</v>
      </c>
      <c r="R13" s="273">
        <v>1.4E-2</v>
      </c>
      <c r="S13" s="273">
        <v>3.7065000000000001E-2</v>
      </c>
      <c r="T13" s="273">
        <v>2.2700000000000001E-2</v>
      </c>
      <c r="U13" s="273">
        <v>2.5257999999999999E-2</v>
      </c>
      <c r="V13" s="273">
        <v>3.2355000000000002E-2</v>
      </c>
      <c r="W13" s="273">
        <v>1.35E-2</v>
      </c>
      <c r="X13" s="273">
        <v>1.1323E-2</v>
      </c>
      <c r="Y13" s="273">
        <v>2.7099999999999999E-2</v>
      </c>
      <c r="Z13" s="273">
        <v>3.3936000000000001E-2</v>
      </c>
      <c r="AA13" s="273">
        <v>2.7741999999999999E-2</v>
      </c>
      <c r="AB13" s="273">
        <v>3.4551999999999999E-2</v>
      </c>
      <c r="AC13" s="273">
        <v>3.3967999999999998E-2</v>
      </c>
      <c r="AD13" s="273">
        <v>3.4333000000000002E-2</v>
      </c>
      <c r="AE13" s="273">
        <v>3.9E-2</v>
      </c>
      <c r="AF13" s="273">
        <v>4.8633000000000003E-2</v>
      </c>
      <c r="AG13" s="273">
        <v>5.1612999999999999E-2</v>
      </c>
      <c r="AH13" s="273">
        <v>4.3839000000000003E-2</v>
      </c>
      <c r="AI13" s="273">
        <v>3.3833000000000002E-2</v>
      </c>
      <c r="AJ13" s="273">
        <v>2.2613000000000001E-2</v>
      </c>
      <c r="AK13" s="273">
        <v>4.8329999999999996E-3</v>
      </c>
      <c r="AL13" s="273">
        <v>3.1E-2</v>
      </c>
      <c r="AM13" s="273">
        <v>-5.2269999999999999E-3</v>
      </c>
      <c r="AN13" s="273">
        <v>-3.6080000000000001E-3</v>
      </c>
      <c r="AO13" s="273">
        <v>-1.4970000000000001E-2</v>
      </c>
      <c r="AP13" s="273">
        <v>-4.1023999999999998E-2</v>
      </c>
      <c r="AQ13" s="273">
        <v>-2.7567999999999999E-2</v>
      </c>
      <c r="AR13" s="273">
        <v>-4.8089E-2</v>
      </c>
      <c r="AS13" s="273">
        <v>-4.4006000000000003E-2</v>
      </c>
      <c r="AT13" s="273">
        <v>-2.8981E-2</v>
      </c>
      <c r="AU13" s="273">
        <v>-3.9861000000000001E-2</v>
      </c>
      <c r="AV13" s="273">
        <v>-2.8072E-2</v>
      </c>
      <c r="AW13" s="273">
        <v>-4.8522000000000003E-2</v>
      </c>
      <c r="AX13" s="273">
        <v>-2.4135E-2</v>
      </c>
      <c r="AY13" s="273">
        <v>-1.8242999999999999E-2</v>
      </c>
      <c r="AZ13" s="777">
        <v>-4.2321999999999999E-2</v>
      </c>
      <c r="BA13" s="777">
        <v>-2.4732000000000001E-2</v>
      </c>
      <c r="BB13" s="777">
        <v>-3.5944999999999998E-2</v>
      </c>
      <c r="BC13" s="777">
        <v>-6.0165000000000003E-2</v>
      </c>
      <c r="BD13" s="777">
        <v>-3.4142433333000002E-2</v>
      </c>
      <c r="BE13" s="777">
        <v>-3.0283983871000002E-2</v>
      </c>
      <c r="BF13" s="284">
        <v>-2.6077199999999998E-2</v>
      </c>
      <c r="BG13" s="284">
        <v>-2.45674E-2</v>
      </c>
      <c r="BH13" s="284">
        <v>-2.09851E-2</v>
      </c>
      <c r="BI13" s="284">
        <v>-2.30747E-2</v>
      </c>
      <c r="BJ13" s="284">
        <v>-2.0548899999999998E-2</v>
      </c>
      <c r="BK13" s="284">
        <v>4.1551199999999999E-4</v>
      </c>
      <c r="BL13" s="284">
        <v>-2.8369300000000001E-4</v>
      </c>
      <c r="BM13" s="284">
        <v>-7.8001800000000005E-4</v>
      </c>
      <c r="BN13" s="284">
        <v>-1.21864E-3</v>
      </c>
      <c r="BO13" s="284">
        <v>-1.2092699999999999E-3</v>
      </c>
      <c r="BP13" s="284">
        <v>-1.80368E-3</v>
      </c>
      <c r="BQ13" s="284">
        <v>-4.2236800000000001E-4</v>
      </c>
      <c r="BR13" s="284">
        <v>1.55294E-3</v>
      </c>
      <c r="BS13" s="284">
        <v>1.06269E-3</v>
      </c>
      <c r="BT13" s="284">
        <v>2.8032899999999999E-3</v>
      </c>
      <c r="BU13" s="284">
        <v>-1.0865499999999999E-3</v>
      </c>
      <c r="BV13" s="284">
        <v>-1.9631999999999999E-4</v>
      </c>
    </row>
    <row r="14" spans="1:74" ht="11.1" customHeight="1" x14ac:dyDescent="0.2">
      <c r="A14" s="207" t="s">
        <v>637</v>
      </c>
      <c r="B14" s="520" t="s">
        <v>638</v>
      </c>
      <c r="C14" s="273">
        <v>0</v>
      </c>
      <c r="D14" s="273">
        <v>0</v>
      </c>
      <c r="E14" s="273">
        <v>0</v>
      </c>
      <c r="F14" s="273">
        <v>1.6670000000000001E-3</v>
      </c>
      <c r="G14" s="273">
        <v>0</v>
      </c>
      <c r="H14" s="273">
        <v>0</v>
      </c>
      <c r="I14" s="273">
        <v>0</v>
      </c>
      <c r="J14" s="273">
        <v>3.8699999999999997E-4</v>
      </c>
      <c r="K14" s="273">
        <v>0</v>
      </c>
      <c r="L14" s="273">
        <v>0</v>
      </c>
      <c r="M14" s="273">
        <v>0</v>
      </c>
      <c r="N14" s="273">
        <v>1.6770000000000001E-3</v>
      </c>
      <c r="O14" s="273">
        <v>0</v>
      </c>
      <c r="P14" s="273">
        <v>0</v>
      </c>
      <c r="Q14" s="273">
        <v>0</v>
      </c>
      <c r="R14" s="273">
        <v>0</v>
      </c>
      <c r="S14" s="273">
        <v>0</v>
      </c>
      <c r="T14" s="273">
        <v>0</v>
      </c>
      <c r="U14" s="273">
        <v>1.6770000000000001E-3</v>
      </c>
      <c r="V14" s="273">
        <v>0</v>
      </c>
      <c r="W14" s="273">
        <v>0</v>
      </c>
      <c r="X14" s="273">
        <v>0</v>
      </c>
      <c r="Y14" s="273">
        <v>0</v>
      </c>
      <c r="Z14" s="273">
        <v>1.5479999999999999E-3</v>
      </c>
      <c r="AA14" s="273">
        <v>0</v>
      </c>
      <c r="AB14" s="273">
        <v>0</v>
      </c>
      <c r="AC14" s="273">
        <v>0</v>
      </c>
      <c r="AD14" s="273">
        <v>0</v>
      </c>
      <c r="AE14" s="273">
        <v>0</v>
      </c>
      <c r="AF14" s="273">
        <v>0</v>
      </c>
      <c r="AG14" s="273">
        <v>0</v>
      </c>
      <c r="AH14" s="273">
        <v>0</v>
      </c>
      <c r="AI14" s="273">
        <v>0</v>
      </c>
      <c r="AJ14" s="273">
        <v>0</v>
      </c>
      <c r="AK14" s="273">
        <v>0</v>
      </c>
      <c r="AL14" s="273">
        <v>0</v>
      </c>
      <c r="AM14" s="273">
        <v>-9.9999999999999995E-7</v>
      </c>
      <c r="AN14" s="273">
        <v>-1.6230000000000001E-3</v>
      </c>
      <c r="AO14" s="273">
        <v>-3.8000000000000002E-5</v>
      </c>
      <c r="AP14" s="273">
        <v>-9.9999999999999995E-7</v>
      </c>
      <c r="AQ14" s="273">
        <v>-2.0999999999999999E-5</v>
      </c>
      <c r="AR14" s="273">
        <v>-4.0020000000000003E-3</v>
      </c>
      <c r="AS14" s="273">
        <v>0</v>
      </c>
      <c r="AT14" s="273">
        <v>-1.6919999999999999E-3</v>
      </c>
      <c r="AU14" s="273">
        <v>-1.9999999999999999E-6</v>
      </c>
      <c r="AV14" s="273">
        <v>0</v>
      </c>
      <c r="AW14" s="273">
        <v>-3.2290000000000001E-3</v>
      </c>
      <c r="AX14" s="273">
        <v>-2.428E-3</v>
      </c>
      <c r="AY14" s="273">
        <v>0</v>
      </c>
      <c r="AZ14" s="777">
        <v>0</v>
      </c>
      <c r="BA14" s="777">
        <v>-3.1949999999999999E-3</v>
      </c>
      <c r="BB14" s="777">
        <v>-3.6979999999999999E-3</v>
      </c>
      <c r="BC14" s="777">
        <v>0</v>
      </c>
      <c r="BD14" s="777">
        <v>9.7000000000000003E-6</v>
      </c>
      <c r="BE14" s="777">
        <v>0</v>
      </c>
      <c r="BF14" s="284">
        <v>0</v>
      </c>
      <c r="BG14" s="284">
        <v>0</v>
      </c>
      <c r="BH14" s="284">
        <v>0</v>
      </c>
      <c r="BI14" s="284">
        <v>0</v>
      </c>
      <c r="BJ14" s="284">
        <v>0</v>
      </c>
      <c r="BK14" s="284">
        <v>0</v>
      </c>
      <c r="BL14" s="284">
        <v>0</v>
      </c>
      <c r="BM14" s="284">
        <v>0</v>
      </c>
      <c r="BN14" s="284">
        <v>0</v>
      </c>
      <c r="BO14" s="284">
        <v>0</v>
      </c>
      <c r="BP14" s="284">
        <v>0</v>
      </c>
      <c r="BQ14" s="284">
        <v>0</v>
      </c>
      <c r="BR14" s="284">
        <v>0</v>
      </c>
      <c r="BS14" s="284">
        <v>0</v>
      </c>
      <c r="BT14" s="284">
        <v>0</v>
      </c>
      <c r="BU14" s="284">
        <v>0</v>
      </c>
      <c r="BV14" s="284">
        <v>0</v>
      </c>
    </row>
    <row r="15" spans="1:74" ht="11.1" customHeight="1" x14ac:dyDescent="0.2">
      <c r="A15" s="207" t="s">
        <v>639</v>
      </c>
      <c r="B15" s="520" t="s">
        <v>640</v>
      </c>
      <c r="C15" s="273">
        <v>-0.15095303226000001</v>
      </c>
      <c r="D15" s="273">
        <v>-2.4239821429E-2</v>
      </c>
      <c r="E15" s="273">
        <v>-1.2014258065E-2</v>
      </c>
      <c r="F15" s="273">
        <v>9.2090333332999999E-2</v>
      </c>
      <c r="G15" s="273">
        <v>2.8105806452E-2</v>
      </c>
      <c r="H15" s="273">
        <v>3.4475533332999998E-2</v>
      </c>
      <c r="I15" s="273">
        <v>-3.4021774194000001E-2</v>
      </c>
      <c r="J15" s="273">
        <v>5.2916774194000003E-2</v>
      </c>
      <c r="K15" s="273">
        <v>6.3177466666999998E-2</v>
      </c>
      <c r="L15" s="273">
        <v>6.9851290323E-3</v>
      </c>
      <c r="M15" s="273">
        <v>-0.10381883333</v>
      </c>
      <c r="N15" s="273">
        <v>-4.5234064515999997E-2</v>
      </c>
      <c r="O15" s="273">
        <v>-6.5336935484000006E-2</v>
      </c>
      <c r="P15" s="273">
        <v>-5.8512571429000002E-2</v>
      </c>
      <c r="Q15" s="273">
        <v>2.3556709677E-2</v>
      </c>
      <c r="R15" s="273">
        <v>2.9945599999999999E-2</v>
      </c>
      <c r="S15" s="273">
        <v>6.4558483870999994E-2</v>
      </c>
      <c r="T15" s="273">
        <v>4.6552766666999999E-2</v>
      </c>
      <c r="U15" s="273">
        <v>-2.9255258065000001E-2</v>
      </c>
      <c r="V15" s="273">
        <v>4.1163483871000002E-2</v>
      </c>
      <c r="W15" s="273">
        <v>-1.6575400000000001E-2</v>
      </c>
      <c r="X15" s="273">
        <v>5.1534967741999997E-2</v>
      </c>
      <c r="Y15" s="273">
        <v>-6.7968766666999997E-2</v>
      </c>
      <c r="Z15" s="273">
        <v>-7.6022516129000003E-2</v>
      </c>
      <c r="AA15" s="273">
        <v>-9.1223193548000001E-2</v>
      </c>
      <c r="AB15" s="273">
        <v>-5.4426275862000002E-2</v>
      </c>
      <c r="AC15" s="273">
        <v>-2.5431903225999999E-2</v>
      </c>
      <c r="AD15" s="273">
        <v>3.5679866667000001E-2</v>
      </c>
      <c r="AE15" s="273">
        <v>0.12471241935000001</v>
      </c>
      <c r="AF15" s="273">
        <v>-8.9963333332999992E-3</v>
      </c>
      <c r="AG15" s="273">
        <v>8.2705806452000007E-3</v>
      </c>
      <c r="AH15" s="273">
        <v>-2.0228677418999998E-2</v>
      </c>
      <c r="AI15" s="273">
        <v>1.7746266667E-2</v>
      </c>
      <c r="AJ15" s="273">
        <v>5.1652387096999999E-2</v>
      </c>
      <c r="AK15" s="273">
        <v>-1.8317033332999999E-2</v>
      </c>
      <c r="AL15" s="273">
        <v>-8.3048290322999999E-2</v>
      </c>
      <c r="AM15" s="273">
        <v>-4.7275838709999997E-2</v>
      </c>
      <c r="AN15" s="273">
        <v>-3.1827142857000001E-2</v>
      </c>
      <c r="AO15" s="273">
        <v>4.7035483870999997E-3</v>
      </c>
      <c r="AP15" s="273">
        <v>0.11455963332999999</v>
      </c>
      <c r="AQ15" s="273">
        <v>5.2499677419000001E-3</v>
      </c>
      <c r="AR15" s="273">
        <v>4.4082666667E-3</v>
      </c>
      <c r="AS15" s="273">
        <v>9.5361290322999997E-4</v>
      </c>
      <c r="AT15" s="273">
        <v>2.2625129032000001E-2</v>
      </c>
      <c r="AU15" s="273">
        <v>-1.4247533333000001E-2</v>
      </c>
      <c r="AV15" s="273">
        <v>-7.3129032258000002E-3</v>
      </c>
      <c r="AW15" s="273">
        <v>-4.4087766666999997E-2</v>
      </c>
      <c r="AX15" s="273">
        <v>1.1386580645E-2</v>
      </c>
      <c r="AY15" s="273">
        <v>-9.9658903226000004E-2</v>
      </c>
      <c r="AZ15" s="777">
        <v>-3.6915357142999997E-2</v>
      </c>
      <c r="BA15" s="777">
        <v>1.3673129032000001E-2</v>
      </c>
      <c r="BB15" s="777">
        <v>4.6303633332999999E-2</v>
      </c>
      <c r="BC15" s="777">
        <v>2.5863290322999999E-2</v>
      </c>
      <c r="BD15" s="777">
        <v>-7.1704761904999997E-3</v>
      </c>
      <c r="BE15" s="777">
        <v>4.9174504402E-3</v>
      </c>
      <c r="BF15" s="284">
        <v>2.2200399999999999E-2</v>
      </c>
      <c r="BG15" s="284">
        <v>8.6407800000000007E-3</v>
      </c>
      <c r="BH15" s="284">
        <v>1.3159499999999999E-2</v>
      </c>
      <c r="BI15" s="284">
        <v>-3.9416800000000002E-2</v>
      </c>
      <c r="BJ15" s="284">
        <v>-4.0222500000000001E-2</v>
      </c>
      <c r="BK15" s="284">
        <v>-8.3998199999999995E-2</v>
      </c>
      <c r="BL15" s="284">
        <v>-1.45831E-2</v>
      </c>
      <c r="BM15" s="284">
        <v>-1.8146900000000001E-3</v>
      </c>
      <c r="BN15" s="284">
        <v>2.98789E-2</v>
      </c>
      <c r="BO15" s="284">
        <v>4.0494200000000001E-2</v>
      </c>
      <c r="BP15" s="284">
        <v>2.4005700000000001E-2</v>
      </c>
      <c r="BQ15" s="284">
        <v>-7.4640399999999999E-4</v>
      </c>
      <c r="BR15" s="284">
        <v>1.92138E-2</v>
      </c>
      <c r="BS15" s="284">
        <v>7.8819500000000004E-3</v>
      </c>
      <c r="BT15" s="284">
        <v>1.2203800000000001E-2</v>
      </c>
      <c r="BU15" s="284">
        <v>-4.3437000000000003E-2</v>
      </c>
      <c r="BV15" s="284">
        <v>-4.3921099999999998E-2</v>
      </c>
    </row>
    <row r="16" spans="1:74" ht="11.1" customHeight="1" x14ac:dyDescent="0.2">
      <c r="A16" s="208"/>
      <c r="B16" s="473"/>
      <c r="C16" s="273"/>
      <c r="D16" s="273"/>
      <c r="E16" s="273"/>
      <c r="F16" s="273"/>
      <c r="G16" s="273"/>
      <c r="H16" s="273"/>
      <c r="I16" s="273"/>
      <c r="J16" s="273"/>
      <c r="K16" s="273"/>
      <c r="L16" s="273"/>
      <c r="M16" s="273"/>
      <c r="N16" s="273"/>
      <c r="O16" s="273"/>
      <c r="P16" s="273"/>
      <c r="Q16" s="273"/>
      <c r="R16" s="273"/>
      <c r="S16" s="273"/>
      <c r="T16" s="273"/>
      <c r="U16" s="273"/>
      <c r="V16" s="273"/>
      <c r="W16" s="273"/>
      <c r="X16" s="273"/>
      <c r="Y16" s="273"/>
      <c r="Z16" s="273"/>
      <c r="AA16" s="273"/>
      <c r="AB16" s="273"/>
      <c r="AC16" s="273"/>
      <c r="AD16" s="273"/>
      <c r="AE16" s="273"/>
      <c r="AF16" s="273"/>
      <c r="AG16" s="273"/>
      <c r="AH16" s="273"/>
      <c r="AI16" s="273"/>
      <c r="AJ16" s="273"/>
      <c r="AK16" s="273"/>
      <c r="AL16" s="273"/>
      <c r="AM16" s="273"/>
      <c r="AN16" s="273"/>
      <c r="AO16" s="273"/>
      <c r="AP16" s="273"/>
      <c r="AQ16" s="273"/>
      <c r="AR16" s="273"/>
      <c r="AS16" s="273"/>
      <c r="AT16" s="273"/>
      <c r="AU16" s="273"/>
      <c r="AV16" s="273"/>
      <c r="AW16" s="273"/>
      <c r="AX16" s="273"/>
      <c r="AY16" s="273"/>
      <c r="AZ16" s="777"/>
      <c r="BA16" s="777"/>
      <c r="BB16" s="777"/>
      <c r="BC16" s="777"/>
      <c r="BD16" s="777"/>
      <c r="BE16" s="777"/>
      <c r="BF16" s="284"/>
      <c r="BG16" s="284"/>
      <c r="BH16" s="284"/>
      <c r="BI16" s="284"/>
      <c r="BJ16" s="284"/>
      <c r="BK16" s="284"/>
      <c r="BL16" s="284"/>
      <c r="BM16" s="284"/>
      <c r="BN16" s="284"/>
      <c r="BO16" s="284"/>
      <c r="BP16" s="284"/>
      <c r="BQ16" s="284"/>
      <c r="BR16" s="284"/>
      <c r="BS16" s="284"/>
      <c r="BT16" s="284"/>
      <c r="BU16" s="284"/>
      <c r="BV16" s="284"/>
    </row>
    <row r="17" spans="1:74" ht="11.1" customHeight="1" x14ac:dyDescent="0.2">
      <c r="A17" s="471" t="s">
        <v>641</v>
      </c>
      <c r="B17" s="467" t="s">
        <v>642</v>
      </c>
      <c r="C17" s="68">
        <v>4.2574871932000002</v>
      </c>
      <c r="D17" s="68">
        <v>4.5033239642999998</v>
      </c>
      <c r="E17" s="68">
        <v>4.3361414513999996</v>
      </c>
      <c r="F17" s="68">
        <v>4.1358242327000001</v>
      </c>
      <c r="G17" s="68">
        <v>4.0265968716999998</v>
      </c>
      <c r="H17" s="68">
        <v>4.2394452002999996</v>
      </c>
      <c r="I17" s="68">
        <v>3.8776627095</v>
      </c>
      <c r="J17" s="68">
        <v>4.1160478388000001</v>
      </c>
      <c r="K17" s="68">
        <v>4.2477109332999996</v>
      </c>
      <c r="L17" s="68">
        <v>4.3503584839</v>
      </c>
      <c r="M17" s="68">
        <v>4.2380059000000001</v>
      </c>
      <c r="N17" s="68">
        <v>3.9694183231000002</v>
      </c>
      <c r="O17" s="68">
        <v>4.1581739672999998</v>
      </c>
      <c r="P17" s="68">
        <v>4.2055985721000004</v>
      </c>
      <c r="Q17" s="68">
        <v>4.3372425810999999</v>
      </c>
      <c r="R17" s="68">
        <v>4.0984126662999998</v>
      </c>
      <c r="S17" s="68">
        <v>4.2153202263000003</v>
      </c>
      <c r="T17" s="68">
        <v>4.2622387000000002</v>
      </c>
      <c r="U17" s="68">
        <v>3.8289317415999999</v>
      </c>
      <c r="V17" s="68">
        <v>4.3329181293000003</v>
      </c>
      <c r="W17" s="68">
        <v>4.1470584332999998</v>
      </c>
      <c r="X17" s="68">
        <v>4.3334708708000003</v>
      </c>
      <c r="Y17" s="68">
        <v>4.1926953002999996</v>
      </c>
      <c r="Z17" s="68">
        <v>3.9448865487</v>
      </c>
      <c r="AA17" s="68">
        <v>4.1062474515999998</v>
      </c>
      <c r="AB17" s="68">
        <v>4.2223191033000003</v>
      </c>
      <c r="AC17" s="68">
        <v>3.977154064</v>
      </c>
      <c r="AD17" s="68">
        <v>4.1005585333000001</v>
      </c>
      <c r="AE17" s="68">
        <v>4.0844892896999996</v>
      </c>
      <c r="AF17" s="68">
        <v>3.9955573666999999</v>
      </c>
      <c r="AG17" s="68">
        <v>4.0517061292000003</v>
      </c>
      <c r="AH17" s="68">
        <v>4.1985389032000002</v>
      </c>
      <c r="AI17" s="68">
        <v>4.0054132332999997</v>
      </c>
      <c r="AJ17" s="68">
        <v>4.4439195161000002</v>
      </c>
      <c r="AK17" s="68">
        <v>3.9885288003000001</v>
      </c>
      <c r="AL17" s="68">
        <v>4.0414888060000003</v>
      </c>
      <c r="AM17" s="68">
        <v>4.2417620321999996</v>
      </c>
      <c r="AN17" s="68">
        <v>4.2101576073000002</v>
      </c>
      <c r="AO17" s="68">
        <v>4.0958454195999998</v>
      </c>
      <c r="AP17" s="68">
        <v>4.0894854997000003</v>
      </c>
      <c r="AQ17" s="68">
        <v>3.9725710965999999</v>
      </c>
      <c r="AR17" s="68">
        <v>4.1111381339999999</v>
      </c>
      <c r="AS17" s="68">
        <v>3.9875600005999998</v>
      </c>
      <c r="AT17" s="68">
        <v>3.9554496774999999</v>
      </c>
      <c r="AU17" s="68">
        <v>4.0819602000000001</v>
      </c>
      <c r="AV17" s="68">
        <v>4.2794093872000003</v>
      </c>
      <c r="AW17" s="68">
        <v>3.9749922337000001</v>
      </c>
      <c r="AX17" s="68">
        <v>4.0162834834999996</v>
      </c>
      <c r="AY17" s="68">
        <v>4.1634020969999996</v>
      </c>
      <c r="AZ17" s="796">
        <v>4.4040872860000002</v>
      </c>
      <c r="BA17" s="796">
        <v>4.1192950972000002</v>
      </c>
      <c r="BB17" s="796">
        <v>4.1290039002999999</v>
      </c>
      <c r="BC17" s="796">
        <v>3.7961328065000002</v>
      </c>
      <c r="BD17" s="796">
        <v>4.0147630000000003</v>
      </c>
      <c r="BE17" s="796">
        <v>3.9230841806000001</v>
      </c>
      <c r="BF17" s="482">
        <v>4.1449860000000003</v>
      </c>
      <c r="BG17" s="482">
        <v>4.1508940000000001</v>
      </c>
      <c r="BH17" s="482">
        <v>4.324274</v>
      </c>
      <c r="BI17" s="482">
        <v>4.1081250000000002</v>
      </c>
      <c r="BJ17" s="482">
        <v>4.0491320000000002</v>
      </c>
      <c r="BK17" s="482">
        <v>4.1429669999999996</v>
      </c>
      <c r="BL17" s="482">
        <v>4.2409270000000001</v>
      </c>
      <c r="BM17" s="482">
        <v>4.2206520000000003</v>
      </c>
      <c r="BN17" s="482">
        <v>4.1779010000000003</v>
      </c>
      <c r="BO17" s="482">
        <v>4.1285340000000001</v>
      </c>
      <c r="BP17" s="482">
        <v>4.2210789999999996</v>
      </c>
      <c r="BQ17" s="482">
        <v>4.1016779999999997</v>
      </c>
      <c r="BR17" s="482">
        <v>4.2416530000000003</v>
      </c>
      <c r="BS17" s="482">
        <v>4.2495599999999998</v>
      </c>
      <c r="BT17" s="482">
        <v>4.4225649999999996</v>
      </c>
      <c r="BU17" s="482">
        <v>4.2463179999999996</v>
      </c>
      <c r="BV17" s="482">
        <v>4.1740830000000004</v>
      </c>
    </row>
    <row r="18" spans="1:74" s="211" customFormat="1" ht="11.1" customHeight="1" x14ac:dyDescent="0.2">
      <c r="A18" s="208" t="s">
        <v>580</v>
      </c>
      <c r="B18" s="468" t="s">
        <v>643</v>
      </c>
      <c r="C18" s="273">
        <v>4.6704189999999999</v>
      </c>
      <c r="D18" s="273">
        <v>4.6821429999999999</v>
      </c>
      <c r="E18" s="273">
        <v>5.0040969999999998</v>
      </c>
      <c r="F18" s="273">
        <v>4.835267</v>
      </c>
      <c r="G18" s="273">
        <v>4.9879030000000002</v>
      </c>
      <c r="H18" s="273">
        <v>5.1965000000000003</v>
      </c>
      <c r="I18" s="273">
        <v>5.1244839999999998</v>
      </c>
      <c r="J18" s="273">
        <v>5.1423870000000003</v>
      </c>
      <c r="K18" s="273">
        <v>5.1832330000000004</v>
      </c>
      <c r="L18" s="273">
        <v>5.0771610000000003</v>
      </c>
      <c r="M18" s="273">
        <v>5.3384</v>
      </c>
      <c r="N18" s="273">
        <v>4.872871</v>
      </c>
      <c r="O18" s="273">
        <v>4.7022899999999996</v>
      </c>
      <c r="P18" s="273">
        <v>4.6969289999999999</v>
      </c>
      <c r="Q18" s="273">
        <v>4.6824519999999996</v>
      </c>
      <c r="R18" s="273">
        <v>4.743233</v>
      </c>
      <c r="S18" s="273">
        <v>4.9480969999999997</v>
      </c>
      <c r="T18" s="273">
        <v>4.975867</v>
      </c>
      <c r="U18" s="273">
        <v>4.9784519999999999</v>
      </c>
      <c r="V18" s="273">
        <v>5.0175159999999996</v>
      </c>
      <c r="W18" s="273">
        <v>4.8967000000000001</v>
      </c>
      <c r="X18" s="273">
        <v>4.7347419999999998</v>
      </c>
      <c r="Y18" s="273">
        <v>5.1009669999999998</v>
      </c>
      <c r="Z18" s="273">
        <v>5.2440319999999998</v>
      </c>
      <c r="AA18" s="273">
        <v>4.6423870000000003</v>
      </c>
      <c r="AB18" s="273">
        <v>4.3183449999999999</v>
      </c>
      <c r="AC18" s="273">
        <v>4.7288069999999998</v>
      </c>
      <c r="AD18" s="273">
        <v>4.7907330000000004</v>
      </c>
      <c r="AE18" s="273">
        <v>5.0102260000000003</v>
      </c>
      <c r="AF18" s="273">
        <v>5.0438999999999998</v>
      </c>
      <c r="AG18" s="273">
        <v>5.1375479999999998</v>
      </c>
      <c r="AH18" s="273">
        <v>5.1275810000000002</v>
      </c>
      <c r="AI18" s="273">
        <v>4.9915669999999999</v>
      </c>
      <c r="AJ18" s="273">
        <v>5.0198710000000002</v>
      </c>
      <c r="AK18" s="273">
        <v>5.1835329999999997</v>
      </c>
      <c r="AL18" s="273">
        <v>5.2071940000000003</v>
      </c>
      <c r="AM18" s="273">
        <v>4.7412900000000002</v>
      </c>
      <c r="AN18" s="273">
        <v>4.6119289999999999</v>
      </c>
      <c r="AO18" s="273">
        <v>4.739903</v>
      </c>
      <c r="AP18" s="273">
        <v>4.7369329999999996</v>
      </c>
      <c r="AQ18" s="273">
        <v>5.0063550000000001</v>
      </c>
      <c r="AR18" s="273">
        <v>5.1342999999999996</v>
      </c>
      <c r="AS18" s="273">
        <v>5.199516</v>
      </c>
      <c r="AT18" s="273">
        <v>5.2809999999999997</v>
      </c>
      <c r="AU18" s="273">
        <v>5.0714329999999999</v>
      </c>
      <c r="AV18" s="273">
        <v>4.8089029999999999</v>
      </c>
      <c r="AW18" s="273">
        <v>5.2332999999999998</v>
      </c>
      <c r="AX18" s="273">
        <v>5.3293229999999996</v>
      </c>
      <c r="AY18" s="273">
        <v>4.9845480000000002</v>
      </c>
      <c r="AZ18" s="777">
        <v>4.8579639999999999</v>
      </c>
      <c r="BA18" s="777">
        <v>5.0047420000000002</v>
      </c>
      <c r="BB18" s="777">
        <v>4.9300670000000002</v>
      </c>
      <c r="BC18" s="777">
        <v>5.0705159999999996</v>
      </c>
      <c r="BD18" s="777">
        <v>5.2217333332999996</v>
      </c>
      <c r="BE18" s="777">
        <v>5.3142804516000002</v>
      </c>
      <c r="BF18" s="284">
        <v>5.3009300000000001</v>
      </c>
      <c r="BG18" s="284">
        <v>5.1331899999999999</v>
      </c>
      <c r="BH18" s="284">
        <v>4.9819230000000001</v>
      </c>
      <c r="BI18" s="284">
        <v>5.2900299999999998</v>
      </c>
      <c r="BJ18" s="284">
        <v>5.2840639999999999</v>
      </c>
      <c r="BK18" s="284">
        <v>4.8993500000000001</v>
      </c>
      <c r="BL18" s="284">
        <v>4.6431550000000001</v>
      </c>
      <c r="BM18" s="284">
        <v>4.8065670000000003</v>
      </c>
      <c r="BN18" s="284">
        <v>4.7815110000000001</v>
      </c>
      <c r="BO18" s="284">
        <v>4.9214789999999997</v>
      </c>
      <c r="BP18" s="284">
        <v>5.017474</v>
      </c>
      <c r="BQ18" s="284">
        <v>5.0122640000000001</v>
      </c>
      <c r="BR18" s="284">
        <v>5.0716559999999999</v>
      </c>
      <c r="BS18" s="284">
        <v>4.9466840000000003</v>
      </c>
      <c r="BT18" s="284">
        <v>4.8624229999999997</v>
      </c>
      <c r="BU18" s="284">
        <v>5.1485289999999999</v>
      </c>
      <c r="BV18" s="284">
        <v>5.141915</v>
      </c>
    </row>
    <row r="19" spans="1:74" s="211" customFormat="1" ht="11.1" customHeight="1" x14ac:dyDescent="0.2">
      <c r="A19" s="207" t="s">
        <v>625</v>
      </c>
      <c r="B19" s="468" t="s">
        <v>626</v>
      </c>
      <c r="C19" s="273">
        <v>9.2155741999999999E-2</v>
      </c>
      <c r="D19" s="273">
        <v>9.667125E-2</v>
      </c>
      <c r="E19" s="273">
        <v>0.101962355</v>
      </c>
      <c r="F19" s="273">
        <v>0.100589233</v>
      </c>
      <c r="G19" s="273">
        <v>0.104568194</v>
      </c>
      <c r="H19" s="273">
        <v>0.108848167</v>
      </c>
      <c r="I19" s="273">
        <v>0.11258093499999999</v>
      </c>
      <c r="J19" s="273">
        <v>0.11350803199999999</v>
      </c>
      <c r="K19" s="273">
        <v>0.111674067</v>
      </c>
      <c r="L19" s="273">
        <v>0.111738903</v>
      </c>
      <c r="M19" s="273">
        <v>0.1127843</v>
      </c>
      <c r="N19" s="273">
        <v>0.102068355</v>
      </c>
      <c r="O19" s="273">
        <v>0.105642032</v>
      </c>
      <c r="P19" s="273">
        <v>0.101452929</v>
      </c>
      <c r="Q19" s="273">
        <v>0.106961742</v>
      </c>
      <c r="R19" s="273">
        <v>0.1058577</v>
      </c>
      <c r="S19" s="273">
        <v>0.118871871</v>
      </c>
      <c r="T19" s="273">
        <v>0.119592667</v>
      </c>
      <c r="U19" s="273">
        <v>0.116867129</v>
      </c>
      <c r="V19" s="273">
        <v>0.11124835499999999</v>
      </c>
      <c r="W19" s="273">
        <v>0.114594767</v>
      </c>
      <c r="X19" s="273">
        <v>0.11272887099999999</v>
      </c>
      <c r="Y19" s="273">
        <v>0.1076884</v>
      </c>
      <c r="Z19" s="273">
        <v>0.106001839</v>
      </c>
      <c r="AA19" s="273">
        <v>9.7607226000000005E-2</v>
      </c>
      <c r="AB19" s="273">
        <v>0.10300203400000001</v>
      </c>
      <c r="AC19" s="273">
        <v>0.104247774</v>
      </c>
      <c r="AD19" s="273">
        <v>0.1059184</v>
      </c>
      <c r="AE19" s="273">
        <v>0.109887806</v>
      </c>
      <c r="AF19" s="273">
        <v>0.1123376</v>
      </c>
      <c r="AG19" s="273">
        <v>0.112176452</v>
      </c>
      <c r="AH19" s="273">
        <v>0.112308806</v>
      </c>
      <c r="AI19" s="273">
        <v>0.112026167</v>
      </c>
      <c r="AJ19" s="273">
        <v>0.11127074200000001</v>
      </c>
      <c r="AK19" s="273">
        <v>0.1148798</v>
      </c>
      <c r="AL19" s="273">
        <v>0.109066</v>
      </c>
      <c r="AM19" s="273">
        <v>6.0061999999999997E-2</v>
      </c>
      <c r="AN19" s="273">
        <v>6.9138678999999995E-2</v>
      </c>
      <c r="AO19" s="273">
        <v>7.5981967999999997E-2</v>
      </c>
      <c r="AP19" s="273">
        <v>8.2620700000000005E-2</v>
      </c>
      <c r="AQ19" s="273">
        <v>7.6898516E-2</v>
      </c>
      <c r="AR19" s="273">
        <v>7.8361467000000004E-2</v>
      </c>
      <c r="AS19" s="273">
        <v>8.0391096999999995E-2</v>
      </c>
      <c r="AT19" s="273">
        <v>8.3301097000000004E-2</v>
      </c>
      <c r="AU19" s="273">
        <v>8.2266533000000003E-2</v>
      </c>
      <c r="AV19" s="273">
        <v>7.6480871000000006E-2</v>
      </c>
      <c r="AW19" s="273">
        <v>6.9489866999999997E-2</v>
      </c>
      <c r="AX19" s="273">
        <v>6.5229870999999995E-2</v>
      </c>
      <c r="AY19" s="273">
        <v>6.9573323000000006E-2</v>
      </c>
      <c r="AZ19" s="777">
        <v>8.3627178999999996E-2</v>
      </c>
      <c r="BA19" s="777">
        <v>8.7934580999999998E-2</v>
      </c>
      <c r="BB19" s="777">
        <v>9.5378099999999993E-2</v>
      </c>
      <c r="BC19" s="777">
        <v>9.9409999999999998E-2</v>
      </c>
      <c r="BD19" s="777">
        <v>0.1043332</v>
      </c>
      <c r="BE19" s="777">
        <v>0.10895489999999999</v>
      </c>
      <c r="BF19" s="284">
        <v>0.1118194</v>
      </c>
      <c r="BG19" s="284">
        <v>0.1116693</v>
      </c>
      <c r="BH19" s="284">
        <v>0.11218400000000001</v>
      </c>
      <c r="BI19" s="284">
        <v>0.11152479999999999</v>
      </c>
      <c r="BJ19" s="284">
        <v>0.1120374</v>
      </c>
      <c r="BK19" s="284">
        <v>9.5395300000000002E-2</v>
      </c>
      <c r="BL19" s="284">
        <v>9.6082600000000004E-2</v>
      </c>
      <c r="BM19" s="284">
        <v>0.1005851</v>
      </c>
      <c r="BN19" s="284">
        <v>0.10474749999999999</v>
      </c>
      <c r="BO19" s="284">
        <v>0.10874689999999999</v>
      </c>
      <c r="BP19" s="284">
        <v>0.112494</v>
      </c>
      <c r="BQ19" s="284">
        <v>0.1155349</v>
      </c>
      <c r="BR19" s="284">
        <v>0.1163862</v>
      </c>
      <c r="BS19" s="284">
        <v>0.11406139999999999</v>
      </c>
      <c r="BT19" s="284">
        <v>0.1139713</v>
      </c>
      <c r="BU19" s="284">
        <v>0.1122021</v>
      </c>
      <c r="BV19" s="284">
        <v>0.1113946</v>
      </c>
    </row>
    <row r="20" spans="1:74" ht="11.1" customHeight="1" x14ac:dyDescent="0.2">
      <c r="A20" s="208" t="s">
        <v>627</v>
      </c>
      <c r="B20" s="468" t="s">
        <v>628</v>
      </c>
      <c r="C20" s="273">
        <v>8.4916676999999996E-2</v>
      </c>
      <c r="D20" s="273">
        <v>8.2126249999999998E-2</v>
      </c>
      <c r="E20" s="273">
        <v>8.3742418999999998E-2</v>
      </c>
      <c r="F20" s="273">
        <v>9.4567833000000004E-2</v>
      </c>
      <c r="G20" s="273">
        <v>9.7044838999999994E-2</v>
      </c>
      <c r="H20" s="273">
        <v>9.8267999999999994E-2</v>
      </c>
      <c r="I20" s="273">
        <v>9.9541581000000004E-2</v>
      </c>
      <c r="J20" s="273">
        <v>9.1342452000000005E-2</v>
      </c>
      <c r="K20" s="273">
        <v>0.109644333</v>
      </c>
      <c r="L20" s="273">
        <v>9.9336967999999998E-2</v>
      </c>
      <c r="M20" s="273">
        <v>0.11550390000000001</v>
      </c>
      <c r="N20" s="273">
        <v>0.11674371</v>
      </c>
      <c r="O20" s="273">
        <v>0.12900177400000001</v>
      </c>
      <c r="P20" s="273">
        <v>0.134272536</v>
      </c>
      <c r="Q20" s="273">
        <v>0.152178323</v>
      </c>
      <c r="R20" s="273">
        <v>0.160675333</v>
      </c>
      <c r="S20" s="273">
        <v>0.172744065</v>
      </c>
      <c r="T20" s="273">
        <v>0.18294813300000001</v>
      </c>
      <c r="U20" s="273">
        <v>0.16405616100000001</v>
      </c>
      <c r="V20" s="273">
        <v>0.18494348399999999</v>
      </c>
      <c r="W20" s="273">
        <v>0.19872193299999999</v>
      </c>
      <c r="X20" s="273">
        <v>0.164331903</v>
      </c>
      <c r="Y20" s="273">
        <v>0.179585467</v>
      </c>
      <c r="Z20" s="273">
        <v>0.20944274199999999</v>
      </c>
      <c r="AA20" s="273">
        <v>0.184093645</v>
      </c>
      <c r="AB20" s="273">
        <v>0.19393962100000001</v>
      </c>
      <c r="AC20" s="273">
        <v>0.183474419</v>
      </c>
      <c r="AD20" s="273">
        <v>0.20739969999999999</v>
      </c>
      <c r="AE20" s="273">
        <v>0.176391516</v>
      </c>
      <c r="AF20" s="273">
        <v>0.2340044</v>
      </c>
      <c r="AG20" s="273">
        <v>0.22049090299999999</v>
      </c>
      <c r="AH20" s="273">
        <v>0.21445545199999999</v>
      </c>
      <c r="AI20" s="273">
        <v>0.21283833299999999</v>
      </c>
      <c r="AJ20" s="273">
        <v>0.218395387</v>
      </c>
      <c r="AK20" s="273">
        <v>0.22657396699999999</v>
      </c>
      <c r="AL20" s="273">
        <v>0.22223767699999999</v>
      </c>
      <c r="AM20" s="273">
        <v>0.16738612899999999</v>
      </c>
      <c r="AN20" s="273">
        <v>0.15771471400000001</v>
      </c>
      <c r="AO20" s="273">
        <v>0.17460387099999999</v>
      </c>
      <c r="AP20" s="273">
        <v>0.16939943299999999</v>
      </c>
      <c r="AQ20" s="273">
        <v>0.20105100000000001</v>
      </c>
      <c r="AR20" s="273">
        <v>0.208067267</v>
      </c>
      <c r="AS20" s="273">
        <v>0.20077445199999999</v>
      </c>
      <c r="AT20" s="273">
        <v>0.18289638699999999</v>
      </c>
      <c r="AU20" s="273">
        <v>0.215474467</v>
      </c>
      <c r="AV20" s="273">
        <v>0.20708074200000001</v>
      </c>
      <c r="AW20" s="273">
        <v>0.2019676</v>
      </c>
      <c r="AX20" s="273">
        <v>0.19601380600000001</v>
      </c>
      <c r="AY20" s="273">
        <v>0.15102964499999999</v>
      </c>
      <c r="AZ20" s="777">
        <v>0.16796460699999999</v>
      </c>
      <c r="BA20" s="777">
        <v>0.20688674200000001</v>
      </c>
      <c r="BB20" s="777">
        <v>0.22678246699999999</v>
      </c>
      <c r="BC20" s="777">
        <v>0.244752</v>
      </c>
      <c r="BD20" s="777">
        <v>0.24801989999999999</v>
      </c>
      <c r="BE20" s="777">
        <v>0.2607063</v>
      </c>
      <c r="BF20" s="284">
        <v>0.26301449999999998</v>
      </c>
      <c r="BG20" s="284">
        <v>0.2715591</v>
      </c>
      <c r="BH20" s="284">
        <v>0.27115099999999998</v>
      </c>
      <c r="BI20" s="284">
        <v>0.28139570000000003</v>
      </c>
      <c r="BJ20" s="284">
        <v>0.28971010000000003</v>
      </c>
      <c r="BK20" s="284">
        <v>0.27833340000000001</v>
      </c>
      <c r="BL20" s="284">
        <v>0.28276200000000001</v>
      </c>
      <c r="BM20" s="284">
        <v>0.28726800000000002</v>
      </c>
      <c r="BN20" s="284">
        <v>0.29265669999999999</v>
      </c>
      <c r="BO20" s="284">
        <v>0.29581600000000002</v>
      </c>
      <c r="BP20" s="284">
        <v>0.30282700000000001</v>
      </c>
      <c r="BQ20" s="284">
        <v>0.29916999999999999</v>
      </c>
      <c r="BR20" s="284">
        <v>0.294678</v>
      </c>
      <c r="BS20" s="284">
        <v>0.29739260000000001</v>
      </c>
      <c r="BT20" s="284">
        <v>0.2925374</v>
      </c>
      <c r="BU20" s="284">
        <v>0.3000022</v>
      </c>
      <c r="BV20" s="284">
        <v>0.30636469999999999</v>
      </c>
    </row>
    <row r="21" spans="1:74" ht="11.1" customHeight="1" x14ac:dyDescent="0.2">
      <c r="A21" s="207" t="s">
        <v>475</v>
      </c>
      <c r="B21" s="468" t="s">
        <v>644</v>
      </c>
      <c r="C21" s="273">
        <v>-0.69510400000000006</v>
      </c>
      <c r="D21" s="273">
        <v>-0.48419800000000002</v>
      </c>
      <c r="E21" s="273">
        <v>-1.012964</v>
      </c>
      <c r="F21" s="273">
        <v>-1.1385799999999999</v>
      </c>
      <c r="G21" s="273">
        <v>-1.001911</v>
      </c>
      <c r="H21" s="273">
        <v>-1.093478</v>
      </c>
      <c r="I21" s="273">
        <v>-1.362303</v>
      </c>
      <c r="J21" s="273">
        <v>-1.1848179999999999</v>
      </c>
      <c r="K21" s="273">
        <v>-1.182345</v>
      </c>
      <c r="L21" s="273">
        <v>-0.91573199999999999</v>
      </c>
      <c r="M21" s="273">
        <v>-0.941805</v>
      </c>
      <c r="N21" s="273">
        <v>-1.134962</v>
      </c>
      <c r="O21" s="273">
        <v>-0.61289199999999999</v>
      </c>
      <c r="P21" s="273">
        <v>-0.628077</v>
      </c>
      <c r="Q21" s="273">
        <v>-0.98728099999999996</v>
      </c>
      <c r="R21" s="273">
        <v>-0.86398299999999995</v>
      </c>
      <c r="S21" s="273">
        <v>-0.99500200000000005</v>
      </c>
      <c r="T21" s="273">
        <v>-1.0237149999999999</v>
      </c>
      <c r="U21" s="273">
        <v>-1.1437580000000001</v>
      </c>
      <c r="V21" s="273">
        <v>-1.0732079999999999</v>
      </c>
      <c r="W21" s="273">
        <v>-0.95936200000000005</v>
      </c>
      <c r="X21" s="273">
        <v>-0.97177899999999995</v>
      </c>
      <c r="Y21" s="273">
        <v>-1.0325089999999999</v>
      </c>
      <c r="Z21" s="273">
        <v>-1.0417110000000001</v>
      </c>
      <c r="AA21" s="273">
        <v>-0.83654499999999998</v>
      </c>
      <c r="AB21" s="273">
        <v>-0.79840999999999995</v>
      </c>
      <c r="AC21" s="273">
        <v>-0.91920199999999996</v>
      </c>
      <c r="AD21" s="273">
        <v>-1.1123209999999999</v>
      </c>
      <c r="AE21" s="273">
        <v>-1.118336</v>
      </c>
      <c r="AF21" s="273">
        <v>-1.324832</v>
      </c>
      <c r="AG21" s="273">
        <v>-1.236853</v>
      </c>
      <c r="AH21" s="273">
        <v>-1.357294</v>
      </c>
      <c r="AI21" s="273">
        <v>-1.356606</v>
      </c>
      <c r="AJ21" s="273">
        <v>-1.1291439999999999</v>
      </c>
      <c r="AK21" s="273">
        <v>-1.2364919999999999</v>
      </c>
      <c r="AL21" s="273">
        <v>-1.2962180000000001</v>
      </c>
      <c r="AM21" s="273">
        <v>-1.0123759999999999</v>
      </c>
      <c r="AN21" s="273">
        <v>-0.63463800000000004</v>
      </c>
      <c r="AO21" s="273">
        <v>-0.92863799999999996</v>
      </c>
      <c r="AP21" s="273">
        <v>-1.0645800000000001</v>
      </c>
      <c r="AQ21" s="273">
        <v>-1.1596379999999999</v>
      </c>
      <c r="AR21" s="273">
        <v>-1.2990999999999999</v>
      </c>
      <c r="AS21" s="273">
        <v>-1.2623390000000001</v>
      </c>
      <c r="AT21" s="273">
        <v>-1.180194</v>
      </c>
      <c r="AU21" s="273">
        <v>-1.0976060000000001</v>
      </c>
      <c r="AV21" s="273">
        <v>-1.15499</v>
      </c>
      <c r="AW21" s="273">
        <v>-1.1587670000000001</v>
      </c>
      <c r="AX21" s="273">
        <v>-1.2705869999999999</v>
      </c>
      <c r="AY21" s="273">
        <v>-0.99317200000000005</v>
      </c>
      <c r="AZ21" s="777">
        <v>-0.85132600000000003</v>
      </c>
      <c r="BA21" s="777">
        <v>-1.1898759999999999</v>
      </c>
      <c r="BB21" s="777">
        <v>-1.463576</v>
      </c>
      <c r="BC21" s="777">
        <v>-1.4951190000000001</v>
      </c>
      <c r="BD21" s="777">
        <v>-1.5093285714</v>
      </c>
      <c r="BE21" s="777">
        <v>-1.6091245492999999</v>
      </c>
      <c r="BF21" s="284">
        <v>-1.4688840000000001</v>
      </c>
      <c r="BG21" s="284">
        <v>-1.3535060000000001</v>
      </c>
      <c r="BH21" s="284">
        <v>-1.2003349999999999</v>
      </c>
      <c r="BI21" s="284">
        <v>-1.1965859999999999</v>
      </c>
      <c r="BJ21" s="284">
        <v>-1.3161229999999999</v>
      </c>
      <c r="BK21" s="284">
        <v>-0.91618189999999999</v>
      </c>
      <c r="BL21" s="284">
        <v>-0.99057419999999996</v>
      </c>
      <c r="BM21" s="284">
        <v>-0.98745059999999996</v>
      </c>
      <c r="BN21" s="284">
        <v>-1.0331159999999999</v>
      </c>
      <c r="BO21" s="284">
        <v>-1.023825</v>
      </c>
      <c r="BP21" s="284">
        <v>-1.141853</v>
      </c>
      <c r="BQ21" s="284">
        <v>-1.1631370000000001</v>
      </c>
      <c r="BR21" s="284">
        <v>-1.1433660000000001</v>
      </c>
      <c r="BS21" s="284">
        <v>-1.152298</v>
      </c>
      <c r="BT21" s="284">
        <v>-0.99366659999999996</v>
      </c>
      <c r="BU21" s="284">
        <v>-1.0677399999999999</v>
      </c>
      <c r="BV21" s="284">
        <v>-1.102708</v>
      </c>
    </row>
    <row r="22" spans="1:74" ht="11.1" customHeight="1" x14ac:dyDescent="0.2">
      <c r="A22" s="207" t="s">
        <v>633</v>
      </c>
      <c r="B22" s="468" t="s">
        <v>634</v>
      </c>
      <c r="C22" s="273">
        <v>5.777E-3</v>
      </c>
      <c r="D22" s="273">
        <v>-1.01E-4</v>
      </c>
      <c r="E22" s="273">
        <v>1.5002E-2</v>
      </c>
      <c r="F22" s="273">
        <v>1.3179999999999999E-3</v>
      </c>
      <c r="G22" s="273">
        <v>-1.24E-2</v>
      </c>
      <c r="H22" s="273">
        <v>-8.0850000000000002E-3</v>
      </c>
      <c r="I22" s="273">
        <v>-1.0985999999999999E-2</v>
      </c>
      <c r="J22" s="273">
        <v>-1.4848E-2</v>
      </c>
      <c r="K22" s="273">
        <v>-7.8549999999999991E-3</v>
      </c>
      <c r="L22" s="273">
        <v>6.1250000000000002E-3</v>
      </c>
      <c r="M22" s="273">
        <v>2.2738000000000001E-2</v>
      </c>
      <c r="N22" s="273">
        <v>1.2564000000000001E-2</v>
      </c>
      <c r="O22" s="273">
        <v>2.4702999999999999E-2</v>
      </c>
      <c r="P22" s="273">
        <v>2.8646999999999999E-2</v>
      </c>
      <c r="Q22" s="273">
        <v>2.1137E-2</v>
      </c>
      <c r="R22" s="273">
        <v>-4.7039999999999998E-3</v>
      </c>
      <c r="S22" s="273">
        <v>2.3909999999999999E-3</v>
      </c>
      <c r="T22" s="273">
        <v>5.9109999999999996E-3</v>
      </c>
      <c r="U22" s="273">
        <v>1.0809999999999999E-3</v>
      </c>
      <c r="V22" s="273">
        <v>1.4144E-2</v>
      </c>
      <c r="W22" s="273">
        <v>2.9012E-2</v>
      </c>
      <c r="X22" s="273">
        <v>1.8270000000000002E-2</v>
      </c>
      <c r="Y22" s="273">
        <v>2.9253000000000001E-2</v>
      </c>
      <c r="Z22" s="273">
        <v>2.0641E-2</v>
      </c>
      <c r="AA22" s="273">
        <v>3.6958999999999999E-2</v>
      </c>
      <c r="AB22" s="273">
        <v>5.1754000000000001E-2</v>
      </c>
      <c r="AC22" s="273">
        <v>1.3324000000000001E-2</v>
      </c>
      <c r="AD22" s="273">
        <v>3.4186000000000001E-2</v>
      </c>
      <c r="AE22" s="273">
        <v>9.2040000000000004E-3</v>
      </c>
      <c r="AF22" s="273">
        <v>8.0450000000000001E-3</v>
      </c>
      <c r="AG22" s="273">
        <v>-9.1600000000000004E-4</v>
      </c>
      <c r="AH22" s="273">
        <v>-9.8299999999999993E-4</v>
      </c>
      <c r="AI22" s="273">
        <v>4.0429999999999997E-3</v>
      </c>
      <c r="AJ22" s="273">
        <v>1.1913E-2</v>
      </c>
      <c r="AK22" s="273">
        <v>8.1349999999999999E-3</v>
      </c>
      <c r="AL22" s="273">
        <v>2.0655E-2</v>
      </c>
      <c r="AM22" s="273">
        <v>-3.7590000000000002E-3</v>
      </c>
      <c r="AN22" s="273">
        <v>3.9050000000000001E-3</v>
      </c>
      <c r="AO22" s="273">
        <v>1.3999999999999999E-4</v>
      </c>
      <c r="AP22" s="273">
        <v>-4.0289999999999996E-3</v>
      </c>
      <c r="AQ22" s="273">
        <v>-6.6800000000000002E-3</v>
      </c>
      <c r="AR22" s="273">
        <v>-7.9920000000000008E-3</v>
      </c>
      <c r="AS22" s="273">
        <v>-9.8600000000000007E-3</v>
      </c>
      <c r="AT22" s="273">
        <v>-8.1700000000000002E-3</v>
      </c>
      <c r="AU22" s="273">
        <v>-5.829E-3</v>
      </c>
      <c r="AV22" s="273">
        <v>2.8379999999999998E-3</v>
      </c>
      <c r="AW22" s="273">
        <v>2.0950000000000001E-3</v>
      </c>
      <c r="AX22" s="273">
        <v>8.2899999999999998E-4</v>
      </c>
      <c r="AY22" s="273">
        <v>-1.2E-5</v>
      </c>
      <c r="AZ22" s="777">
        <v>-1.7539999999999999E-3</v>
      </c>
      <c r="BA22" s="777">
        <v>-6.2810000000000001E-3</v>
      </c>
      <c r="BB22" s="777">
        <v>-4.6849999999999999E-3</v>
      </c>
      <c r="BC22" s="777">
        <v>-3.1619999999999999E-3</v>
      </c>
      <c r="BD22" s="777">
        <v>5.8242666666999997E-3</v>
      </c>
      <c r="BE22" s="777">
        <v>-4.6922258065E-3</v>
      </c>
      <c r="BF22" s="284">
        <v>-3.6251500000000002E-3</v>
      </c>
      <c r="BG22" s="284">
        <v>-8.7927700000000003E-4</v>
      </c>
      <c r="BH22" s="284">
        <v>3.4978399999999999E-3</v>
      </c>
      <c r="BI22" s="284">
        <v>4.8561799999999999E-3</v>
      </c>
      <c r="BJ22" s="284">
        <v>5.9274999999999996E-3</v>
      </c>
      <c r="BK22" s="284">
        <v>1.4486799999999999E-3</v>
      </c>
      <c r="BL22" s="284">
        <v>5.7174000000000001E-3</v>
      </c>
      <c r="BM22" s="284">
        <v>5.0318400000000001E-3</v>
      </c>
      <c r="BN22" s="284">
        <v>2.9980599999999999E-3</v>
      </c>
      <c r="BO22" s="284">
        <v>1.42701E-3</v>
      </c>
      <c r="BP22" s="284">
        <v>6.4597400000000003E-3</v>
      </c>
      <c r="BQ22" s="284">
        <v>5.6843700000000002E-3</v>
      </c>
      <c r="BR22" s="284">
        <v>4.99345E-3</v>
      </c>
      <c r="BS22" s="284">
        <v>6.3932900000000003E-3</v>
      </c>
      <c r="BT22" s="284">
        <v>1.04216E-2</v>
      </c>
      <c r="BU22" s="284">
        <v>1.13069E-2</v>
      </c>
      <c r="BV22" s="284">
        <v>1.17714E-2</v>
      </c>
    </row>
    <row r="23" spans="1:74" ht="11.1" customHeight="1" x14ac:dyDescent="0.2">
      <c r="A23" s="208" t="s">
        <v>635</v>
      </c>
      <c r="B23" s="468" t="s">
        <v>645</v>
      </c>
      <c r="C23" s="273">
        <v>2.0386999999999999E-2</v>
      </c>
      <c r="D23" s="273">
        <v>1.2821000000000001E-2</v>
      </c>
      <c r="E23" s="273">
        <v>1.7902999999999999E-2</v>
      </c>
      <c r="F23" s="273">
        <v>1.3067E-2</v>
      </c>
      <c r="G23" s="273">
        <v>2.0936E-2</v>
      </c>
      <c r="H23" s="273">
        <v>1.7867000000000001E-2</v>
      </c>
      <c r="I23" s="273">
        <v>1.9129E-2</v>
      </c>
      <c r="J23" s="273">
        <v>1.3580999999999999E-2</v>
      </c>
      <c r="K23" s="273">
        <v>1.0133E-2</v>
      </c>
      <c r="L23" s="273">
        <v>1.4548E-2</v>
      </c>
      <c r="M23" s="273">
        <v>2.3067000000000001E-2</v>
      </c>
      <c r="N23" s="273">
        <v>2.1613E-2</v>
      </c>
      <c r="O23" s="273">
        <v>2.0419E-2</v>
      </c>
      <c r="P23" s="273">
        <v>1.95E-2</v>
      </c>
      <c r="Q23" s="273">
        <v>2.5354999999999999E-2</v>
      </c>
      <c r="R23" s="273">
        <v>1.4E-2</v>
      </c>
      <c r="S23" s="273">
        <v>3.7065000000000001E-2</v>
      </c>
      <c r="T23" s="273">
        <v>2.2700000000000001E-2</v>
      </c>
      <c r="U23" s="273">
        <v>2.5257999999999999E-2</v>
      </c>
      <c r="V23" s="273">
        <v>3.2355000000000002E-2</v>
      </c>
      <c r="W23" s="273">
        <v>1.35E-2</v>
      </c>
      <c r="X23" s="273">
        <v>1.1323E-2</v>
      </c>
      <c r="Y23" s="273">
        <v>2.7099999999999999E-2</v>
      </c>
      <c r="Z23" s="273">
        <v>3.3936000000000001E-2</v>
      </c>
      <c r="AA23" s="273">
        <v>2.7741999999999999E-2</v>
      </c>
      <c r="AB23" s="273">
        <v>3.4551999999999999E-2</v>
      </c>
      <c r="AC23" s="273">
        <v>3.3967999999999998E-2</v>
      </c>
      <c r="AD23" s="273">
        <v>3.4333000000000002E-2</v>
      </c>
      <c r="AE23" s="273">
        <v>3.9E-2</v>
      </c>
      <c r="AF23" s="273">
        <v>4.8633000000000003E-2</v>
      </c>
      <c r="AG23" s="273">
        <v>5.1612999999999999E-2</v>
      </c>
      <c r="AH23" s="273">
        <v>4.3839000000000003E-2</v>
      </c>
      <c r="AI23" s="273">
        <v>3.3833000000000002E-2</v>
      </c>
      <c r="AJ23" s="273">
        <v>2.2613000000000001E-2</v>
      </c>
      <c r="AK23" s="273">
        <v>4.8329999999999996E-3</v>
      </c>
      <c r="AL23" s="273">
        <v>3.1E-2</v>
      </c>
      <c r="AM23" s="273">
        <v>-5.2269999999999999E-3</v>
      </c>
      <c r="AN23" s="273">
        <v>-3.6080000000000001E-3</v>
      </c>
      <c r="AO23" s="273">
        <v>-1.4970000000000001E-2</v>
      </c>
      <c r="AP23" s="273">
        <v>-4.1023999999999998E-2</v>
      </c>
      <c r="AQ23" s="273">
        <v>-2.7567999999999999E-2</v>
      </c>
      <c r="AR23" s="273">
        <v>-4.8089E-2</v>
      </c>
      <c r="AS23" s="273">
        <v>-4.4006000000000003E-2</v>
      </c>
      <c r="AT23" s="273">
        <v>-2.8981E-2</v>
      </c>
      <c r="AU23" s="273">
        <v>-3.9861000000000001E-2</v>
      </c>
      <c r="AV23" s="273">
        <v>-2.8072E-2</v>
      </c>
      <c r="AW23" s="273">
        <v>-4.8522000000000003E-2</v>
      </c>
      <c r="AX23" s="273">
        <v>-2.4135E-2</v>
      </c>
      <c r="AY23" s="273">
        <v>-1.8242999999999999E-2</v>
      </c>
      <c r="AZ23" s="777">
        <v>-4.2321999999999999E-2</v>
      </c>
      <c r="BA23" s="777">
        <v>-2.4732000000000001E-2</v>
      </c>
      <c r="BB23" s="777">
        <v>-3.5944999999999998E-2</v>
      </c>
      <c r="BC23" s="777">
        <v>-6.0165000000000003E-2</v>
      </c>
      <c r="BD23" s="777">
        <v>-3.4142433333000002E-2</v>
      </c>
      <c r="BE23" s="777">
        <v>-3.0283983871000002E-2</v>
      </c>
      <c r="BF23" s="284">
        <v>-2.6077199999999998E-2</v>
      </c>
      <c r="BG23" s="284">
        <v>-2.45674E-2</v>
      </c>
      <c r="BH23" s="284">
        <v>-2.09851E-2</v>
      </c>
      <c r="BI23" s="284">
        <v>-2.30747E-2</v>
      </c>
      <c r="BJ23" s="284">
        <v>-2.0548899999999998E-2</v>
      </c>
      <c r="BK23" s="284">
        <v>4.1551199999999999E-4</v>
      </c>
      <c r="BL23" s="284">
        <v>-2.8369300000000001E-4</v>
      </c>
      <c r="BM23" s="284">
        <v>-7.8001800000000005E-4</v>
      </c>
      <c r="BN23" s="284">
        <v>-1.21864E-3</v>
      </c>
      <c r="BO23" s="284">
        <v>-1.2092699999999999E-3</v>
      </c>
      <c r="BP23" s="284">
        <v>-1.80368E-3</v>
      </c>
      <c r="BQ23" s="284">
        <v>-4.2236800000000001E-4</v>
      </c>
      <c r="BR23" s="284">
        <v>1.55294E-3</v>
      </c>
      <c r="BS23" s="284">
        <v>1.06269E-3</v>
      </c>
      <c r="BT23" s="284">
        <v>2.8032899999999999E-3</v>
      </c>
      <c r="BU23" s="284">
        <v>-1.0865499999999999E-3</v>
      </c>
      <c r="BV23" s="284">
        <v>-1.9631999999999999E-4</v>
      </c>
    </row>
    <row r="24" spans="1:74" ht="11.1" customHeight="1" x14ac:dyDescent="0.2">
      <c r="A24" s="208" t="s">
        <v>646</v>
      </c>
      <c r="B24" s="468" t="s">
        <v>647</v>
      </c>
      <c r="C24" s="273">
        <v>0.13045277419000001</v>
      </c>
      <c r="D24" s="273">
        <v>0.16857646429000001</v>
      </c>
      <c r="E24" s="273">
        <v>0.18581767741999999</v>
      </c>
      <c r="F24" s="273">
        <v>0.28929516666999999</v>
      </c>
      <c r="G24" s="273">
        <v>-0.11125416129</v>
      </c>
      <c r="H24" s="273">
        <v>-2.1674966667000001E-2</v>
      </c>
      <c r="I24" s="273">
        <v>-4.8557806452000002E-2</v>
      </c>
      <c r="J24" s="273">
        <v>1.3250354839E-2</v>
      </c>
      <c r="K24" s="273">
        <v>8.3826533332999997E-2</v>
      </c>
      <c r="L24" s="273">
        <v>1.3696612903E-2</v>
      </c>
      <c r="M24" s="273">
        <v>-0.37634830000000002</v>
      </c>
      <c r="N24" s="273">
        <v>3.2520258065000002E-2</v>
      </c>
      <c r="O24" s="273">
        <v>-0.15711883870999999</v>
      </c>
      <c r="P24" s="273">
        <v>-8.7268892856999999E-2</v>
      </c>
      <c r="Q24" s="273">
        <v>0.39889151613000001</v>
      </c>
      <c r="R24" s="273">
        <v>1.6996333333000001E-3</v>
      </c>
      <c r="S24" s="273">
        <v>-4.9437096773999999E-3</v>
      </c>
      <c r="T24" s="273">
        <v>4.6901900000000003E-2</v>
      </c>
      <c r="U24" s="273">
        <v>-0.25979854838999999</v>
      </c>
      <c r="V24" s="273">
        <v>0.11172529032</v>
      </c>
      <c r="W24" s="273">
        <v>-8.5608266666999999E-2</v>
      </c>
      <c r="X24" s="273">
        <v>0.32014509677000003</v>
      </c>
      <c r="Y24" s="273">
        <v>-0.16725656667</v>
      </c>
      <c r="Z24" s="273">
        <v>-0.57964903225999997</v>
      </c>
      <c r="AA24" s="273">
        <v>2.7455806451999998E-3</v>
      </c>
      <c r="AB24" s="273">
        <v>0.36892944828000002</v>
      </c>
      <c r="AC24" s="273">
        <v>-0.11656212903</v>
      </c>
      <c r="AD24" s="273">
        <v>0.10467643333</v>
      </c>
      <c r="AE24" s="273">
        <v>-8.3916032257999998E-2</v>
      </c>
      <c r="AF24" s="273">
        <v>-6.6663633333000002E-2</v>
      </c>
      <c r="AG24" s="273">
        <v>-0.17390122581</v>
      </c>
      <c r="AH24" s="273">
        <v>0.11737364516</v>
      </c>
      <c r="AI24" s="273">
        <v>6.3545733332999996E-2</v>
      </c>
      <c r="AJ24" s="273">
        <v>0.24490338710000001</v>
      </c>
      <c r="AK24" s="273">
        <v>-0.26293396667000002</v>
      </c>
      <c r="AL24" s="273">
        <v>-0.20315587097000001</v>
      </c>
      <c r="AM24" s="273">
        <v>0.34238590323000001</v>
      </c>
      <c r="AN24" s="273">
        <v>4.9216214286000003E-2</v>
      </c>
      <c r="AO24" s="273">
        <v>9.0373580645000007E-2</v>
      </c>
      <c r="AP24" s="273">
        <v>0.25533236666999998</v>
      </c>
      <c r="AQ24" s="273">
        <v>-7.3137419354999997E-2</v>
      </c>
      <c r="AR24" s="273">
        <v>8.8457400000000005E-2</v>
      </c>
      <c r="AS24" s="273">
        <v>-0.13120654839000001</v>
      </c>
      <c r="AT24" s="273">
        <v>-0.32914380645000002</v>
      </c>
      <c r="AU24" s="273">
        <v>-9.6150799999999995E-2</v>
      </c>
      <c r="AV24" s="273">
        <v>0.41187877419000002</v>
      </c>
      <c r="AW24" s="273">
        <v>-0.28673723333000001</v>
      </c>
      <c r="AX24" s="273">
        <v>-0.23877719354999999</v>
      </c>
      <c r="AY24" s="273">
        <v>1.2259129032E-2</v>
      </c>
      <c r="AZ24" s="777">
        <v>0.23700550000000001</v>
      </c>
      <c r="BA24" s="777">
        <v>8.3297774194000002E-2</v>
      </c>
      <c r="BB24" s="777">
        <v>0.42768233333</v>
      </c>
      <c r="BC24" s="777">
        <v>-1.2034193548E-2</v>
      </c>
      <c r="BD24" s="777">
        <v>2.7228104762000001E-2</v>
      </c>
      <c r="BE24" s="777">
        <v>-6.7520611979E-2</v>
      </c>
      <c r="BF24" s="284">
        <v>1.9829200000000002E-2</v>
      </c>
      <c r="BG24" s="284">
        <v>6.8071699999999999E-2</v>
      </c>
      <c r="BH24" s="284">
        <v>0.22931699999999999</v>
      </c>
      <c r="BI24" s="284">
        <v>-0.31146089999999998</v>
      </c>
      <c r="BJ24" s="284">
        <v>-0.25606420000000002</v>
      </c>
      <c r="BK24" s="284">
        <v>-0.1643638</v>
      </c>
      <c r="BL24" s="284">
        <v>0.25718249999999998</v>
      </c>
      <c r="BM24" s="284">
        <v>6.6364699999999999E-2</v>
      </c>
      <c r="BN24" s="284">
        <v>9.0654299999999993E-2</v>
      </c>
      <c r="BO24" s="284">
        <v>-0.11452569999999999</v>
      </c>
      <c r="BP24" s="284">
        <v>-1.2914699999999999E-2</v>
      </c>
      <c r="BQ24" s="284">
        <v>-0.1096125</v>
      </c>
      <c r="BR24" s="284">
        <v>-4.3135300000000001E-2</v>
      </c>
      <c r="BS24" s="284">
        <v>9.7637699999999994E-2</v>
      </c>
      <c r="BT24" s="284">
        <v>0.19045429999999999</v>
      </c>
      <c r="BU24" s="284">
        <v>-0.2048073</v>
      </c>
      <c r="BV24" s="284">
        <v>-0.24330579999999999</v>
      </c>
    </row>
    <row r="25" spans="1:74" s="211" customFormat="1" ht="11.1" customHeight="1" x14ac:dyDescent="0.2">
      <c r="A25" s="207"/>
      <c r="B25" s="469"/>
      <c r="C25" s="68"/>
      <c r="D25" s="68"/>
      <c r="E25" s="68"/>
      <c r="F25" s="68"/>
      <c r="G25" s="68"/>
      <c r="H25" s="68"/>
      <c r="I25" s="68"/>
      <c r="J25" s="68"/>
      <c r="K25" s="68"/>
      <c r="L25" s="68"/>
      <c r="M25" s="68"/>
      <c r="N25" s="68"/>
      <c r="O25" s="68"/>
      <c r="P25" s="68"/>
      <c r="Q25" s="68"/>
      <c r="R25" s="68"/>
      <c r="S25" s="68"/>
      <c r="T25" s="68"/>
      <c r="U25" s="68"/>
      <c r="V25" s="68"/>
      <c r="W25" s="68"/>
      <c r="X25" s="68"/>
      <c r="Y25" s="68"/>
      <c r="Z25" s="68"/>
      <c r="AA25" s="68"/>
      <c r="AB25" s="68"/>
      <c r="AC25" s="68"/>
      <c r="AD25" s="68"/>
      <c r="AE25" s="68"/>
      <c r="AF25" s="68"/>
      <c r="AG25" s="68"/>
      <c r="AH25" s="68"/>
      <c r="AI25" s="68"/>
      <c r="AJ25" s="68"/>
      <c r="AK25" s="68"/>
      <c r="AL25" s="68"/>
      <c r="AM25" s="68"/>
      <c r="AN25" s="68"/>
      <c r="AO25" s="68"/>
      <c r="AP25" s="68"/>
      <c r="AQ25" s="68"/>
      <c r="AR25" s="68"/>
      <c r="AS25" s="68"/>
      <c r="AT25" s="68"/>
      <c r="AU25" s="68"/>
      <c r="AV25" s="68"/>
      <c r="AW25" s="68"/>
      <c r="AX25" s="68"/>
      <c r="AY25" s="68"/>
      <c r="AZ25" s="796"/>
      <c r="BA25" s="796"/>
      <c r="BB25" s="796"/>
      <c r="BC25" s="796"/>
      <c r="BD25" s="796"/>
      <c r="BE25" s="796"/>
      <c r="BF25" s="482"/>
      <c r="BG25" s="482"/>
      <c r="BH25" s="482"/>
      <c r="BI25" s="482"/>
      <c r="BJ25" s="482"/>
      <c r="BK25" s="482"/>
      <c r="BL25" s="482"/>
      <c r="BM25" s="482"/>
      <c r="BN25" s="482"/>
      <c r="BO25" s="482"/>
      <c r="BP25" s="482"/>
      <c r="BQ25" s="482"/>
      <c r="BR25" s="482"/>
      <c r="BS25" s="482"/>
      <c r="BT25" s="482"/>
      <c r="BU25" s="482"/>
      <c r="BV25" s="482"/>
    </row>
    <row r="26" spans="1:74" s="211" customFormat="1" ht="11.1" customHeight="1" x14ac:dyDescent="0.2">
      <c r="A26" s="466"/>
      <c r="B26" s="25" t="s">
        <v>483</v>
      </c>
      <c r="C26" s="68"/>
      <c r="D26" s="68"/>
      <c r="E26" s="68"/>
      <c r="F26" s="68"/>
      <c r="G26" s="68"/>
      <c r="H26" s="68"/>
      <c r="I26" s="68"/>
      <c r="J26" s="68"/>
      <c r="K26" s="68"/>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8"/>
      <c r="AL26" s="68"/>
      <c r="AM26" s="68"/>
      <c r="AN26" s="68"/>
      <c r="AO26" s="68"/>
      <c r="AP26" s="68"/>
      <c r="AQ26" s="68"/>
      <c r="AR26" s="68"/>
      <c r="AS26" s="68"/>
      <c r="AT26" s="68"/>
      <c r="AU26" s="68"/>
      <c r="AV26" s="68"/>
      <c r="AW26" s="68"/>
      <c r="AX26" s="68"/>
      <c r="AY26" s="68"/>
      <c r="AZ26" s="796"/>
      <c r="BA26" s="796"/>
      <c r="BB26" s="796"/>
      <c r="BC26" s="796"/>
      <c r="BD26" s="796"/>
      <c r="BE26" s="796"/>
      <c r="BF26" s="482"/>
      <c r="BG26" s="482"/>
      <c r="BH26" s="482"/>
      <c r="BI26" s="482"/>
      <c r="BJ26" s="482"/>
      <c r="BK26" s="482"/>
      <c r="BL26" s="482"/>
      <c r="BM26" s="482"/>
      <c r="BN26" s="482"/>
      <c r="BO26" s="482"/>
      <c r="BP26" s="482"/>
      <c r="BQ26" s="482"/>
      <c r="BR26" s="482"/>
      <c r="BS26" s="482"/>
      <c r="BT26" s="482"/>
      <c r="BU26" s="482"/>
      <c r="BV26" s="482"/>
    </row>
    <row r="27" spans="1:74" s="211" customFormat="1" ht="11.1" customHeight="1" x14ac:dyDescent="0.2">
      <c r="A27" s="471" t="s">
        <v>648</v>
      </c>
      <c r="B27" s="467" t="s">
        <v>649</v>
      </c>
      <c r="C27" s="68">
        <v>1.0260823541999999</v>
      </c>
      <c r="D27" s="68">
        <v>1.0669230354000001</v>
      </c>
      <c r="E27" s="68">
        <v>1.1474333869</v>
      </c>
      <c r="F27" s="68">
        <v>1.1251130323</v>
      </c>
      <c r="G27" s="68">
        <v>1.1584688071</v>
      </c>
      <c r="H27" s="68">
        <v>1.2277935337000001</v>
      </c>
      <c r="I27" s="68">
        <v>1.1320674516</v>
      </c>
      <c r="J27" s="68">
        <v>1.2084393872000001</v>
      </c>
      <c r="K27" s="68">
        <v>1.1326191663</v>
      </c>
      <c r="L27" s="68">
        <v>1.2089204201999999</v>
      </c>
      <c r="M27" s="68">
        <v>1.1925919656999999</v>
      </c>
      <c r="N27" s="68">
        <v>1.1444285807000001</v>
      </c>
      <c r="O27" s="68">
        <v>1.1451850321999999</v>
      </c>
      <c r="P27" s="68">
        <v>1.1527672857</v>
      </c>
      <c r="Q27" s="68">
        <v>1.2446729350000001</v>
      </c>
      <c r="R27" s="68">
        <v>1.1985749670000001</v>
      </c>
      <c r="S27" s="68">
        <v>1.3225935164</v>
      </c>
      <c r="T27" s="68">
        <v>1.3456291007000001</v>
      </c>
      <c r="U27" s="68">
        <v>1.2414943869999999</v>
      </c>
      <c r="V27" s="68">
        <v>1.3356968062000001</v>
      </c>
      <c r="W27" s="68">
        <v>1.2795301337</v>
      </c>
      <c r="X27" s="68">
        <v>1.3195810643999999</v>
      </c>
      <c r="Y27" s="68">
        <v>1.2575022993</v>
      </c>
      <c r="Z27" s="68">
        <v>1.2817263875</v>
      </c>
      <c r="AA27" s="68">
        <v>1.155267517</v>
      </c>
      <c r="AB27" s="68">
        <v>1.3114181710999999</v>
      </c>
      <c r="AC27" s="68">
        <v>1.2720219676</v>
      </c>
      <c r="AD27" s="68">
        <v>1.2724858996999999</v>
      </c>
      <c r="AE27" s="68">
        <v>1.3718931611</v>
      </c>
      <c r="AF27" s="68">
        <v>1.352737367</v>
      </c>
      <c r="AG27" s="68">
        <v>1.4020422581</v>
      </c>
      <c r="AH27" s="68">
        <v>1.3352637741</v>
      </c>
      <c r="AI27" s="68">
        <v>1.3201128666999999</v>
      </c>
      <c r="AJ27" s="68">
        <v>1.3638782571000001</v>
      </c>
      <c r="AK27" s="68">
        <v>1.325758234</v>
      </c>
      <c r="AL27" s="68">
        <v>1.2772074194</v>
      </c>
      <c r="AM27" s="68">
        <v>1.130412032</v>
      </c>
      <c r="AN27" s="68">
        <v>1.203650036</v>
      </c>
      <c r="AO27" s="68">
        <v>1.1767227734000001</v>
      </c>
      <c r="AP27" s="68">
        <v>1.2354022327</v>
      </c>
      <c r="AQ27" s="68">
        <v>1.1778060645999999</v>
      </c>
      <c r="AR27" s="68">
        <v>1.2079580999999999</v>
      </c>
      <c r="AS27" s="68">
        <v>1.2227373228</v>
      </c>
      <c r="AT27" s="68">
        <v>1.2090026128</v>
      </c>
      <c r="AU27" s="68">
        <v>1.2146393003</v>
      </c>
      <c r="AV27" s="68">
        <v>1.2573226769000001</v>
      </c>
      <c r="AW27" s="68">
        <v>1.1871228332999999</v>
      </c>
      <c r="AX27" s="68">
        <v>1.2580290970000001</v>
      </c>
      <c r="AY27" s="68">
        <v>1.061116612</v>
      </c>
      <c r="AZ27" s="796">
        <v>1.1485693571</v>
      </c>
      <c r="BA27" s="796">
        <v>1.2454413542</v>
      </c>
      <c r="BB27" s="796">
        <v>1.2546512663</v>
      </c>
      <c r="BC27" s="796">
        <v>1.3019646129</v>
      </c>
      <c r="BD27" s="796">
        <v>1.3134292905</v>
      </c>
      <c r="BE27" s="796">
        <v>1.3313610955999999</v>
      </c>
      <c r="BF27" s="482">
        <v>1.371432</v>
      </c>
      <c r="BG27" s="482">
        <v>1.3365419999999999</v>
      </c>
      <c r="BH27" s="482">
        <v>1.366984</v>
      </c>
      <c r="BI27" s="482">
        <v>1.3434710000000001</v>
      </c>
      <c r="BJ27" s="482">
        <v>1.358163</v>
      </c>
      <c r="BK27" s="482">
        <v>1.2967329999999999</v>
      </c>
      <c r="BL27" s="482">
        <v>1.338544</v>
      </c>
      <c r="BM27" s="482">
        <v>1.350641</v>
      </c>
      <c r="BN27" s="482">
        <v>1.382857</v>
      </c>
      <c r="BO27" s="482">
        <v>1.424639</v>
      </c>
      <c r="BP27" s="482">
        <v>1.4473009999999999</v>
      </c>
      <c r="BQ27" s="482">
        <v>1.4348730000000001</v>
      </c>
      <c r="BR27" s="482">
        <v>1.4392849999999999</v>
      </c>
      <c r="BS27" s="482">
        <v>1.4081939999999999</v>
      </c>
      <c r="BT27" s="482">
        <v>1.4343079999999999</v>
      </c>
      <c r="BU27" s="482">
        <v>1.4008989999999999</v>
      </c>
      <c r="BV27" s="482">
        <v>1.4105700000000001</v>
      </c>
    </row>
    <row r="28" spans="1:74" s="179" customFormat="1" ht="11.1" customHeight="1" x14ac:dyDescent="0.2">
      <c r="A28" s="208" t="s">
        <v>650</v>
      </c>
      <c r="B28" s="468" t="s">
        <v>651</v>
      </c>
      <c r="C28" s="273">
        <v>0.84006377419</v>
      </c>
      <c r="D28" s="273">
        <v>0.86559457142999996</v>
      </c>
      <c r="E28" s="273">
        <v>0.92607948387000005</v>
      </c>
      <c r="F28" s="273">
        <v>0.89147103333</v>
      </c>
      <c r="G28" s="273">
        <v>0.93706951613</v>
      </c>
      <c r="H28" s="273">
        <v>0.96562546667000004</v>
      </c>
      <c r="I28" s="273">
        <v>0.90549058064999999</v>
      </c>
      <c r="J28" s="273">
        <v>0.95934264516000001</v>
      </c>
      <c r="K28" s="273">
        <v>0.89654643332999995</v>
      </c>
      <c r="L28" s="273">
        <v>0.94934277419000002</v>
      </c>
      <c r="M28" s="273">
        <v>0.94329686667000001</v>
      </c>
      <c r="N28" s="273">
        <v>0.89379283871000004</v>
      </c>
      <c r="O28" s="273">
        <v>0.87998364516000005</v>
      </c>
      <c r="P28" s="273">
        <v>0.87084528570999997</v>
      </c>
      <c r="Q28" s="273">
        <v>0.93882412903000001</v>
      </c>
      <c r="R28" s="273">
        <v>0.90368850000000001</v>
      </c>
      <c r="S28" s="273">
        <v>0.94195754839000001</v>
      </c>
      <c r="T28" s="273">
        <v>0.97425336666999995</v>
      </c>
      <c r="U28" s="273">
        <v>0.92237512902999996</v>
      </c>
      <c r="V28" s="273">
        <v>0.97558164516000001</v>
      </c>
      <c r="W28" s="273">
        <v>0.90817806667000001</v>
      </c>
      <c r="X28" s="273">
        <v>0.96893541935000005</v>
      </c>
      <c r="Y28" s="273">
        <v>0.94225973333000002</v>
      </c>
      <c r="Z28" s="273">
        <v>0.90696606451999995</v>
      </c>
      <c r="AA28" s="273">
        <v>0.83861300000000005</v>
      </c>
      <c r="AB28" s="273">
        <v>0.91824372413999999</v>
      </c>
      <c r="AC28" s="273">
        <v>0.91709232257999995</v>
      </c>
      <c r="AD28" s="273">
        <v>0.87574226666999999</v>
      </c>
      <c r="AE28" s="273">
        <v>0.98382525805999999</v>
      </c>
      <c r="AF28" s="273">
        <v>0.94016449999999996</v>
      </c>
      <c r="AG28" s="273">
        <v>0.96998425805999999</v>
      </c>
      <c r="AH28" s="273">
        <v>0.94865538709999997</v>
      </c>
      <c r="AI28" s="273">
        <v>0.92112576667000001</v>
      </c>
      <c r="AJ28" s="273">
        <v>0.96729538709999996</v>
      </c>
      <c r="AK28" s="273">
        <v>0.93282759999999998</v>
      </c>
      <c r="AL28" s="273">
        <v>0.90513167742</v>
      </c>
      <c r="AM28" s="273">
        <v>0.88761199999999996</v>
      </c>
      <c r="AN28" s="273">
        <v>0.90984600000000004</v>
      </c>
      <c r="AO28" s="273">
        <v>0.90235567742</v>
      </c>
      <c r="AP28" s="273">
        <v>0.95138106667</v>
      </c>
      <c r="AQ28" s="273">
        <v>0.91471245161000003</v>
      </c>
      <c r="AR28" s="273">
        <v>0.97586850000000003</v>
      </c>
      <c r="AS28" s="273">
        <v>0.95960609676999997</v>
      </c>
      <c r="AT28" s="273">
        <v>0.95324335484</v>
      </c>
      <c r="AU28" s="273">
        <v>0.93531003332999996</v>
      </c>
      <c r="AV28" s="273">
        <v>0.96822248386999998</v>
      </c>
      <c r="AW28" s="273">
        <v>0.90463703333000001</v>
      </c>
      <c r="AX28" s="273">
        <v>0.96493312902999995</v>
      </c>
      <c r="AY28" s="273">
        <v>0.85038787097000001</v>
      </c>
      <c r="AZ28" s="777">
        <v>0.87661060714000005</v>
      </c>
      <c r="BA28" s="777">
        <v>0.95193290323000002</v>
      </c>
      <c r="BB28" s="777">
        <v>0.93038103333</v>
      </c>
      <c r="BC28" s="777">
        <v>0.98051661290000003</v>
      </c>
      <c r="BD28" s="777">
        <v>0.96359929048000004</v>
      </c>
      <c r="BE28" s="777">
        <v>0.95477109559999995</v>
      </c>
      <c r="BF28" s="284">
        <v>0.97620989999999996</v>
      </c>
      <c r="BG28" s="284">
        <v>0.92781329999999995</v>
      </c>
      <c r="BH28" s="284">
        <v>0.95649280000000003</v>
      </c>
      <c r="BI28" s="284">
        <v>0.92970059999999999</v>
      </c>
      <c r="BJ28" s="284">
        <v>0.93122579999999999</v>
      </c>
      <c r="BK28" s="284">
        <v>0.89208449999999995</v>
      </c>
      <c r="BL28" s="284">
        <v>0.90757359999999998</v>
      </c>
      <c r="BM28" s="284">
        <v>0.91276599999999997</v>
      </c>
      <c r="BN28" s="284">
        <v>0.9308284</v>
      </c>
      <c r="BO28" s="284">
        <v>0.9583488</v>
      </c>
      <c r="BP28" s="284">
        <v>0.97372309999999995</v>
      </c>
      <c r="BQ28" s="284">
        <v>0.96201179999999997</v>
      </c>
      <c r="BR28" s="284">
        <v>0.96478810000000004</v>
      </c>
      <c r="BS28" s="284">
        <v>0.93111549999999998</v>
      </c>
      <c r="BT28" s="284">
        <v>0.96364890000000003</v>
      </c>
      <c r="BU28" s="284">
        <v>0.93646720000000006</v>
      </c>
      <c r="BV28" s="284">
        <v>0.93839240000000002</v>
      </c>
    </row>
    <row r="29" spans="1:74" s="179" customFormat="1" ht="11.1" customHeight="1" x14ac:dyDescent="0.2">
      <c r="A29" s="207" t="s">
        <v>652</v>
      </c>
      <c r="B29" s="468" t="s">
        <v>653</v>
      </c>
      <c r="C29" s="273">
        <v>8.6446935000000003E-2</v>
      </c>
      <c r="D29" s="273">
        <v>9.9651249999999997E-2</v>
      </c>
      <c r="E29" s="273">
        <v>0.109400548</v>
      </c>
      <c r="F29" s="273">
        <v>0.117883733</v>
      </c>
      <c r="G29" s="273">
        <v>0.104208968</v>
      </c>
      <c r="H29" s="273">
        <v>0.115257867</v>
      </c>
      <c r="I29" s="273">
        <v>0.10688325799999999</v>
      </c>
      <c r="J29" s="273">
        <v>0.109844129</v>
      </c>
      <c r="K29" s="273">
        <v>0.106068233</v>
      </c>
      <c r="L29" s="273">
        <v>0.115380968</v>
      </c>
      <c r="M29" s="273">
        <v>0.124552633</v>
      </c>
      <c r="N29" s="273">
        <v>0.102518097</v>
      </c>
      <c r="O29" s="273">
        <v>0.104741323</v>
      </c>
      <c r="P29" s="273">
        <v>0.112791286</v>
      </c>
      <c r="Q29" s="273">
        <v>0.120149774</v>
      </c>
      <c r="R29" s="273">
        <v>0.10699586699999999</v>
      </c>
      <c r="S29" s="273">
        <v>0.13642109699999999</v>
      </c>
      <c r="T29" s="273">
        <v>0.141822167</v>
      </c>
      <c r="U29" s="273">
        <v>0.12584938700000001</v>
      </c>
      <c r="V29" s="273">
        <v>0.12960129000000001</v>
      </c>
      <c r="W29" s="273">
        <v>0.14339099999999999</v>
      </c>
      <c r="X29" s="273">
        <v>0.134989677</v>
      </c>
      <c r="Y29" s="273">
        <v>0.13196493300000001</v>
      </c>
      <c r="Z29" s="273">
        <v>0.121515097</v>
      </c>
      <c r="AA29" s="273">
        <v>0.122778839</v>
      </c>
      <c r="AB29" s="273">
        <v>0.141847103</v>
      </c>
      <c r="AC29" s="273">
        <v>0.12277029</v>
      </c>
      <c r="AD29" s="273">
        <v>0.13851169999999999</v>
      </c>
      <c r="AE29" s="273">
        <v>0.12757441899999999</v>
      </c>
      <c r="AF29" s="273">
        <v>0.1356272</v>
      </c>
      <c r="AG29" s="273">
        <v>0.12011435500000001</v>
      </c>
      <c r="AH29" s="273">
        <v>0.117083097</v>
      </c>
      <c r="AI29" s="273">
        <v>0.119501733</v>
      </c>
      <c r="AJ29" s="273">
        <v>0.128240677</v>
      </c>
      <c r="AK29" s="273">
        <v>0.1129585</v>
      </c>
      <c r="AL29" s="273">
        <v>0.121763806</v>
      </c>
      <c r="AM29" s="273">
        <v>7.2255451999999998E-2</v>
      </c>
      <c r="AN29" s="273">
        <v>7.4604821000000002E-2</v>
      </c>
      <c r="AO29" s="273">
        <v>7.5680774000000006E-2</v>
      </c>
      <c r="AP29" s="273">
        <v>8.2369899999999996E-2</v>
      </c>
      <c r="AQ29" s="273">
        <v>7.6884355000000001E-2</v>
      </c>
      <c r="AR29" s="273">
        <v>7.2388732999999997E-2</v>
      </c>
      <c r="AS29" s="273">
        <v>6.6815645000000007E-2</v>
      </c>
      <c r="AT29" s="273">
        <v>5.9645128999999998E-2</v>
      </c>
      <c r="AU29" s="273">
        <v>8.0360666999999997E-2</v>
      </c>
      <c r="AV29" s="273">
        <v>6.8677548000000005E-2</v>
      </c>
      <c r="AW29" s="273">
        <v>7.0870066999999995E-2</v>
      </c>
      <c r="AX29" s="273">
        <v>6.7973000000000006E-2</v>
      </c>
      <c r="AY29" s="273">
        <v>7.2237257999999999E-2</v>
      </c>
      <c r="AZ29" s="777">
        <v>8.4337285999999997E-2</v>
      </c>
      <c r="BA29" s="777">
        <v>8.3981773999999995E-2</v>
      </c>
      <c r="BB29" s="777">
        <v>0.101273267</v>
      </c>
      <c r="BC29" s="777">
        <v>0.101941</v>
      </c>
      <c r="BD29" s="777">
        <v>9.9509299999999995E-2</v>
      </c>
      <c r="BE29" s="777">
        <v>0.1071709</v>
      </c>
      <c r="BF29" s="284">
        <v>0.1130295</v>
      </c>
      <c r="BG29" s="284">
        <v>0.11621289999999999</v>
      </c>
      <c r="BH29" s="284">
        <v>0.112896</v>
      </c>
      <c r="BI29" s="284">
        <v>0.1071438</v>
      </c>
      <c r="BJ29" s="284">
        <v>0.10828359999999999</v>
      </c>
      <c r="BK29" s="284">
        <v>8.4541199999999997E-2</v>
      </c>
      <c r="BL29" s="284">
        <v>9.8555699999999996E-2</v>
      </c>
      <c r="BM29" s="284">
        <v>0.10482470000000001</v>
      </c>
      <c r="BN29" s="284">
        <v>0.11244800000000001</v>
      </c>
      <c r="BO29" s="284">
        <v>0.1220492</v>
      </c>
      <c r="BP29" s="284">
        <v>0.1257288</v>
      </c>
      <c r="BQ29" s="284">
        <v>0.1241728</v>
      </c>
      <c r="BR29" s="284">
        <v>0.12602579999999999</v>
      </c>
      <c r="BS29" s="284">
        <v>0.12573609999999999</v>
      </c>
      <c r="BT29" s="284">
        <v>0.12150560000000001</v>
      </c>
      <c r="BU29" s="284">
        <v>0.11422300000000001</v>
      </c>
      <c r="BV29" s="284">
        <v>0.11350399999999999</v>
      </c>
    </row>
    <row r="30" spans="1:74" s="179" customFormat="1" ht="11.1" customHeight="1" x14ac:dyDescent="0.2">
      <c r="A30" s="208" t="s">
        <v>654</v>
      </c>
      <c r="B30" s="473" t="s">
        <v>655</v>
      </c>
      <c r="C30" s="273">
        <v>4.7252935000000003E-2</v>
      </c>
      <c r="D30" s="273">
        <v>5.6115249999999998E-2</v>
      </c>
      <c r="E30" s="273">
        <v>6.1110548000000001E-2</v>
      </c>
      <c r="F30" s="273">
        <v>7.0016732999999998E-2</v>
      </c>
      <c r="G30" s="273">
        <v>5.5563967999999998E-2</v>
      </c>
      <c r="H30" s="273">
        <v>6.9290867000000006E-2</v>
      </c>
      <c r="I30" s="273">
        <v>6.2947258000000006E-2</v>
      </c>
      <c r="J30" s="273">
        <v>6.3747129E-2</v>
      </c>
      <c r="K30" s="273">
        <v>5.9835233000000002E-2</v>
      </c>
      <c r="L30" s="273">
        <v>7.2154968E-2</v>
      </c>
      <c r="M30" s="273">
        <v>8.3285632999999998E-2</v>
      </c>
      <c r="N30" s="273">
        <v>6.1228097000000002E-2</v>
      </c>
      <c r="O30" s="273">
        <v>6.3289322999999995E-2</v>
      </c>
      <c r="P30" s="273">
        <v>6.7970286000000005E-2</v>
      </c>
      <c r="Q30" s="273">
        <v>7.2891774000000006E-2</v>
      </c>
      <c r="R30" s="273">
        <v>5.7962867000000001E-2</v>
      </c>
      <c r="S30" s="273">
        <v>8.5550097000000005E-2</v>
      </c>
      <c r="T30" s="273">
        <v>9.2722166999999994E-2</v>
      </c>
      <c r="U30" s="273">
        <v>8.0204387000000002E-2</v>
      </c>
      <c r="V30" s="273">
        <v>8.1343289999999999E-2</v>
      </c>
      <c r="W30" s="273">
        <v>9.5058000000000004E-2</v>
      </c>
      <c r="X30" s="273">
        <v>8.7795677000000003E-2</v>
      </c>
      <c r="Y30" s="273">
        <v>8.6964932999999994E-2</v>
      </c>
      <c r="Z30" s="273">
        <v>8.0321096999999994E-2</v>
      </c>
      <c r="AA30" s="273">
        <v>8.1133838999999999E-2</v>
      </c>
      <c r="AB30" s="273">
        <v>9.8226102999999995E-2</v>
      </c>
      <c r="AC30" s="273">
        <v>8.0351290000000006E-2</v>
      </c>
      <c r="AD30" s="273">
        <v>7.9811699999999999E-2</v>
      </c>
      <c r="AE30" s="273">
        <v>7.8832419000000001E-2</v>
      </c>
      <c r="AF30" s="273">
        <v>8.80272E-2</v>
      </c>
      <c r="AG30" s="273">
        <v>7.6372355000000003E-2</v>
      </c>
      <c r="AH30" s="273">
        <v>7.1018097000000002E-2</v>
      </c>
      <c r="AI30" s="273">
        <v>7.7134732999999997E-2</v>
      </c>
      <c r="AJ30" s="273">
        <v>8.7466677000000007E-2</v>
      </c>
      <c r="AK30" s="273">
        <v>7.8025499999999998E-2</v>
      </c>
      <c r="AL30" s="273">
        <v>8.4634806000000007E-2</v>
      </c>
      <c r="AM30" s="273">
        <v>3.7384451999999999E-2</v>
      </c>
      <c r="AN30" s="273">
        <v>4.2425821000000002E-2</v>
      </c>
      <c r="AO30" s="273">
        <v>4.5583774000000001E-2</v>
      </c>
      <c r="AP30" s="273">
        <v>4.8002900000000001E-2</v>
      </c>
      <c r="AQ30" s="273">
        <v>4.2981354999999999E-2</v>
      </c>
      <c r="AR30" s="273">
        <v>4.2821733000000001E-2</v>
      </c>
      <c r="AS30" s="273">
        <v>3.6363645E-2</v>
      </c>
      <c r="AT30" s="273">
        <v>2.7580128999999998E-2</v>
      </c>
      <c r="AU30" s="273">
        <v>4.7393667E-2</v>
      </c>
      <c r="AV30" s="273">
        <v>3.8741548000000001E-2</v>
      </c>
      <c r="AW30" s="273">
        <v>4.3703066999999998E-2</v>
      </c>
      <c r="AX30" s="273">
        <v>3.9683000000000003E-2</v>
      </c>
      <c r="AY30" s="273">
        <v>4.4140258000000002E-2</v>
      </c>
      <c r="AZ30" s="777">
        <v>5.1551286000000002E-2</v>
      </c>
      <c r="BA30" s="777">
        <v>5.6949774000000002E-2</v>
      </c>
      <c r="BB30" s="777">
        <v>6.7506266999999995E-2</v>
      </c>
      <c r="BC30" s="777">
        <v>7.0457000000000006E-2</v>
      </c>
      <c r="BD30" s="777">
        <v>6.5919199999999997E-2</v>
      </c>
      <c r="BE30" s="777">
        <v>7.3393799999999995E-2</v>
      </c>
      <c r="BF30" s="284">
        <v>7.7118599999999995E-2</v>
      </c>
      <c r="BG30" s="284">
        <v>7.7100000000000002E-2</v>
      </c>
      <c r="BH30" s="284">
        <v>7.5158900000000001E-2</v>
      </c>
      <c r="BI30" s="284">
        <v>7.2165599999999996E-2</v>
      </c>
      <c r="BJ30" s="284">
        <v>7.1180499999999994E-2</v>
      </c>
      <c r="BK30" s="284">
        <v>4.6569899999999997E-2</v>
      </c>
      <c r="BL30" s="284">
        <v>5.8763999999999997E-2</v>
      </c>
      <c r="BM30" s="284">
        <v>6.2065599999999999E-2</v>
      </c>
      <c r="BN30" s="284">
        <v>6.4054299999999995E-2</v>
      </c>
      <c r="BO30" s="284">
        <v>7.63707E-2</v>
      </c>
      <c r="BP30" s="284">
        <v>8.0981600000000001E-2</v>
      </c>
      <c r="BQ30" s="284">
        <v>8.1157400000000005E-2</v>
      </c>
      <c r="BR30" s="284">
        <v>8.1066799999999994E-2</v>
      </c>
      <c r="BS30" s="284">
        <v>8.0253699999999997E-2</v>
      </c>
      <c r="BT30" s="284">
        <v>8.03706E-2</v>
      </c>
      <c r="BU30" s="284">
        <v>7.6282100000000005E-2</v>
      </c>
      <c r="BV30" s="284">
        <v>7.5714100000000006E-2</v>
      </c>
    </row>
    <row r="31" spans="1:74" s="179" customFormat="1" ht="11.1" customHeight="1" x14ac:dyDescent="0.2">
      <c r="A31" s="208" t="s">
        <v>656</v>
      </c>
      <c r="B31" s="473" t="s">
        <v>657</v>
      </c>
      <c r="C31" s="273">
        <v>3.9194E-2</v>
      </c>
      <c r="D31" s="273">
        <v>4.3535999999999998E-2</v>
      </c>
      <c r="E31" s="273">
        <v>4.829E-2</v>
      </c>
      <c r="F31" s="273">
        <v>4.7867E-2</v>
      </c>
      <c r="G31" s="273">
        <v>4.8645000000000001E-2</v>
      </c>
      <c r="H31" s="273">
        <v>4.5967000000000001E-2</v>
      </c>
      <c r="I31" s="273">
        <v>4.3936000000000003E-2</v>
      </c>
      <c r="J31" s="273">
        <v>4.6096999999999999E-2</v>
      </c>
      <c r="K31" s="273">
        <v>4.6233000000000003E-2</v>
      </c>
      <c r="L31" s="273">
        <v>4.3226000000000001E-2</v>
      </c>
      <c r="M31" s="273">
        <v>4.1266999999999998E-2</v>
      </c>
      <c r="N31" s="273">
        <v>4.129E-2</v>
      </c>
      <c r="O31" s="273">
        <v>4.1452000000000003E-2</v>
      </c>
      <c r="P31" s="273">
        <v>4.4821E-2</v>
      </c>
      <c r="Q31" s="273">
        <v>4.7258000000000001E-2</v>
      </c>
      <c r="R31" s="273">
        <v>4.9033E-2</v>
      </c>
      <c r="S31" s="273">
        <v>5.0871E-2</v>
      </c>
      <c r="T31" s="273">
        <v>4.9099999999999998E-2</v>
      </c>
      <c r="U31" s="273">
        <v>4.5644999999999998E-2</v>
      </c>
      <c r="V31" s="273">
        <v>4.8258000000000002E-2</v>
      </c>
      <c r="W31" s="273">
        <v>4.8333000000000001E-2</v>
      </c>
      <c r="X31" s="273">
        <v>4.7194E-2</v>
      </c>
      <c r="Y31" s="273">
        <v>4.4999999999999998E-2</v>
      </c>
      <c r="Z31" s="273">
        <v>4.1194000000000001E-2</v>
      </c>
      <c r="AA31" s="273">
        <v>4.1645000000000001E-2</v>
      </c>
      <c r="AB31" s="273">
        <v>4.3621E-2</v>
      </c>
      <c r="AC31" s="273">
        <v>4.2418999999999998E-2</v>
      </c>
      <c r="AD31" s="273">
        <v>5.8700000000000002E-2</v>
      </c>
      <c r="AE31" s="273">
        <v>4.8742000000000001E-2</v>
      </c>
      <c r="AF31" s="273">
        <v>4.7600000000000003E-2</v>
      </c>
      <c r="AG31" s="273">
        <v>4.3742000000000003E-2</v>
      </c>
      <c r="AH31" s="273">
        <v>4.6065000000000002E-2</v>
      </c>
      <c r="AI31" s="273">
        <v>4.2367000000000002E-2</v>
      </c>
      <c r="AJ31" s="273">
        <v>4.0773999999999998E-2</v>
      </c>
      <c r="AK31" s="273">
        <v>3.4932999999999999E-2</v>
      </c>
      <c r="AL31" s="273">
        <v>3.7129000000000002E-2</v>
      </c>
      <c r="AM31" s="273">
        <v>3.4870999999999999E-2</v>
      </c>
      <c r="AN31" s="273">
        <v>3.2178999999999999E-2</v>
      </c>
      <c r="AO31" s="273">
        <v>3.0096999999999999E-2</v>
      </c>
      <c r="AP31" s="273">
        <v>3.4367000000000002E-2</v>
      </c>
      <c r="AQ31" s="273">
        <v>3.3903000000000003E-2</v>
      </c>
      <c r="AR31" s="273">
        <v>2.9567E-2</v>
      </c>
      <c r="AS31" s="273">
        <v>3.0452E-2</v>
      </c>
      <c r="AT31" s="273">
        <v>3.2065000000000003E-2</v>
      </c>
      <c r="AU31" s="273">
        <v>3.2967000000000003E-2</v>
      </c>
      <c r="AV31" s="273">
        <v>2.9936000000000001E-2</v>
      </c>
      <c r="AW31" s="273">
        <v>2.7167E-2</v>
      </c>
      <c r="AX31" s="273">
        <v>2.8289999999999999E-2</v>
      </c>
      <c r="AY31" s="273">
        <v>2.8097E-2</v>
      </c>
      <c r="AZ31" s="777">
        <v>3.2786000000000003E-2</v>
      </c>
      <c r="BA31" s="777">
        <v>2.7032E-2</v>
      </c>
      <c r="BB31" s="777">
        <v>3.3766999999999998E-2</v>
      </c>
      <c r="BC31" s="777">
        <v>3.1483999999999998E-2</v>
      </c>
      <c r="BD31" s="777">
        <v>3.3590099999999998E-2</v>
      </c>
      <c r="BE31" s="777">
        <v>3.3777099999999997E-2</v>
      </c>
      <c r="BF31" s="284">
        <v>3.5910900000000003E-2</v>
      </c>
      <c r="BG31" s="284">
        <v>3.9112899999999999E-2</v>
      </c>
      <c r="BH31" s="284">
        <v>3.7737100000000003E-2</v>
      </c>
      <c r="BI31" s="284">
        <v>3.4978200000000001E-2</v>
      </c>
      <c r="BJ31" s="284">
        <v>3.71031E-2</v>
      </c>
      <c r="BK31" s="284">
        <v>3.7971299999999999E-2</v>
      </c>
      <c r="BL31" s="284">
        <v>3.9791699999999999E-2</v>
      </c>
      <c r="BM31" s="284">
        <v>4.2759100000000001E-2</v>
      </c>
      <c r="BN31" s="284">
        <v>4.8393699999999998E-2</v>
      </c>
      <c r="BO31" s="284">
        <v>4.5678499999999997E-2</v>
      </c>
      <c r="BP31" s="284">
        <v>4.4747200000000001E-2</v>
      </c>
      <c r="BQ31" s="284">
        <v>4.3015400000000002E-2</v>
      </c>
      <c r="BR31" s="284">
        <v>4.4958999999999999E-2</v>
      </c>
      <c r="BS31" s="284">
        <v>4.5482399999999999E-2</v>
      </c>
      <c r="BT31" s="284">
        <v>4.1134999999999998E-2</v>
      </c>
      <c r="BU31" s="284">
        <v>3.79409E-2</v>
      </c>
      <c r="BV31" s="284">
        <v>3.7789900000000001E-2</v>
      </c>
    </row>
    <row r="32" spans="1:74" s="179" customFormat="1" ht="11.1" customHeight="1" x14ac:dyDescent="0.2">
      <c r="A32" s="208" t="s">
        <v>658</v>
      </c>
      <c r="B32" s="468" t="s">
        <v>659</v>
      </c>
      <c r="C32" s="273">
        <v>9.3788774000000005E-2</v>
      </c>
      <c r="D32" s="273">
        <v>9.3578857000000001E-2</v>
      </c>
      <c r="E32" s="273">
        <v>0.103022065</v>
      </c>
      <c r="F32" s="273">
        <v>0.10207393300000001</v>
      </c>
      <c r="G32" s="273">
        <v>0.105037097</v>
      </c>
      <c r="H32" s="273">
        <v>0.13386126700000001</v>
      </c>
      <c r="I32" s="273">
        <v>0.105548613</v>
      </c>
      <c r="J32" s="273">
        <v>0.124097968</v>
      </c>
      <c r="K32" s="273">
        <v>0.11498826700000001</v>
      </c>
      <c r="L32" s="273">
        <v>0.12881035499999999</v>
      </c>
      <c r="M32" s="273">
        <v>0.110161333</v>
      </c>
      <c r="N32" s="273">
        <v>0.12809271</v>
      </c>
      <c r="O32" s="273">
        <v>0.140392032</v>
      </c>
      <c r="P32" s="273">
        <v>0.154007643</v>
      </c>
      <c r="Q32" s="273">
        <v>0.166028129</v>
      </c>
      <c r="R32" s="273">
        <v>0.17110439999999999</v>
      </c>
      <c r="S32" s="273">
        <v>0.223636903</v>
      </c>
      <c r="T32" s="273">
        <v>0.21061476700000001</v>
      </c>
      <c r="U32" s="273">
        <v>0.17300132300000001</v>
      </c>
      <c r="V32" s="273">
        <v>0.21719680599999999</v>
      </c>
      <c r="W32" s="273">
        <v>0.2065485</v>
      </c>
      <c r="X32" s="273">
        <v>0.194235097</v>
      </c>
      <c r="Y32" s="273">
        <v>0.16252413299999999</v>
      </c>
      <c r="Z32" s="273">
        <v>0.22773322600000001</v>
      </c>
      <c r="AA32" s="273">
        <v>0.17652671</v>
      </c>
      <c r="AB32" s="273">
        <v>0.23038531000000001</v>
      </c>
      <c r="AC32" s="273">
        <v>0.21252506500000001</v>
      </c>
      <c r="AD32" s="273">
        <v>0.23379823299999999</v>
      </c>
      <c r="AE32" s="273">
        <v>0.24606209700000001</v>
      </c>
      <c r="AF32" s="273">
        <v>0.2572218</v>
      </c>
      <c r="AG32" s="273">
        <v>0.29092683899999999</v>
      </c>
      <c r="AH32" s="273">
        <v>0.25161954800000003</v>
      </c>
      <c r="AI32" s="273">
        <v>0.25463396700000002</v>
      </c>
      <c r="AJ32" s="273">
        <v>0.24088225799999999</v>
      </c>
      <c r="AK32" s="273">
        <v>0.24548176699999999</v>
      </c>
      <c r="AL32" s="273">
        <v>0.22597509700000001</v>
      </c>
      <c r="AM32" s="273">
        <v>0.14591429</v>
      </c>
      <c r="AN32" s="273">
        <v>0.18229878599999999</v>
      </c>
      <c r="AO32" s="273">
        <v>0.16779229000000001</v>
      </c>
      <c r="AP32" s="273">
        <v>0.169486633</v>
      </c>
      <c r="AQ32" s="273">
        <v>0.15146200000000001</v>
      </c>
      <c r="AR32" s="273">
        <v>0.117251067</v>
      </c>
      <c r="AS32" s="273">
        <v>0.162728871</v>
      </c>
      <c r="AT32" s="273">
        <v>0.168801742</v>
      </c>
      <c r="AU32" s="273">
        <v>0.1583658</v>
      </c>
      <c r="AV32" s="273">
        <v>0.18141312900000001</v>
      </c>
      <c r="AW32" s="273">
        <v>0.146447033</v>
      </c>
      <c r="AX32" s="273">
        <v>0.17788525799999999</v>
      </c>
      <c r="AY32" s="273">
        <v>0.108545935</v>
      </c>
      <c r="AZ32" s="777">
        <v>0.15354575000000001</v>
      </c>
      <c r="BA32" s="777">
        <v>0.17454064499999999</v>
      </c>
      <c r="BB32" s="777">
        <v>0.187847233</v>
      </c>
      <c r="BC32" s="777">
        <v>0.17507800000000001</v>
      </c>
      <c r="BD32" s="777">
        <v>0.2097736</v>
      </c>
      <c r="BE32" s="777">
        <v>0.22851479999999999</v>
      </c>
      <c r="BF32" s="284">
        <v>0.2370709</v>
      </c>
      <c r="BG32" s="284">
        <v>0.24367159999999999</v>
      </c>
      <c r="BH32" s="284">
        <v>0.24872359999999999</v>
      </c>
      <c r="BI32" s="284">
        <v>0.2557297</v>
      </c>
      <c r="BJ32" s="284">
        <v>0.26753169999999998</v>
      </c>
      <c r="BK32" s="284">
        <v>0.27061449999999998</v>
      </c>
      <c r="BL32" s="284">
        <v>0.28182790000000002</v>
      </c>
      <c r="BM32" s="284">
        <v>0.28324500000000002</v>
      </c>
      <c r="BN32" s="284">
        <v>0.28922969999999998</v>
      </c>
      <c r="BO32" s="284">
        <v>0.2935258</v>
      </c>
      <c r="BP32" s="284">
        <v>0.29600710000000002</v>
      </c>
      <c r="BQ32" s="284">
        <v>0.295491</v>
      </c>
      <c r="BR32" s="284">
        <v>0.2953576</v>
      </c>
      <c r="BS32" s="284">
        <v>0.29556159999999998</v>
      </c>
      <c r="BT32" s="284">
        <v>0.29383320000000002</v>
      </c>
      <c r="BU32" s="284">
        <v>0.2931433</v>
      </c>
      <c r="BV32" s="284">
        <v>0.30157149999999999</v>
      </c>
    </row>
    <row r="33" spans="1:74" ht="11.1" customHeight="1" x14ac:dyDescent="0.2">
      <c r="A33" s="208" t="s">
        <v>660</v>
      </c>
      <c r="B33" s="473" t="s">
        <v>661</v>
      </c>
      <c r="C33" s="273">
        <v>8.1465774000000005E-2</v>
      </c>
      <c r="D33" s="273">
        <v>8.2399857000000007E-2</v>
      </c>
      <c r="E33" s="273">
        <v>9.1893064999999996E-2</v>
      </c>
      <c r="F33" s="273">
        <v>9.0240932999999995E-2</v>
      </c>
      <c r="G33" s="273">
        <v>9.5392096999999995E-2</v>
      </c>
      <c r="H33" s="273">
        <v>0.12102826699999999</v>
      </c>
      <c r="I33" s="273">
        <v>9.3258613000000004E-2</v>
      </c>
      <c r="J33" s="273">
        <v>0.111839968</v>
      </c>
      <c r="K33" s="273">
        <v>0.100621267</v>
      </c>
      <c r="L33" s="273">
        <v>0.11552035500000001</v>
      </c>
      <c r="M33" s="273">
        <v>9.5094333000000003E-2</v>
      </c>
      <c r="N33" s="273">
        <v>0.11538271</v>
      </c>
      <c r="O33" s="273">
        <v>0.12797303199999999</v>
      </c>
      <c r="P33" s="273">
        <v>0.13897164300000001</v>
      </c>
      <c r="Q33" s="273">
        <v>0.15083412900000001</v>
      </c>
      <c r="R33" s="273">
        <v>0.16177140000000001</v>
      </c>
      <c r="S33" s="273">
        <v>0.21060490300000001</v>
      </c>
      <c r="T33" s="273">
        <v>0.19174776700000001</v>
      </c>
      <c r="U33" s="273">
        <v>0.16542032300000001</v>
      </c>
      <c r="V33" s="273">
        <v>0.19964880600000001</v>
      </c>
      <c r="W33" s="273">
        <v>0.19438150000000001</v>
      </c>
      <c r="X33" s="273">
        <v>0.185138097</v>
      </c>
      <c r="Y33" s="273">
        <v>0.15539113299999999</v>
      </c>
      <c r="Z33" s="273">
        <v>0.221120226</v>
      </c>
      <c r="AA33" s="273">
        <v>0.16942971000000001</v>
      </c>
      <c r="AB33" s="273">
        <v>0.22421331</v>
      </c>
      <c r="AC33" s="273">
        <v>0.20404106499999999</v>
      </c>
      <c r="AD33" s="273">
        <v>0.22813123299999999</v>
      </c>
      <c r="AE33" s="273">
        <v>0.236836097</v>
      </c>
      <c r="AF33" s="273">
        <v>0.2449548</v>
      </c>
      <c r="AG33" s="273">
        <v>0.27621683899999999</v>
      </c>
      <c r="AH33" s="273">
        <v>0.238942548</v>
      </c>
      <c r="AI33" s="273">
        <v>0.24116696700000001</v>
      </c>
      <c r="AJ33" s="273">
        <v>0.22575325800000001</v>
      </c>
      <c r="AK33" s="273">
        <v>0.23041476699999999</v>
      </c>
      <c r="AL33" s="273">
        <v>0.21381409700000001</v>
      </c>
      <c r="AM33" s="273">
        <v>0.13278529</v>
      </c>
      <c r="AN33" s="273">
        <v>0.17097778599999999</v>
      </c>
      <c r="AO33" s="273">
        <v>0.15634028999999999</v>
      </c>
      <c r="AP33" s="273">
        <v>0.15868663299999999</v>
      </c>
      <c r="AQ33" s="273">
        <v>0.140655</v>
      </c>
      <c r="AR33" s="273">
        <v>0.10395106699999999</v>
      </c>
      <c r="AS33" s="273">
        <v>0.147470871</v>
      </c>
      <c r="AT33" s="273">
        <v>0.15560774199999999</v>
      </c>
      <c r="AU33" s="273">
        <v>0.14356579999999999</v>
      </c>
      <c r="AV33" s="273">
        <v>0.166639129</v>
      </c>
      <c r="AW33" s="273">
        <v>0.13578003299999999</v>
      </c>
      <c r="AX33" s="273">
        <v>0.16456225799999999</v>
      </c>
      <c r="AY33" s="273">
        <v>9.4061934999999999E-2</v>
      </c>
      <c r="AZ33" s="777">
        <v>0.13925974999999999</v>
      </c>
      <c r="BA33" s="777">
        <v>0.158895645</v>
      </c>
      <c r="BB33" s="777">
        <v>0.174914233</v>
      </c>
      <c r="BC33" s="777">
        <v>0.158497</v>
      </c>
      <c r="BD33" s="777">
        <v>0.19445889999999999</v>
      </c>
      <c r="BE33" s="777">
        <v>0.21305579999999999</v>
      </c>
      <c r="BF33" s="284">
        <v>0.2209612</v>
      </c>
      <c r="BG33" s="284">
        <v>0.22814119999999999</v>
      </c>
      <c r="BH33" s="284">
        <v>0.23398140000000001</v>
      </c>
      <c r="BI33" s="284">
        <v>0.2421479</v>
      </c>
      <c r="BJ33" s="284">
        <v>0.25476349999999998</v>
      </c>
      <c r="BK33" s="284">
        <v>0.25715539999999998</v>
      </c>
      <c r="BL33" s="284">
        <v>0.26850499999999999</v>
      </c>
      <c r="BM33" s="284">
        <v>0.2690707</v>
      </c>
      <c r="BN33" s="284">
        <v>0.27729229999999999</v>
      </c>
      <c r="BO33" s="284">
        <v>0.27982960000000001</v>
      </c>
      <c r="BP33" s="284">
        <v>0.27914939999999999</v>
      </c>
      <c r="BQ33" s="284">
        <v>0.28070319999999999</v>
      </c>
      <c r="BR33" s="284">
        <v>0.27920499999999998</v>
      </c>
      <c r="BS33" s="284">
        <v>0.27967019999999998</v>
      </c>
      <c r="BT33" s="284">
        <v>0.27858840000000001</v>
      </c>
      <c r="BU33" s="284">
        <v>0.27899580000000002</v>
      </c>
      <c r="BV33" s="284">
        <v>0.28820950000000001</v>
      </c>
    </row>
    <row r="34" spans="1:74" ht="11.1" customHeight="1" x14ac:dyDescent="0.2">
      <c r="A34" s="208" t="s">
        <v>662</v>
      </c>
      <c r="B34" s="473" t="s">
        <v>663</v>
      </c>
      <c r="C34" s="273">
        <v>1.2323000000000001E-2</v>
      </c>
      <c r="D34" s="273">
        <v>1.1179E-2</v>
      </c>
      <c r="E34" s="273">
        <v>1.1129E-2</v>
      </c>
      <c r="F34" s="273">
        <v>1.1833E-2</v>
      </c>
      <c r="G34" s="273">
        <v>9.6450000000000008E-3</v>
      </c>
      <c r="H34" s="273">
        <v>1.2833000000000001E-2</v>
      </c>
      <c r="I34" s="273">
        <v>1.2290000000000001E-2</v>
      </c>
      <c r="J34" s="273">
        <v>1.2258E-2</v>
      </c>
      <c r="K34" s="273">
        <v>1.4367E-2</v>
      </c>
      <c r="L34" s="273">
        <v>1.329E-2</v>
      </c>
      <c r="M34" s="273">
        <v>1.5067000000000001E-2</v>
      </c>
      <c r="N34" s="273">
        <v>1.2710000000000001E-2</v>
      </c>
      <c r="O34" s="273">
        <v>1.2418999999999999E-2</v>
      </c>
      <c r="P34" s="273">
        <v>1.5036000000000001E-2</v>
      </c>
      <c r="Q34" s="273">
        <v>1.5193999999999999E-2</v>
      </c>
      <c r="R34" s="273">
        <v>9.3329999999999993E-3</v>
      </c>
      <c r="S34" s="273">
        <v>1.3032E-2</v>
      </c>
      <c r="T34" s="273">
        <v>1.8866999999999998E-2</v>
      </c>
      <c r="U34" s="273">
        <v>7.5810000000000001E-3</v>
      </c>
      <c r="V34" s="273">
        <v>1.7548000000000001E-2</v>
      </c>
      <c r="W34" s="273">
        <v>1.2167000000000001E-2</v>
      </c>
      <c r="X34" s="273">
        <v>9.0969999999999992E-3</v>
      </c>
      <c r="Y34" s="273">
        <v>7.1329999999999996E-3</v>
      </c>
      <c r="Z34" s="273">
        <v>6.613E-3</v>
      </c>
      <c r="AA34" s="273">
        <v>7.097E-3</v>
      </c>
      <c r="AB34" s="273">
        <v>6.1720000000000004E-3</v>
      </c>
      <c r="AC34" s="273">
        <v>8.4840000000000002E-3</v>
      </c>
      <c r="AD34" s="273">
        <v>5.6670000000000002E-3</v>
      </c>
      <c r="AE34" s="273">
        <v>9.2259999999999998E-3</v>
      </c>
      <c r="AF34" s="273">
        <v>1.2267E-2</v>
      </c>
      <c r="AG34" s="273">
        <v>1.4710000000000001E-2</v>
      </c>
      <c r="AH34" s="273">
        <v>1.2677000000000001E-2</v>
      </c>
      <c r="AI34" s="273">
        <v>1.3467E-2</v>
      </c>
      <c r="AJ34" s="273">
        <v>1.5129E-2</v>
      </c>
      <c r="AK34" s="273">
        <v>1.5067000000000001E-2</v>
      </c>
      <c r="AL34" s="273">
        <v>1.2161E-2</v>
      </c>
      <c r="AM34" s="273">
        <v>1.3129E-2</v>
      </c>
      <c r="AN34" s="273">
        <v>1.1320999999999999E-2</v>
      </c>
      <c r="AO34" s="273">
        <v>1.1452E-2</v>
      </c>
      <c r="AP34" s="273">
        <v>1.0800000000000001E-2</v>
      </c>
      <c r="AQ34" s="273">
        <v>1.0807000000000001E-2</v>
      </c>
      <c r="AR34" s="273">
        <v>1.3299999999999999E-2</v>
      </c>
      <c r="AS34" s="273">
        <v>1.5258000000000001E-2</v>
      </c>
      <c r="AT34" s="273">
        <v>1.3194000000000001E-2</v>
      </c>
      <c r="AU34" s="273">
        <v>1.4800000000000001E-2</v>
      </c>
      <c r="AV34" s="273">
        <v>1.4774000000000001E-2</v>
      </c>
      <c r="AW34" s="273">
        <v>1.0666999999999999E-2</v>
      </c>
      <c r="AX34" s="273">
        <v>1.3323E-2</v>
      </c>
      <c r="AY34" s="273">
        <v>1.4484E-2</v>
      </c>
      <c r="AZ34" s="777">
        <v>1.4286E-2</v>
      </c>
      <c r="BA34" s="777">
        <v>1.5644999999999999E-2</v>
      </c>
      <c r="BB34" s="777">
        <v>1.2933E-2</v>
      </c>
      <c r="BC34" s="777">
        <v>1.6580999999999999E-2</v>
      </c>
      <c r="BD34" s="777">
        <v>1.5314700000000001E-2</v>
      </c>
      <c r="BE34" s="777">
        <v>1.5459000000000001E-2</v>
      </c>
      <c r="BF34" s="284">
        <v>1.6109700000000001E-2</v>
      </c>
      <c r="BG34" s="284">
        <v>1.55304E-2</v>
      </c>
      <c r="BH34" s="284">
        <v>1.47422E-2</v>
      </c>
      <c r="BI34" s="284">
        <v>1.35818E-2</v>
      </c>
      <c r="BJ34" s="284">
        <v>1.27682E-2</v>
      </c>
      <c r="BK34" s="284">
        <v>1.34591E-2</v>
      </c>
      <c r="BL34" s="284">
        <v>1.3323E-2</v>
      </c>
      <c r="BM34" s="284">
        <v>1.41742E-2</v>
      </c>
      <c r="BN34" s="284">
        <v>1.19375E-2</v>
      </c>
      <c r="BO34" s="284">
        <v>1.36962E-2</v>
      </c>
      <c r="BP34" s="284">
        <v>1.68577E-2</v>
      </c>
      <c r="BQ34" s="284">
        <v>1.47879E-2</v>
      </c>
      <c r="BR34" s="284">
        <v>1.61526E-2</v>
      </c>
      <c r="BS34" s="284">
        <v>1.58914E-2</v>
      </c>
      <c r="BT34" s="284">
        <v>1.5244799999999999E-2</v>
      </c>
      <c r="BU34" s="284">
        <v>1.41475E-2</v>
      </c>
      <c r="BV34" s="284">
        <v>1.3362000000000001E-2</v>
      </c>
    </row>
    <row r="35" spans="1:74" s="26" customFormat="1" ht="11.1" customHeight="1" x14ac:dyDescent="0.2">
      <c r="A35" s="208" t="s">
        <v>664</v>
      </c>
      <c r="B35" s="468" t="s">
        <v>665</v>
      </c>
      <c r="C35" s="273">
        <v>5.7828710000000002E-3</v>
      </c>
      <c r="D35" s="273">
        <v>8.0983570000000005E-3</v>
      </c>
      <c r="E35" s="273">
        <v>8.9312899999999997E-3</v>
      </c>
      <c r="F35" s="273">
        <v>1.3684333E-2</v>
      </c>
      <c r="G35" s="273">
        <v>1.2153226E-2</v>
      </c>
      <c r="H35" s="273">
        <v>1.3048933E-2</v>
      </c>
      <c r="I35" s="273">
        <v>1.4145E-2</v>
      </c>
      <c r="J35" s="273">
        <v>1.5154645E-2</v>
      </c>
      <c r="K35" s="273">
        <v>1.5016233E-2</v>
      </c>
      <c r="L35" s="273">
        <v>1.5386323E-2</v>
      </c>
      <c r="M35" s="273">
        <v>1.4581133E-2</v>
      </c>
      <c r="N35" s="273">
        <v>2.0024935000000001E-2</v>
      </c>
      <c r="O35" s="273">
        <v>2.0068032E-2</v>
      </c>
      <c r="P35" s="273">
        <v>1.5123071E-2</v>
      </c>
      <c r="Q35" s="273">
        <v>1.9670903E-2</v>
      </c>
      <c r="R35" s="273">
        <v>1.6786200000000001E-2</v>
      </c>
      <c r="S35" s="273">
        <v>2.0577967999999999E-2</v>
      </c>
      <c r="T35" s="273">
        <v>1.8938799999999999E-2</v>
      </c>
      <c r="U35" s="273">
        <v>2.0268548000000001E-2</v>
      </c>
      <c r="V35" s="273">
        <v>1.3317064999999999E-2</v>
      </c>
      <c r="W35" s="273">
        <v>2.1412567E-2</v>
      </c>
      <c r="X35" s="273">
        <v>2.1420871000000001E-2</v>
      </c>
      <c r="Y35" s="273">
        <v>2.0753500000000001E-2</v>
      </c>
      <c r="Z35" s="273">
        <v>2.5512E-2</v>
      </c>
      <c r="AA35" s="273">
        <v>1.7348967999999999E-2</v>
      </c>
      <c r="AB35" s="273">
        <v>2.0942034000000002E-2</v>
      </c>
      <c r="AC35" s="273">
        <v>1.9634289999999999E-2</v>
      </c>
      <c r="AD35" s="273">
        <v>2.4433699999999999E-2</v>
      </c>
      <c r="AE35" s="273">
        <v>1.4431387E-2</v>
      </c>
      <c r="AF35" s="273">
        <v>1.9723866999999999E-2</v>
      </c>
      <c r="AG35" s="273">
        <v>2.1016805999999999E-2</v>
      </c>
      <c r="AH35" s="273">
        <v>1.7905741999999999E-2</v>
      </c>
      <c r="AI35" s="273">
        <v>2.4851399999999999E-2</v>
      </c>
      <c r="AJ35" s="273">
        <v>2.7459935000000001E-2</v>
      </c>
      <c r="AK35" s="273">
        <v>3.4490367000000001E-2</v>
      </c>
      <c r="AL35" s="273">
        <v>2.4336838999999999E-2</v>
      </c>
      <c r="AM35" s="273">
        <v>2.4630289999999999E-2</v>
      </c>
      <c r="AN35" s="273">
        <v>3.6900428999999998E-2</v>
      </c>
      <c r="AO35" s="273">
        <v>3.0894031999999998E-2</v>
      </c>
      <c r="AP35" s="273">
        <v>3.2164632999999998E-2</v>
      </c>
      <c r="AQ35" s="273">
        <v>3.4747258000000003E-2</v>
      </c>
      <c r="AR35" s="273">
        <v>4.2449800000000003E-2</v>
      </c>
      <c r="AS35" s="273">
        <v>3.3586709999999999E-2</v>
      </c>
      <c r="AT35" s="273">
        <v>2.7312387E-2</v>
      </c>
      <c r="AU35" s="273">
        <v>4.0602800000000001E-2</v>
      </c>
      <c r="AV35" s="273">
        <v>3.9009516000000001E-2</v>
      </c>
      <c r="AW35" s="273">
        <v>6.5168699999999996E-2</v>
      </c>
      <c r="AX35" s="273">
        <v>4.7237710000000002E-2</v>
      </c>
      <c r="AY35" s="273">
        <v>2.9945547999999999E-2</v>
      </c>
      <c r="AZ35" s="777">
        <v>3.4075714E-2</v>
      </c>
      <c r="BA35" s="777">
        <v>3.4986032E-2</v>
      </c>
      <c r="BB35" s="777">
        <v>3.5149733000000002E-2</v>
      </c>
      <c r="BC35" s="777">
        <v>4.4429000000000003E-2</v>
      </c>
      <c r="BD35" s="777">
        <v>4.0547100000000003E-2</v>
      </c>
      <c r="BE35" s="777">
        <v>4.0904299999999998E-2</v>
      </c>
      <c r="BF35" s="284">
        <v>4.5121799999999997E-2</v>
      </c>
      <c r="BG35" s="284">
        <v>4.88438E-2</v>
      </c>
      <c r="BH35" s="284">
        <v>4.8871600000000001E-2</v>
      </c>
      <c r="BI35" s="284">
        <v>5.0897100000000001E-2</v>
      </c>
      <c r="BJ35" s="284">
        <v>5.1121899999999998E-2</v>
      </c>
      <c r="BK35" s="284">
        <v>4.9492399999999999E-2</v>
      </c>
      <c r="BL35" s="284">
        <v>5.0587100000000003E-2</v>
      </c>
      <c r="BM35" s="284">
        <v>4.9805000000000002E-2</v>
      </c>
      <c r="BN35" s="284">
        <v>5.0351300000000002E-2</v>
      </c>
      <c r="BO35" s="284">
        <v>5.07149E-2</v>
      </c>
      <c r="BP35" s="284">
        <v>5.1842300000000001E-2</v>
      </c>
      <c r="BQ35" s="284">
        <v>5.3197599999999998E-2</v>
      </c>
      <c r="BR35" s="284">
        <v>5.3113199999999999E-2</v>
      </c>
      <c r="BS35" s="284">
        <v>5.5780700000000003E-2</v>
      </c>
      <c r="BT35" s="284">
        <v>5.5320500000000002E-2</v>
      </c>
      <c r="BU35" s="284">
        <v>5.7065299999999999E-2</v>
      </c>
      <c r="BV35" s="284">
        <v>5.7101600000000002E-2</v>
      </c>
    </row>
    <row r="36" spans="1:74" ht="11.1" customHeight="1" x14ac:dyDescent="0.2">
      <c r="A36" s="208"/>
      <c r="B36" s="473"/>
      <c r="C36" s="273"/>
      <c r="D36" s="273"/>
      <c r="E36" s="273"/>
      <c r="F36" s="273"/>
      <c r="G36" s="273"/>
      <c r="H36" s="273"/>
      <c r="I36" s="273"/>
      <c r="J36" s="273"/>
      <c r="K36" s="273"/>
      <c r="L36" s="273"/>
      <c r="M36" s="273"/>
      <c r="N36" s="273"/>
      <c r="O36" s="273"/>
      <c r="P36" s="273"/>
      <c r="Q36" s="273"/>
      <c r="R36" s="273"/>
      <c r="S36" s="273"/>
      <c r="T36" s="273"/>
      <c r="U36" s="273"/>
      <c r="V36" s="273"/>
      <c r="W36" s="273"/>
      <c r="X36" s="273"/>
      <c r="Y36" s="273"/>
      <c r="Z36" s="273"/>
      <c r="AA36" s="273"/>
      <c r="AB36" s="273"/>
      <c r="AC36" s="273"/>
      <c r="AD36" s="273"/>
      <c r="AE36" s="273"/>
      <c r="AF36" s="273"/>
      <c r="AG36" s="273"/>
      <c r="AH36" s="273"/>
      <c r="AI36" s="273"/>
      <c r="AJ36" s="273"/>
      <c r="AK36" s="273"/>
      <c r="AL36" s="273"/>
      <c r="AM36" s="273"/>
      <c r="AN36" s="273"/>
      <c r="AO36" s="273"/>
      <c r="AP36" s="273"/>
      <c r="AQ36" s="273"/>
      <c r="AR36" s="273"/>
      <c r="AS36" s="273"/>
      <c r="AT36" s="273"/>
      <c r="AU36" s="273"/>
      <c r="AV36" s="273"/>
      <c r="AW36" s="273"/>
      <c r="AX36" s="273"/>
      <c r="AY36" s="273"/>
      <c r="AZ36" s="777"/>
      <c r="BA36" s="777"/>
      <c r="BB36" s="777"/>
      <c r="BC36" s="777"/>
      <c r="BD36" s="777"/>
      <c r="BE36" s="777"/>
      <c r="BF36" s="284"/>
      <c r="BG36" s="284"/>
      <c r="BH36" s="284"/>
      <c r="BI36" s="284"/>
      <c r="BJ36" s="284"/>
      <c r="BK36" s="284"/>
      <c r="BL36" s="284"/>
      <c r="BM36" s="284"/>
      <c r="BN36" s="284"/>
      <c r="BO36" s="284"/>
      <c r="BP36" s="284"/>
      <c r="BQ36" s="284"/>
      <c r="BR36" s="284"/>
      <c r="BS36" s="284"/>
      <c r="BT36" s="284"/>
      <c r="BU36" s="284"/>
      <c r="BV36" s="284"/>
    </row>
    <row r="37" spans="1:74" s="211" customFormat="1" ht="11.1" customHeight="1" x14ac:dyDescent="0.2">
      <c r="A37" s="471" t="s">
        <v>487</v>
      </c>
      <c r="B37" s="467" t="s">
        <v>666</v>
      </c>
      <c r="C37" s="68">
        <v>8.0618730000000003</v>
      </c>
      <c r="D37" s="68">
        <v>8.6501760000000001</v>
      </c>
      <c r="E37" s="68">
        <v>9.0051249999999996</v>
      </c>
      <c r="F37" s="68">
        <v>8.7987420000000007</v>
      </c>
      <c r="G37" s="68">
        <v>9.1191099999999992</v>
      </c>
      <c r="H37" s="68">
        <v>9.075113</v>
      </c>
      <c r="I37" s="68">
        <v>8.8115620000000003</v>
      </c>
      <c r="J37" s="68">
        <v>9.1153639999999996</v>
      </c>
      <c r="K37" s="68">
        <v>8.8466349999999991</v>
      </c>
      <c r="L37" s="68">
        <v>8.8067969999999995</v>
      </c>
      <c r="M37" s="68">
        <v>8.8268369999999994</v>
      </c>
      <c r="N37" s="68">
        <v>8.5959120000000002</v>
      </c>
      <c r="O37" s="68">
        <v>8.2910260000000005</v>
      </c>
      <c r="P37" s="68">
        <v>8.694903</v>
      </c>
      <c r="Q37" s="68">
        <v>9.0769289999999998</v>
      </c>
      <c r="R37" s="68">
        <v>8.9440740000000005</v>
      </c>
      <c r="S37" s="68">
        <v>9.0798850000000009</v>
      </c>
      <c r="T37" s="68">
        <v>9.3657190000000003</v>
      </c>
      <c r="U37" s="68">
        <v>8.9790080000000003</v>
      </c>
      <c r="V37" s="68">
        <v>9.2444869999999995</v>
      </c>
      <c r="W37" s="68">
        <v>8.8430999999999997</v>
      </c>
      <c r="X37" s="68">
        <v>9.0998470000000005</v>
      </c>
      <c r="Y37" s="68">
        <v>8.9098400000000009</v>
      </c>
      <c r="Z37" s="68">
        <v>8.7958689999999997</v>
      </c>
      <c r="AA37" s="68">
        <v>8.2903669999999998</v>
      </c>
      <c r="AB37" s="68">
        <v>8.6591609999999992</v>
      </c>
      <c r="AC37" s="68">
        <v>8.9370569999999994</v>
      </c>
      <c r="AD37" s="68">
        <v>8.8692729999999997</v>
      </c>
      <c r="AE37" s="68">
        <v>9.3909450000000003</v>
      </c>
      <c r="AF37" s="68">
        <v>9.1993849999999995</v>
      </c>
      <c r="AG37" s="68">
        <v>9.317653</v>
      </c>
      <c r="AH37" s="68">
        <v>9.2571440000000003</v>
      </c>
      <c r="AI37" s="68">
        <v>8.9833510000000008</v>
      </c>
      <c r="AJ37" s="68">
        <v>9.0698410000000003</v>
      </c>
      <c r="AK37" s="68">
        <v>8.8323289999999997</v>
      </c>
      <c r="AL37" s="68">
        <v>8.7726059999999997</v>
      </c>
      <c r="AM37" s="68">
        <v>8.4827619999999992</v>
      </c>
      <c r="AN37" s="68">
        <v>8.6814389999999992</v>
      </c>
      <c r="AO37" s="68">
        <v>8.7645619999999997</v>
      </c>
      <c r="AP37" s="68">
        <v>8.9098159999999993</v>
      </c>
      <c r="AQ37" s="68">
        <v>9.0566650000000006</v>
      </c>
      <c r="AR37" s="68">
        <v>9.2615859999999994</v>
      </c>
      <c r="AS37" s="68">
        <v>9.1501429999999999</v>
      </c>
      <c r="AT37" s="68">
        <v>9.2259340000000005</v>
      </c>
      <c r="AU37" s="68">
        <v>8.9742069999999998</v>
      </c>
      <c r="AV37" s="68">
        <v>8.8882809999999992</v>
      </c>
      <c r="AW37" s="68">
        <v>8.6798490000000008</v>
      </c>
      <c r="AX37" s="68">
        <v>8.7805590000000002</v>
      </c>
      <c r="AY37" s="68">
        <v>8.2578759999999996</v>
      </c>
      <c r="AZ37" s="796">
        <v>8.5861909999999995</v>
      </c>
      <c r="BA37" s="796">
        <v>8.8531440000000003</v>
      </c>
      <c r="BB37" s="796">
        <v>9.1226769999999995</v>
      </c>
      <c r="BC37" s="796">
        <v>8.6818760000000008</v>
      </c>
      <c r="BD37" s="796">
        <v>9.0158333332999998</v>
      </c>
      <c r="BE37" s="796">
        <v>8.9591817419000002</v>
      </c>
      <c r="BF37" s="482">
        <v>9.0723599999999998</v>
      </c>
      <c r="BG37" s="482">
        <v>8.7578259999999997</v>
      </c>
      <c r="BH37" s="482">
        <v>8.8283690000000004</v>
      </c>
      <c r="BI37" s="482">
        <v>8.5784339999999997</v>
      </c>
      <c r="BJ37" s="482">
        <v>8.6187349999999991</v>
      </c>
      <c r="BK37" s="482">
        <v>8.2912020000000002</v>
      </c>
      <c r="BL37" s="482">
        <v>8.4910250000000005</v>
      </c>
      <c r="BM37" s="482">
        <v>8.6133760000000006</v>
      </c>
      <c r="BN37" s="482">
        <v>8.8123430000000003</v>
      </c>
      <c r="BO37" s="482">
        <v>8.8972049999999996</v>
      </c>
      <c r="BP37" s="482">
        <v>9.0044439999999994</v>
      </c>
      <c r="BQ37" s="482">
        <v>8.9365579999999998</v>
      </c>
      <c r="BR37" s="482">
        <v>9.0009619999999995</v>
      </c>
      <c r="BS37" s="482">
        <v>8.6989280000000004</v>
      </c>
      <c r="BT37" s="482">
        <v>8.8067960000000003</v>
      </c>
      <c r="BU37" s="482">
        <v>8.5590659999999996</v>
      </c>
      <c r="BV37" s="482">
        <v>8.6183230000000002</v>
      </c>
    </row>
    <row r="38" spans="1:74" ht="11.1" customHeight="1" x14ac:dyDescent="0.2">
      <c r="A38" s="208" t="s">
        <v>667</v>
      </c>
      <c r="B38" s="468" t="s">
        <v>668</v>
      </c>
      <c r="C38" s="273">
        <v>7.2218092258000004</v>
      </c>
      <c r="D38" s="273">
        <v>7.7845814286000001</v>
      </c>
      <c r="E38" s="273">
        <v>8.0790455161000008</v>
      </c>
      <c r="F38" s="273">
        <v>7.9072709666999996</v>
      </c>
      <c r="G38" s="273">
        <v>8.1820404838999998</v>
      </c>
      <c r="H38" s="273">
        <v>8.1094875332999994</v>
      </c>
      <c r="I38" s="273">
        <v>7.9060714193999999</v>
      </c>
      <c r="J38" s="273">
        <v>8.1560213548</v>
      </c>
      <c r="K38" s="273">
        <v>7.9500885666999999</v>
      </c>
      <c r="L38" s="273">
        <v>7.8574542257999997</v>
      </c>
      <c r="M38" s="273">
        <v>7.8835401333000004</v>
      </c>
      <c r="N38" s="273">
        <v>7.7021191612999997</v>
      </c>
      <c r="O38" s="273">
        <v>7.4110423548000002</v>
      </c>
      <c r="P38" s="273">
        <v>7.8240577143000003</v>
      </c>
      <c r="Q38" s="273">
        <v>8.1381048709999995</v>
      </c>
      <c r="R38" s="273">
        <v>8.0403854999999993</v>
      </c>
      <c r="S38" s="273">
        <v>8.1379274515999995</v>
      </c>
      <c r="T38" s="273">
        <v>8.3914656332999993</v>
      </c>
      <c r="U38" s="273">
        <v>8.0566328709999997</v>
      </c>
      <c r="V38" s="273">
        <v>8.2689053547999993</v>
      </c>
      <c r="W38" s="273">
        <v>7.9349219333000001</v>
      </c>
      <c r="X38" s="273">
        <v>8.1309115805999994</v>
      </c>
      <c r="Y38" s="273">
        <v>7.9675802666999997</v>
      </c>
      <c r="Z38" s="273">
        <v>7.8889029355</v>
      </c>
      <c r="AA38" s="273">
        <v>7.4517540000000002</v>
      </c>
      <c r="AB38" s="273">
        <v>7.7409172759000002</v>
      </c>
      <c r="AC38" s="273">
        <v>8.0199646774000009</v>
      </c>
      <c r="AD38" s="273">
        <v>7.9935307333000001</v>
      </c>
      <c r="AE38" s="273">
        <v>8.4071197419000008</v>
      </c>
      <c r="AF38" s="273">
        <v>8.2592204999999996</v>
      </c>
      <c r="AG38" s="273">
        <v>8.3476687418999997</v>
      </c>
      <c r="AH38" s="273">
        <v>8.3084886128999997</v>
      </c>
      <c r="AI38" s="273">
        <v>8.0622252332999995</v>
      </c>
      <c r="AJ38" s="273">
        <v>8.1025456129000002</v>
      </c>
      <c r="AK38" s="273">
        <v>7.8995014000000001</v>
      </c>
      <c r="AL38" s="273">
        <v>7.8674743225999997</v>
      </c>
      <c r="AM38" s="273">
        <v>7.5951500000000003</v>
      </c>
      <c r="AN38" s="273">
        <v>7.7715930000000002</v>
      </c>
      <c r="AO38" s="273">
        <v>7.8622063225999996</v>
      </c>
      <c r="AP38" s="273">
        <v>7.9584349333000004</v>
      </c>
      <c r="AQ38" s="273">
        <v>8.1419525484000008</v>
      </c>
      <c r="AR38" s="273">
        <v>8.2857175000000005</v>
      </c>
      <c r="AS38" s="273">
        <v>8.1905369031999999</v>
      </c>
      <c r="AT38" s="273">
        <v>8.2726906452000009</v>
      </c>
      <c r="AU38" s="273">
        <v>8.0388969666999994</v>
      </c>
      <c r="AV38" s="273">
        <v>7.9200585161000001</v>
      </c>
      <c r="AW38" s="273">
        <v>7.7752119666999997</v>
      </c>
      <c r="AX38" s="273">
        <v>7.8156258709999999</v>
      </c>
      <c r="AY38" s="273">
        <v>7.4074881289999999</v>
      </c>
      <c r="AZ38" s="777">
        <v>7.7095803929000004</v>
      </c>
      <c r="BA38" s="777">
        <v>7.9012110968</v>
      </c>
      <c r="BB38" s="777">
        <v>8.1922959666999997</v>
      </c>
      <c r="BC38" s="777">
        <v>7.7013593871000001</v>
      </c>
      <c r="BD38" s="777">
        <v>8.0522340429000003</v>
      </c>
      <c r="BE38" s="777">
        <v>8.0044106463000002</v>
      </c>
      <c r="BF38" s="284">
        <v>8.0961499999999997</v>
      </c>
      <c r="BG38" s="284">
        <v>7.8300130000000001</v>
      </c>
      <c r="BH38" s="284">
        <v>7.8718760000000003</v>
      </c>
      <c r="BI38" s="284">
        <v>7.648733</v>
      </c>
      <c r="BJ38" s="284">
        <v>7.6875090000000004</v>
      </c>
      <c r="BK38" s="284">
        <v>7.3991179999999996</v>
      </c>
      <c r="BL38" s="284">
        <v>7.5834520000000003</v>
      </c>
      <c r="BM38" s="284">
        <v>7.7006100000000002</v>
      </c>
      <c r="BN38" s="284">
        <v>7.8815140000000001</v>
      </c>
      <c r="BO38" s="284">
        <v>7.9388569999999996</v>
      </c>
      <c r="BP38" s="284">
        <v>8.0307209999999998</v>
      </c>
      <c r="BQ38" s="284">
        <v>7.9745460000000001</v>
      </c>
      <c r="BR38" s="284">
        <v>8.0361740000000008</v>
      </c>
      <c r="BS38" s="284">
        <v>7.7678120000000002</v>
      </c>
      <c r="BT38" s="284">
        <v>7.8431470000000001</v>
      </c>
      <c r="BU38" s="284">
        <v>7.6225990000000001</v>
      </c>
      <c r="BV38" s="284">
        <v>7.6799299999999997</v>
      </c>
    </row>
    <row r="39" spans="1:74" ht="11.1" customHeight="1" x14ac:dyDescent="0.2">
      <c r="A39" s="208" t="s">
        <v>650</v>
      </c>
      <c r="B39" s="468" t="s">
        <v>651</v>
      </c>
      <c r="C39" s="273">
        <v>0.84006377419</v>
      </c>
      <c r="D39" s="273">
        <v>0.86559457142999996</v>
      </c>
      <c r="E39" s="273">
        <v>0.92607948387000005</v>
      </c>
      <c r="F39" s="273">
        <v>0.89147103333</v>
      </c>
      <c r="G39" s="273">
        <v>0.93706951613</v>
      </c>
      <c r="H39" s="273">
        <v>0.96562546667000004</v>
      </c>
      <c r="I39" s="273">
        <v>0.90549058064999999</v>
      </c>
      <c r="J39" s="273">
        <v>0.95934264516000001</v>
      </c>
      <c r="K39" s="273">
        <v>0.89654643332999995</v>
      </c>
      <c r="L39" s="273">
        <v>0.94934277419000002</v>
      </c>
      <c r="M39" s="273">
        <v>0.94329686667000001</v>
      </c>
      <c r="N39" s="273">
        <v>0.89379283871000004</v>
      </c>
      <c r="O39" s="273">
        <v>0.87998364516000005</v>
      </c>
      <c r="P39" s="273">
        <v>0.87084528570999997</v>
      </c>
      <c r="Q39" s="273">
        <v>0.93882412903000001</v>
      </c>
      <c r="R39" s="273">
        <v>0.90368850000000001</v>
      </c>
      <c r="S39" s="273">
        <v>0.94195754839000001</v>
      </c>
      <c r="T39" s="273">
        <v>0.97425336666999995</v>
      </c>
      <c r="U39" s="273">
        <v>0.92237512902999996</v>
      </c>
      <c r="V39" s="273">
        <v>0.97558164516000001</v>
      </c>
      <c r="W39" s="273">
        <v>0.90817806667000001</v>
      </c>
      <c r="X39" s="273">
        <v>0.96893541935000005</v>
      </c>
      <c r="Y39" s="273">
        <v>0.94225973333000002</v>
      </c>
      <c r="Z39" s="273">
        <v>0.90696606451999995</v>
      </c>
      <c r="AA39" s="273">
        <v>0.83861300000000005</v>
      </c>
      <c r="AB39" s="273">
        <v>0.91824372413999999</v>
      </c>
      <c r="AC39" s="273">
        <v>0.91709232257999995</v>
      </c>
      <c r="AD39" s="273">
        <v>0.87574226666999999</v>
      </c>
      <c r="AE39" s="273">
        <v>0.98382525805999999</v>
      </c>
      <c r="AF39" s="273">
        <v>0.94016449999999996</v>
      </c>
      <c r="AG39" s="273">
        <v>0.96998425805999999</v>
      </c>
      <c r="AH39" s="273">
        <v>0.94865538709999997</v>
      </c>
      <c r="AI39" s="273">
        <v>0.92112576667000001</v>
      </c>
      <c r="AJ39" s="273">
        <v>0.96729538709999996</v>
      </c>
      <c r="AK39" s="273">
        <v>0.93282759999999998</v>
      </c>
      <c r="AL39" s="273">
        <v>0.90513167742</v>
      </c>
      <c r="AM39" s="273">
        <v>0.88761199999999996</v>
      </c>
      <c r="AN39" s="273">
        <v>0.90984600000000004</v>
      </c>
      <c r="AO39" s="273">
        <v>0.90235567742</v>
      </c>
      <c r="AP39" s="273">
        <v>0.95138106667</v>
      </c>
      <c r="AQ39" s="273">
        <v>0.91471245161000003</v>
      </c>
      <c r="AR39" s="273">
        <v>0.97586850000000003</v>
      </c>
      <c r="AS39" s="273">
        <v>0.95960609676999997</v>
      </c>
      <c r="AT39" s="273">
        <v>0.95324335484</v>
      </c>
      <c r="AU39" s="273">
        <v>0.93531003332999996</v>
      </c>
      <c r="AV39" s="273">
        <v>0.96822248386999998</v>
      </c>
      <c r="AW39" s="273">
        <v>0.90463703333000001</v>
      </c>
      <c r="AX39" s="273">
        <v>0.96493312902999995</v>
      </c>
      <c r="AY39" s="273">
        <v>0.85038787097000001</v>
      </c>
      <c r="AZ39" s="777">
        <v>0.87661060714000005</v>
      </c>
      <c r="BA39" s="777">
        <v>0.95193290323000002</v>
      </c>
      <c r="BB39" s="777">
        <v>0.93038103333</v>
      </c>
      <c r="BC39" s="777">
        <v>0.98051661290000003</v>
      </c>
      <c r="BD39" s="777">
        <v>0.96359929048000004</v>
      </c>
      <c r="BE39" s="777">
        <v>0.95477109559999995</v>
      </c>
      <c r="BF39" s="284">
        <v>0.97620989999999996</v>
      </c>
      <c r="BG39" s="284">
        <v>0.92781329999999995</v>
      </c>
      <c r="BH39" s="284">
        <v>0.95649280000000003</v>
      </c>
      <c r="BI39" s="284">
        <v>0.92970059999999999</v>
      </c>
      <c r="BJ39" s="284">
        <v>0.93122579999999999</v>
      </c>
      <c r="BK39" s="284">
        <v>0.89208449999999995</v>
      </c>
      <c r="BL39" s="284">
        <v>0.90757359999999998</v>
      </c>
      <c r="BM39" s="284">
        <v>0.91276599999999997</v>
      </c>
      <c r="BN39" s="284">
        <v>0.9308284</v>
      </c>
      <c r="BO39" s="284">
        <v>0.9583488</v>
      </c>
      <c r="BP39" s="284">
        <v>0.97372309999999995</v>
      </c>
      <c r="BQ39" s="284">
        <v>0.96201179999999997</v>
      </c>
      <c r="BR39" s="284">
        <v>0.96478810000000004</v>
      </c>
      <c r="BS39" s="284">
        <v>0.93111549999999998</v>
      </c>
      <c r="BT39" s="284">
        <v>0.96364890000000003</v>
      </c>
      <c r="BU39" s="284">
        <v>0.93646720000000006</v>
      </c>
      <c r="BV39" s="284">
        <v>0.93839240000000002</v>
      </c>
    </row>
    <row r="40" spans="1:74" s="211" customFormat="1" ht="11.1" customHeight="1" x14ac:dyDescent="0.2">
      <c r="A40" s="208"/>
      <c r="B40" s="468"/>
      <c r="C40" s="68"/>
      <c r="D40" s="68"/>
      <c r="E40" s="68"/>
      <c r="F40" s="68"/>
      <c r="G40" s="68"/>
      <c r="H40" s="68"/>
      <c r="I40" s="68"/>
      <c r="J40" s="68"/>
      <c r="K40" s="68"/>
      <c r="L40" s="68"/>
      <c r="M40" s="68"/>
      <c r="N40" s="68"/>
      <c r="O40" s="68"/>
      <c r="P40" s="68"/>
      <c r="Q40" s="68"/>
      <c r="R40" s="68"/>
      <c r="S40" s="68"/>
      <c r="T40" s="68"/>
      <c r="U40" s="68"/>
      <c r="V40" s="68"/>
      <c r="W40" s="68"/>
      <c r="X40" s="68"/>
      <c r="Y40" s="68"/>
      <c r="Z40" s="68"/>
      <c r="AA40" s="68"/>
      <c r="AB40" s="68"/>
      <c r="AC40" s="68"/>
      <c r="AD40" s="68"/>
      <c r="AE40" s="68"/>
      <c r="AF40" s="68"/>
      <c r="AG40" s="68"/>
      <c r="AH40" s="68"/>
      <c r="AI40" s="68"/>
      <c r="AJ40" s="68"/>
      <c r="AK40" s="68"/>
      <c r="AL40" s="68"/>
      <c r="AM40" s="68"/>
      <c r="AN40" s="68"/>
      <c r="AO40" s="68"/>
      <c r="AP40" s="68"/>
      <c r="AQ40" s="68"/>
      <c r="AR40" s="68"/>
      <c r="AS40" s="68"/>
      <c r="AT40" s="68"/>
      <c r="AU40" s="68"/>
      <c r="AV40" s="68"/>
      <c r="AW40" s="68"/>
      <c r="AX40" s="68"/>
      <c r="AY40" s="68"/>
      <c r="AZ40" s="796"/>
      <c r="BA40" s="796"/>
      <c r="BB40" s="796"/>
      <c r="BC40" s="796"/>
      <c r="BD40" s="796"/>
      <c r="BE40" s="796"/>
      <c r="BF40" s="482"/>
      <c r="BG40" s="482"/>
      <c r="BH40" s="482"/>
      <c r="BI40" s="482"/>
      <c r="BJ40" s="482"/>
      <c r="BK40" s="482"/>
      <c r="BL40" s="482"/>
      <c r="BM40" s="482"/>
      <c r="BN40" s="482"/>
      <c r="BO40" s="482"/>
      <c r="BP40" s="482"/>
      <c r="BQ40" s="482"/>
      <c r="BR40" s="482"/>
      <c r="BS40" s="482"/>
      <c r="BT40" s="482"/>
      <c r="BU40" s="482"/>
      <c r="BV40" s="482"/>
    </row>
    <row r="41" spans="1:74" ht="11.1" customHeight="1" x14ac:dyDescent="0.2">
      <c r="A41" s="471" t="s">
        <v>669</v>
      </c>
      <c r="B41" s="467" t="s">
        <v>670</v>
      </c>
      <c r="C41" s="68">
        <v>4.2574607090000001</v>
      </c>
      <c r="D41" s="68">
        <v>4.5033921069999998</v>
      </c>
      <c r="E41" s="68">
        <v>4.3362296130000004</v>
      </c>
      <c r="F41" s="68">
        <v>4.1358586659999999</v>
      </c>
      <c r="G41" s="68">
        <v>4.0267070650000001</v>
      </c>
      <c r="H41" s="68">
        <v>4.2395681339999998</v>
      </c>
      <c r="I41" s="68">
        <v>3.8777358710000001</v>
      </c>
      <c r="J41" s="68">
        <v>4.1160740970000003</v>
      </c>
      <c r="K41" s="68">
        <v>4.2479195000000001</v>
      </c>
      <c r="L41" s="68">
        <v>4.3504983230000001</v>
      </c>
      <c r="M41" s="68">
        <v>4.2378699659999999</v>
      </c>
      <c r="N41" s="68">
        <v>3.969330807</v>
      </c>
      <c r="O41" s="68">
        <v>4.1580633550000003</v>
      </c>
      <c r="P41" s="68">
        <v>4.2055319290000002</v>
      </c>
      <c r="Q41" s="68">
        <v>4.3372059030000001</v>
      </c>
      <c r="R41" s="68">
        <v>4.0983022670000002</v>
      </c>
      <c r="S41" s="68">
        <v>4.2152320000000003</v>
      </c>
      <c r="T41" s="68">
        <v>4.2620159339999999</v>
      </c>
      <c r="U41" s="68">
        <v>3.8289207099999998</v>
      </c>
      <c r="V41" s="68">
        <v>4.333069096</v>
      </c>
      <c r="W41" s="68">
        <v>4.1472185000000001</v>
      </c>
      <c r="X41" s="68">
        <v>4.3336257739999997</v>
      </c>
      <c r="Y41" s="68">
        <v>4.1926370659999996</v>
      </c>
      <c r="Z41" s="68">
        <v>3.9447493229999999</v>
      </c>
      <c r="AA41" s="68">
        <v>4.1060935489999997</v>
      </c>
      <c r="AB41" s="68">
        <v>4.2222624130000002</v>
      </c>
      <c r="AC41" s="68">
        <v>3.9770503549999998</v>
      </c>
      <c r="AD41" s="68">
        <v>4.1005259330000001</v>
      </c>
      <c r="AE41" s="68">
        <v>4.084549516</v>
      </c>
      <c r="AF41" s="68">
        <v>3.9955729999999998</v>
      </c>
      <c r="AG41" s="68">
        <v>4.0517141939999997</v>
      </c>
      <c r="AH41" s="68">
        <v>4.1986736450000004</v>
      </c>
      <c r="AI41" s="68">
        <v>4.0054527000000002</v>
      </c>
      <c r="AJ41" s="68">
        <v>4.4439629350000001</v>
      </c>
      <c r="AK41" s="68">
        <v>3.9883462669999998</v>
      </c>
      <c r="AL41" s="68">
        <v>4.041238903</v>
      </c>
      <c r="AM41" s="68">
        <v>4.2345587419999999</v>
      </c>
      <c r="AN41" s="68">
        <v>4.2100436070000002</v>
      </c>
      <c r="AO41" s="68">
        <v>4.0959290639999999</v>
      </c>
      <c r="AP41" s="68">
        <v>4.0896555330000002</v>
      </c>
      <c r="AQ41" s="68">
        <v>3.9726523550000001</v>
      </c>
      <c r="AR41" s="68">
        <v>4.1113828000000003</v>
      </c>
      <c r="AS41" s="68">
        <v>3.9874905159999998</v>
      </c>
      <c r="AT41" s="68">
        <v>3.9555668709999998</v>
      </c>
      <c r="AU41" s="68">
        <v>4.082042467</v>
      </c>
      <c r="AV41" s="68">
        <v>4.2794746769999996</v>
      </c>
      <c r="AW41" s="68">
        <v>3.9750391</v>
      </c>
      <c r="AX41" s="68">
        <v>4.0162612580000001</v>
      </c>
      <c r="AY41" s="68">
        <v>4.1634711930000003</v>
      </c>
      <c r="AZ41" s="796">
        <v>4.4041940359999998</v>
      </c>
      <c r="BA41" s="796">
        <v>4.1194494190000004</v>
      </c>
      <c r="BB41" s="796">
        <v>4.1291045000000004</v>
      </c>
      <c r="BC41" s="796">
        <v>3.796208</v>
      </c>
      <c r="BD41" s="796">
        <v>4.0148114333000002</v>
      </c>
      <c r="BE41" s="796">
        <v>3.9230841806000001</v>
      </c>
      <c r="BF41" s="482">
        <v>4.1449860000000003</v>
      </c>
      <c r="BG41" s="482">
        <v>4.1508940000000001</v>
      </c>
      <c r="BH41" s="482">
        <v>4.324274</v>
      </c>
      <c r="BI41" s="482">
        <v>4.1081250000000002</v>
      </c>
      <c r="BJ41" s="482">
        <v>4.0491320000000002</v>
      </c>
      <c r="BK41" s="482">
        <v>4.1429669999999996</v>
      </c>
      <c r="BL41" s="482">
        <v>4.2409270000000001</v>
      </c>
      <c r="BM41" s="482">
        <v>4.2206520000000003</v>
      </c>
      <c r="BN41" s="482">
        <v>4.1779010000000003</v>
      </c>
      <c r="BO41" s="482">
        <v>4.1285340000000001</v>
      </c>
      <c r="BP41" s="482">
        <v>4.2210789999999996</v>
      </c>
      <c r="BQ41" s="482">
        <v>4.1016779999999997</v>
      </c>
      <c r="BR41" s="482">
        <v>4.2416530000000003</v>
      </c>
      <c r="BS41" s="482">
        <v>4.2495599999999998</v>
      </c>
      <c r="BT41" s="482">
        <v>4.4225649999999996</v>
      </c>
      <c r="BU41" s="482">
        <v>4.2463179999999996</v>
      </c>
      <c r="BV41" s="482">
        <v>4.1740830000000004</v>
      </c>
    </row>
    <row r="42" spans="1:74" s="179" customFormat="1" ht="11.1" customHeight="1" x14ac:dyDescent="0.2">
      <c r="A42" s="208" t="s">
        <v>490</v>
      </c>
      <c r="B42" s="722" t="s">
        <v>476</v>
      </c>
      <c r="C42" s="273">
        <v>4.1287419999999999</v>
      </c>
      <c r="D42" s="273">
        <v>4.3648769999999999</v>
      </c>
      <c r="E42" s="273">
        <v>4.1832260000000003</v>
      </c>
      <c r="F42" s="273">
        <v>3.9756010000000002</v>
      </c>
      <c r="G42" s="273">
        <v>3.8757510000000002</v>
      </c>
      <c r="H42" s="273">
        <v>4.0492489999999997</v>
      </c>
      <c r="I42" s="273">
        <v>3.72153</v>
      </c>
      <c r="J42" s="273">
        <v>3.9404870000000001</v>
      </c>
      <c r="K42" s="273">
        <v>4.0874629999999996</v>
      </c>
      <c r="L42" s="273">
        <v>4.1628230000000004</v>
      </c>
      <c r="M42" s="273">
        <v>4.0594900000000003</v>
      </c>
      <c r="N42" s="273">
        <v>3.7927200000000001</v>
      </c>
      <c r="O42" s="273">
        <v>3.9668009999999998</v>
      </c>
      <c r="P42" s="273">
        <v>3.9985900000000001</v>
      </c>
      <c r="Q42" s="273">
        <v>4.11348</v>
      </c>
      <c r="R42" s="273">
        <v>3.878568</v>
      </c>
      <c r="S42" s="273">
        <v>3.9190770000000001</v>
      </c>
      <c r="T42" s="273">
        <v>3.9775459999999998</v>
      </c>
      <c r="U42" s="273">
        <v>3.5832959999999998</v>
      </c>
      <c r="V42" s="273">
        <v>4.0520769999999997</v>
      </c>
      <c r="W42" s="273">
        <v>3.8577789999999998</v>
      </c>
      <c r="X42" s="273">
        <v>4.0606920000000004</v>
      </c>
      <c r="Y42" s="273">
        <v>3.9502809999999999</v>
      </c>
      <c r="Z42" s="273">
        <v>3.6433080000000002</v>
      </c>
      <c r="AA42" s="273">
        <v>3.8555299999999999</v>
      </c>
      <c r="AB42" s="273">
        <v>3.899823</v>
      </c>
      <c r="AC42" s="273">
        <v>3.6926580000000002</v>
      </c>
      <c r="AD42" s="273">
        <v>3.792583</v>
      </c>
      <c r="AE42" s="273">
        <v>3.7688809999999999</v>
      </c>
      <c r="AF42" s="273">
        <v>3.6625909999999999</v>
      </c>
      <c r="AG42" s="273">
        <v>3.699125</v>
      </c>
      <c r="AH42" s="273">
        <v>3.8887130000000001</v>
      </c>
      <c r="AI42" s="273">
        <v>3.6871510000000001</v>
      </c>
      <c r="AJ42" s="273">
        <v>4.1307429999999998</v>
      </c>
      <c r="AK42" s="273">
        <v>3.6799059999999999</v>
      </c>
      <c r="AL42" s="273">
        <v>3.7427899999999998</v>
      </c>
      <c r="AM42" s="273">
        <v>4.0643890000000003</v>
      </c>
      <c r="AN42" s="273">
        <v>3.9966400000000002</v>
      </c>
      <c r="AO42" s="273">
        <v>3.8940049999999999</v>
      </c>
      <c r="AP42" s="273">
        <v>3.8829660000000001</v>
      </c>
      <c r="AQ42" s="273">
        <v>3.7890160000000002</v>
      </c>
      <c r="AR42" s="273">
        <v>3.96461</v>
      </c>
      <c r="AS42" s="273">
        <v>3.8036560000000001</v>
      </c>
      <c r="AT42" s="273">
        <v>3.7723789999999999</v>
      </c>
      <c r="AU42" s="273">
        <v>3.8910830000000001</v>
      </c>
      <c r="AV42" s="273">
        <v>4.0740939999999997</v>
      </c>
      <c r="AW42" s="273">
        <v>3.7955559999999999</v>
      </c>
      <c r="AX42" s="273">
        <v>3.8120159999999998</v>
      </c>
      <c r="AY42" s="273">
        <v>4.0252689999999998</v>
      </c>
      <c r="AZ42" s="777">
        <v>4.2133830000000003</v>
      </c>
      <c r="BA42" s="777">
        <v>3.9036040000000001</v>
      </c>
      <c r="BB42" s="777">
        <v>3.8866839999999998</v>
      </c>
      <c r="BC42" s="777">
        <v>3.5672540000000001</v>
      </c>
      <c r="BD42" s="777">
        <v>3.7544333333000002</v>
      </c>
      <c r="BE42" s="777">
        <v>3.6366345806</v>
      </c>
      <c r="BF42" s="284">
        <v>3.8469060000000002</v>
      </c>
      <c r="BG42" s="284">
        <v>3.845653</v>
      </c>
      <c r="BH42" s="284">
        <v>4.0151329999999996</v>
      </c>
      <c r="BI42" s="284">
        <v>3.793812</v>
      </c>
      <c r="BJ42" s="284">
        <v>3.7231879999999999</v>
      </c>
      <c r="BK42" s="284">
        <v>3.839242</v>
      </c>
      <c r="BL42" s="284">
        <v>3.9136579999999999</v>
      </c>
      <c r="BM42" s="284">
        <v>3.889516</v>
      </c>
      <c r="BN42" s="284">
        <v>3.8365550000000002</v>
      </c>
      <c r="BO42" s="284">
        <v>3.7723330000000002</v>
      </c>
      <c r="BP42" s="284">
        <v>3.860948</v>
      </c>
      <c r="BQ42" s="284">
        <v>3.7398180000000001</v>
      </c>
      <c r="BR42" s="284">
        <v>3.8813810000000002</v>
      </c>
      <c r="BS42" s="284">
        <v>3.8896359999999999</v>
      </c>
      <c r="BT42" s="284">
        <v>4.0636060000000001</v>
      </c>
      <c r="BU42" s="284">
        <v>3.8910399999999998</v>
      </c>
      <c r="BV42" s="284">
        <v>3.8101590000000001</v>
      </c>
    </row>
    <row r="43" spans="1:74" s="179" customFormat="1" ht="11.1" customHeight="1" x14ac:dyDescent="0.2">
      <c r="A43" s="208" t="s">
        <v>671</v>
      </c>
      <c r="B43" s="723" t="s">
        <v>672</v>
      </c>
      <c r="C43" s="273">
        <v>4.0772250000000003</v>
      </c>
      <c r="D43" s="273">
        <v>4.310162</v>
      </c>
      <c r="E43" s="273">
        <v>4.1238070000000002</v>
      </c>
      <c r="F43" s="273">
        <v>3.9159009999999999</v>
      </c>
      <c r="G43" s="273">
        <v>3.8174610000000002</v>
      </c>
      <c r="H43" s="273">
        <v>3.9904489999999999</v>
      </c>
      <c r="I43" s="273">
        <v>3.6653039999999999</v>
      </c>
      <c r="J43" s="273">
        <v>3.8821319999999999</v>
      </c>
      <c r="K43" s="273">
        <v>4.0268629999999996</v>
      </c>
      <c r="L43" s="273">
        <v>4.1063070000000002</v>
      </c>
      <c r="M43" s="273">
        <v>4.0031559999999997</v>
      </c>
      <c r="N43" s="273">
        <v>3.7387199999999998</v>
      </c>
      <c r="O43" s="273">
        <v>3.9129299999999998</v>
      </c>
      <c r="P43" s="273">
        <v>3.938733</v>
      </c>
      <c r="Q43" s="273">
        <v>4.0510279999999996</v>
      </c>
      <c r="R43" s="273">
        <v>3.8202020000000001</v>
      </c>
      <c r="S43" s="273">
        <v>3.8551739999999999</v>
      </c>
      <c r="T43" s="273">
        <v>3.9095789999999999</v>
      </c>
      <c r="U43" s="273">
        <v>3.5300699999999998</v>
      </c>
      <c r="V43" s="273">
        <v>3.9862709999999999</v>
      </c>
      <c r="W43" s="273">
        <v>3.7972790000000001</v>
      </c>
      <c r="X43" s="273">
        <v>4.0044009999999997</v>
      </c>
      <c r="Y43" s="273">
        <v>3.8981479999999999</v>
      </c>
      <c r="Z43" s="273">
        <v>3.5955010000000001</v>
      </c>
      <c r="AA43" s="273">
        <v>3.8067880000000001</v>
      </c>
      <c r="AB43" s="273">
        <v>3.8500299999999998</v>
      </c>
      <c r="AC43" s="273">
        <v>3.6417549999999999</v>
      </c>
      <c r="AD43" s="273">
        <v>3.7282160000000002</v>
      </c>
      <c r="AE43" s="273">
        <v>3.7109130000000001</v>
      </c>
      <c r="AF43" s="273">
        <v>3.6027239999999998</v>
      </c>
      <c r="AG43" s="273">
        <v>3.640673</v>
      </c>
      <c r="AH43" s="273">
        <v>3.829971</v>
      </c>
      <c r="AI43" s="273">
        <v>3.6313170000000001</v>
      </c>
      <c r="AJ43" s="273">
        <v>4.07484</v>
      </c>
      <c r="AK43" s="273">
        <v>3.6299060000000001</v>
      </c>
      <c r="AL43" s="273">
        <v>3.6934999999999998</v>
      </c>
      <c r="AM43" s="273">
        <v>4.0163890000000002</v>
      </c>
      <c r="AN43" s="273">
        <v>3.9531399999999999</v>
      </c>
      <c r="AO43" s="273">
        <v>3.8524560000000001</v>
      </c>
      <c r="AP43" s="273">
        <v>3.837799</v>
      </c>
      <c r="AQ43" s="273">
        <v>3.7443059999999999</v>
      </c>
      <c r="AR43" s="273">
        <v>3.9217430000000002</v>
      </c>
      <c r="AS43" s="273">
        <v>3.757946</v>
      </c>
      <c r="AT43" s="273">
        <v>3.7271200000000002</v>
      </c>
      <c r="AU43" s="273">
        <v>3.8433160000000002</v>
      </c>
      <c r="AV43" s="273">
        <v>4.0293840000000003</v>
      </c>
      <c r="AW43" s="273">
        <v>3.7577219999999998</v>
      </c>
      <c r="AX43" s="273">
        <v>3.7704029999999999</v>
      </c>
      <c r="AY43" s="273">
        <v>3.982688</v>
      </c>
      <c r="AZ43" s="777">
        <v>4.1663110000000003</v>
      </c>
      <c r="BA43" s="777">
        <v>3.8609270000000002</v>
      </c>
      <c r="BB43" s="777">
        <v>3.8399839999999998</v>
      </c>
      <c r="BC43" s="777">
        <v>3.5191889999999999</v>
      </c>
      <c r="BD43" s="777">
        <v>3.7055285332999999</v>
      </c>
      <c r="BE43" s="777">
        <v>3.5873984806000001</v>
      </c>
      <c r="BF43" s="284">
        <v>3.794886</v>
      </c>
      <c r="BG43" s="284">
        <v>3.79101</v>
      </c>
      <c r="BH43" s="284">
        <v>3.9626540000000001</v>
      </c>
      <c r="BI43" s="284">
        <v>3.7452519999999998</v>
      </c>
      <c r="BJ43" s="284">
        <v>3.6733159999999998</v>
      </c>
      <c r="BK43" s="284">
        <v>3.787811</v>
      </c>
      <c r="BL43" s="284">
        <v>3.8605429999999998</v>
      </c>
      <c r="BM43" s="284">
        <v>3.8325830000000001</v>
      </c>
      <c r="BN43" s="284">
        <v>3.7762229999999999</v>
      </c>
      <c r="BO43" s="284">
        <v>3.7129590000000001</v>
      </c>
      <c r="BP43" s="284">
        <v>3.7993429999999999</v>
      </c>
      <c r="BQ43" s="284">
        <v>3.6820149999999998</v>
      </c>
      <c r="BR43" s="284">
        <v>3.8202699999999998</v>
      </c>
      <c r="BS43" s="284">
        <v>3.8282630000000002</v>
      </c>
      <c r="BT43" s="284">
        <v>4.0072260000000002</v>
      </c>
      <c r="BU43" s="284">
        <v>3.8389519999999999</v>
      </c>
      <c r="BV43" s="284">
        <v>3.7590080000000001</v>
      </c>
    </row>
    <row r="44" spans="1:74" s="179" customFormat="1" ht="11.1" customHeight="1" x14ac:dyDescent="0.2">
      <c r="A44" s="208" t="s">
        <v>656</v>
      </c>
      <c r="B44" s="473" t="s">
        <v>673</v>
      </c>
      <c r="C44" s="273">
        <v>3.9194E-2</v>
      </c>
      <c r="D44" s="273">
        <v>4.3535999999999998E-2</v>
      </c>
      <c r="E44" s="273">
        <v>4.829E-2</v>
      </c>
      <c r="F44" s="273">
        <v>4.7867E-2</v>
      </c>
      <c r="G44" s="273">
        <v>4.8645000000000001E-2</v>
      </c>
      <c r="H44" s="273">
        <v>4.5967000000000001E-2</v>
      </c>
      <c r="I44" s="273">
        <v>4.3936000000000003E-2</v>
      </c>
      <c r="J44" s="273">
        <v>4.6096999999999999E-2</v>
      </c>
      <c r="K44" s="273">
        <v>4.6233000000000003E-2</v>
      </c>
      <c r="L44" s="273">
        <v>4.3226000000000001E-2</v>
      </c>
      <c r="M44" s="273">
        <v>4.1266999999999998E-2</v>
      </c>
      <c r="N44" s="273">
        <v>4.129E-2</v>
      </c>
      <c r="O44" s="273">
        <v>4.1452000000000003E-2</v>
      </c>
      <c r="P44" s="273">
        <v>4.4821E-2</v>
      </c>
      <c r="Q44" s="273">
        <v>4.7258000000000001E-2</v>
      </c>
      <c r="R44" s="273">
        <v>4.9033E-2</v>
      </c>
      <c r="S44" s="273">
        <v>5.0871E-2</v>
      </c>
      <c r="T44" s="273">
        <v>4.9099999999999998E-2</v>
      </c>
      <c r="U44" s="273">
        <v>4.5644999999999998E-2</v>
      </c>
      <c r="V44" s="273">
        <v>4.8258000000000002E-2</v>
      </c>
      <c r="W44" s="273">
        <v>4.8333000000000001E-2</v>
      </c>
      <c r="X44" s="273">
        <v>4.7194E-2</v>
      </c>
      <c r="Y44" s="273">
        <v>4.4999999999999998E-2</v>
      </c>
      <c r="Z44" s="273">
        <v>4.1194000000000001E-2</v>
      </c>
      <c r="AA44" s="273">
        <v>4.1645000000000001E-2</v>
      </c>
      <c r="AB44" s="273">
        <v>4.3621E-2</v>
      </c>
      <c r="AC44" s="273">
        <v>4.2418999999999998E-2</v>
      </c>
      <c r="AD44" s="273">
        <v>5.8700000000000002E-2</v>
      </c>
      <c r="AE44" s="273">
        <v>4.8742000000000001E-2</v>
      </c>
      <c r="AF44" s="273">
        <v>4.7600000000000003E-2</v>
      </c>
      <c r="AG44" s="273">
        <v>4.3742000000000003E-2</v>
      </c>
      <c r="AH44" s="273">
        <v>4.6065000000000002E-2</v>
      </c>
      <c r="AI44" s="273">
        <v>4.2367000000000002E-2</v>
      </c>
      <c r="AJ44" s="273">
        <v>4.0773999999999998E-2</v>
      </c>
      <c r="AK44" s="273">
        <v>3.4932999999999999E-2</v>
      </c>
      <c r="AL44" s="273">
        <v>3.7129000000000002E-2</v>
      </c>
      <c r="AM44" s="273">
        <v>3.4870999999999999E-2</v>
      </c>
      <c r="AN44" s="273">
        <v>3.2178999999999999E-2</v>
      </c>
      <c r="AO44" s="273">
        <v>3.0096999999999999E-2</v>
      </c>
      <c r="AP44" s="273">
        <v>3.4367000000000002E-2</v>
      </c>
      <c r="AQ44" s="273">
        <v>3.3903000000000003E-2</v>
      </c>
      <c r="AR44" s="273">
        <v>2.9567E-2</v>
      </c>
      <c r="AS44" s="273">
        <v>3.0452E-2</v>
      </c>
      <c r="AT44" s="273">
        <v>3.2065000000000003E-2</v>
      </c>
      <c r="AU44" s="273">
        <v>3.2967000000000003E-2</v>
      </c>
      <c r="AV44" s="273">
        <v>2.9936000000000001E-2</v>
      </c>
      <c r="AW44" s="273">
        <v>2.7167E-2</v>
      </c>
      <c r="AX44" s="273">
        <v>2.8289999999999999E-2</v>
      </c>
      <c r="AY44" s="273">
        <v>2.8097E-2</v>
      </c>
      <c r="AZ44" s="777">
        <v>3.2786000000000003E-2</v>
      </c>
      <c r="BA44" s="777">
        <v>2.7032E-2</v>
      </c>
      <c r="BB44" s="777">
        <v>3.3766999999999998E-2</v>
      </c>
      <c r="BC44" s="777">
        <v>3.1483999999999998E-2</v>
      </c>
      <c r="BD44" s="777">
        <v>3.3590099999999998E-2</v>
      </c>
      <c r="BE44" s="777">
        <v>3.3777099999999997E-2</v>
      </c>
      <c r="BF44" s="284">
        <v>3.5910900000000003E-2</v>
      </c>
      <c r="BG44" s="284">
        <v>3.9112899999999999E-2</v>
      </c>
      <c r="BH44" s="284">
        <v>3.7737100000000003E-2</v>
      </c>
      <c r="BI44" s="284">
        <v>3.4978200000000001E-2</v>
      </c>
      <c r="BJ44" s="284">
        <v>3.71031E-2</v>
      </c>
      <c r="BK44" s="284">
        <v>3.7971299999999999E-2</v>
      </c>
      <c r="BL44" s="284">
        <v>3.9791699999999999E-2</v>
      </c>
      <c r="BM44" s="284">
        <v>4.2759100000000001E-2</v>
      </c>
      <c r="BN44" s="284">
        <v>4.8393699999999998E-2</v>
      </c>
      <c r="BO44" s="284">
        <v>4.5678499999999997E-2</v>
      </c>
      <c r="BP44" s="284">
        <v>4.4747200000000001E-2</v>
      </c>
      <c r="BQ44" s="284">
        <v>4.3015400000000002E-2</v>
      </c>
      <c r="BR44" s="284">
        <v>4.4958999999999999E-2</v>
      </c>
      <c r="BS44" s="284">
        <v>4.5482399999999999E-2</v>
      </c>
      <c r="BT44" s="284">
        <v>4.1134999999999998E-2</v>
      </c>
      <c r="BU44" s="284">
        <v>3.79409E-2</v>
      </c>
      <c r="BV44" s="284">
        <v>3.7789900000000001E-2</v>
      </c>
    </row>
    <row r="45" spans="1:74" s="179" customFormat="1" ht="11.1" customHeight="1" x14ac:dyDescent="0.2">
      <c r="A45" s="207" t="s">
        <v>662</v>
      </c>
      <c r="B45" s="473" t="s">
        <v>663</v>
      </c>
      <c r="C45" s="273">
        <v>1.2323000000000001E-2</v>
      </c>
      <c r="D45" s="273">
        <v>1.1179E-2</v>
      </c>
      <c r="E45" s="273">
        <v>1.1129E-2</v>
      </c>
      <c r="F45" s="273">
        <v>1.1833E-2</v>
      </c>
      <c r="G45" s="273">
        <v>9.6450000000000008E-3</v>
      </c>
      <c r="H45" s="273">
        <v>1.2833000000000001E-2</v>
      </c>
      <c r="I45" s="273">
        <v>1.2290000000000001E-2</v>
      </c>
      <c r="J45" s="273">
        <v>1.2258E-2</v>
      </c>
      <c r="K45" s="273">
        <v>1.4367E-2</v>
      </c>
      <c r="L45" s="273">
        <v>1.329E-2</v>
      </c>
      <c r="M45" s="273">
        <v>1.5067000000000001E-2</v>
      </c>
      <c r="N45" s="273">
        <v>1.2710000000000001E-2</v>
      </c>
      <c r="O45" s="273">
        <v>1.2418999999999999E-2</v>
      </c>
      <c r="P45" s="273">
        <v>1.5036000000000001E-2</v>
      </c>
      <c r="Q45" s="273">
        <v>1.5193999999999999E-2</v>
      </c>
      <c r="R45" s="273">
        <v>9.3329999999999993E-3</v>
      </c>
      <c r="S45" s="273">
        <v>1.3032E-2</v>
      </c>
      <c r="T45" s="273">
        <v>1.8866999999999998E-2</v>
      </c>
      <c r="U45" s="273">
        <v>7.5810000000000001E-3</v>
      </c>
      <c r="V45" s="273">
        <v>1.7548000000000001E-2</v>
      </c>
      <c r="W45" s="273">
        <v>1.2167000000000001E-2</v>
      </c>
      <c r="X45" s="273">
        <v>9.0969999999999992E-3</v>
      </c>
      <c r="Y45" s="273">
        <v>7.1329999999999996E-3</v>
      </c>
      <c r="Z45" s="273">
        <v>6.613E-3</v>
      </c>
      <c r="AA45" s="273">
        <v>7.097E-3</v>
      </c>
      <c r="AB45" s="273">
        <v>6.1720000000000004E-3</v>
      </c>
      <c r="AC45" s="273">
        <v>8.4840000000000002E-3</v>
      </c>
      <c r="AD45" s="273">
        <v>5.6670000000000002E-3</v>
      </c>
      <c r="AE45" s="273">
        <v>9.2259999999999998E-3</v>
      </c>
      <c r="AF45" s="273">
        <v>1.2267E-2</v>
      </c>
      <c r="AG45" s="273">
        <v>1.4710000000000001E-2</v>
      </c>
      <c r="AH45" s="273">
        <v>1.2677000000000001E-2</v>
      </c>
      <c r="AI45" s="273">
        <v>1.3467E-2</v>
      </c>
      <c r="AJ45" s="273">
        <v>1.5129E-2</v>
      </c>
      <c r="AK45" s="273">
        <v>1.5067000000000001E-2</v>
      </c>
      <c r="AL45" s="273">
        <v>1.2161E-2</v>
      </c>
      <c r="AM45" s="273">
        <v>1.3129E-2</v>
      </c>
      <c r="AN45" s="273">
        <v>1.1320999999999999E-2</v>
      </c>
      <c r="AO45" s="273">
        <v>1.1452E-2</v>
      </c>
      <c r="AP45" s="273">
        <v>1.0800000000000001E-2</v>
      </c>
      <c r="AQ45" s="273">
        <v>1.0807000000000001E-2</v>
      </c>
      <c r="AR45" s="273">
        <v>1.3299999999999999E-2</v>
      </c>
      <c r="AS45" s="273">
        <v>1.5258000000000001E-2</v>
      </c>
      <c r="AT45" s="273">
        <v>1.3194000000000001E-2</v>
      </c>
      <c r="AU45" s="273">
        <v>1.4800000000000001E-2</v>
      </c>
      <c r="AV45" s="273">
        <v>1.4774000000000001E-2</v>
      </c>
      <c r="AW45" s="273">
        <v>1.0666999999999999E-2</v>
      </c>
      <c r="AX45" s="273">
        <v>1.3323E-2</v>
      </c>
      <c r="AY45" s="273">
        <v>1.4484E-2</v>
      </c>
      <c r="AZ45" s="777">
        <v>1.4286E-2</v>
      </c>
      <c r="BA45" s="777">
        <v>1.5644999999999999E-2</v>
      </c>
      <c r="BB45" s="777">
        <v>1.2933E-2</v>
      </c>
      <c r="BC45" s="777">
        <v>1.6580999999999999E-2</v>
      </c>
      <c r="BD45" s="777">
        <v>1.5314700000000001E-2</v>
      </c>
      <c r="BE45" s="777">
        <v>1.5459000000000001E-2</v>
      </c>
      <c r="BF45" s="284">
        <v>1.6109700000000001E-2</v>
      </c>
      <c r="BG45" s="284">
        <v>1.55304E-2</v>
      </c>
      <c r="BH45" s="284">
        <v>1.47422E-2</v>
      </c>
      <c r="BI45" s="284">
        <v>1.35818E-2</v>
      </c>
      <c r="BJ45" s="284">
        <v>1.27682E-2</v>
      </c>
      <c r="BK45" s="284">
        <v>1.34591E-2</v>
      </c>
      <c r="BL45" s="284">
        <v>1.3323E-2</v>
      </c>
      <c r="BM45" s="284">
        <v>1.41742E-2</v>
      </c>
      <c r="BN45" s="284">
        <v>1.19375E-2</v>
      </c>
      <c r="BO45" s="284">
        <v>1.36962E-2</v>
      </c>
      <c r="BP45" s="284">
        <v>1.68577E-2</v>
      </c>
      <c r="BQ45" s="284">
        <v>1.47879E-2</v>
      </c>
      <c r="BR45" s="284">
        <v>1.61526E-2</v>
      </c>
      <c r="BS45" s="284">
        <v>1.58914E-2</v>
      </c>
      <c r="BT45" s="284">
        <v>1.5244799999999999E-2</v>
      </c>
      <c r="BU45" s="284">
        <v>1.41475E-2</v>
      </c>
      <c r="BV45" s="284">
        <v>1.3362000000000001E-2</v>
      </c>
    </row>
    <row r="46" spans="1:74" ht="11.1" customHeight="1" x14ac:dyDescent="0.2">
      <c r="A46" s="208" t="s">
        <v>654</v>
      </c>
      <c r="B46" s="468" t="s">
        <v>674</v>
      </c>
      <c r="C46" s="273">
        <v>4.7252935000000003E-2</v>
      </c>
      <c r="D46" s="273">
        <v>5.6115249999999998E-2</v>
      </c>
      <c r="E46" s="273">
        <v>6.1110548000000001E-2</v>
      </c>
      <c r="F46" s="273">
        <v>7.0016732999999998E-2</v>
      </c>
      <c r="G46" s="273">
        <v>5.5563967999999998E-2</v>
      </c>
      <c r="H46" s="273">
        <v>6.9290867000000006E-2</v>
      </c>
      <c r="I46" s="273">
        <v>6.2947258000000006E-2</v>
      </c>
      <c r="J46" s="273">
        <v>6.3747129E-2</v>
      </c>
      <c r="K46" s="273">
        <v>5.9835233000000002E-2</v>
      </c>
      <c r="L46" s="273">
        <v>7.2154968E-2</v>
      </c>
      <c r="M46" s="273">
        <v>8.3285632999999998E-2</v>
      </c>
      <c r="N46" s="273">
        <v>6.1228097000000002E-2</v>
      </c>
      <c r="O46" s="273">
        <v>6.3289322999999995E-2</v>
      </c>
      <c r="P46" s="273">
        <v>6.7970286000000005E-2</v>
      </c>
      <c r="Q46" s="273">
        <v>7.2891774000000006E-2</v>
      </c>
      <c r="R46" s="273">
        <v>5.7962867000000001E-2</v>
      </c>
      <c r="S46" s="273">
        <v>8.5550097000000005E-2</v>
      </c>
      <c r="T46" s="273">
        <v>9.2722166999999994E-2</v>
      </c>
      <c r="U46" s="273">
        <v>8.0204387000000002E-2</v>
      </c>
      <c r="V46" s="273">
        <v>8.1343289999999999E-2</v>
      </c>
      <c r="W46" s="273">
        <v>9.5058000000000004E-2</v>
      </c>
      <c r="X46" s="273">
        <v>8.7795677000000003E-2</v>
      </c>
      <c r="Y46" s="273">
        <v>8.6964932999999994E-2</v>
      </c>
      <c r="Z46" s="273">
        <v>8.0321096999999994E-2</v>
      </c>
      <c r="AA46" s="273">
        <v>8.1133838999999999E-2</v>
      </c>
      <c r="AB46" s="273">
        <v>9.8226102999999995E-2</v>
      </c>
      <c r="AC46" s="273">
        <v>8.0351290000000006E-2</v>
      </c>
      <c r="AD46" s="273">
        <v>7.9811699999999999E-2</v>
      </c>
      <c r="AE46" s="273">
        <v>7.8832419000000001E-2</v>
      </c>
      <c r="AF46" s="273">
        <v>8.80272E-2</v>
      </c>
      <c r="AG46" s="273">
        <v>7.6372355000000003E-2</v>
      </c>
      <c r="AH46" s="273">
        <v>7.1018097000000002E-2</v>
      </c>
      <c r="AI46" s="273">
        <v>7.7134732999999997E-2</v>
      </c>
      <c r="AJ46" s="273">
        <v>8.7466677000000007E-2</v>
      </c>
      <c r="AK46" s="273">
        <v>7.8025499999999998E-2</v>
      </c>
      <c r="AL46" s="273">
        <v>8.4634806000000007E-2</v>
      </c>
      <c r="AM46" s="273">
        <v>3.7384451999999999E-2</v>
      </c>
      <c r="AN46" s="273">
        <v>4.2425821000000002E-2</v>
      </c>
      <c r="AO46" s="273">
        <v>4.5583774000000001E-2</v>
      </c>
      <c r="AP46" s="273">
        <v>4.8002900000000001E-2</v>
      </c>
      <c r="AQ46" s="273">
        <v>4.2981354999999999E-2</v>
      </c>
      <c r="AR46" s="273">
        <v>4.2821733000000001E-2</v>
      </c>
      <c r="AS46" s="273">
        <v>3.6363645E-2</v>
      </c>
      <c r="AT46" s="273">
        <v>2.7580128999999998E-2</v>
      </c>
      <c r="AU46" s="273">
        <v>4.7393667E-2</v>
      </c>
      <c r="AV46" s="273">
        <v>3.8741548000000001E-2</v>
      </c>
      <c r="AW46" s="273">
        <v>4.3703066999999998E-2</v>
      </c>
      <c r="AX46" s="273">
        <v>3.9683000000000003E-2</v>
      </c>
      <c r="AY46" s="273">
        <v>4.4140258000000002E-2</v>
      </c>
      <c r="AZ46" s="777">
        <v>5.1551286000000002E-2</v>
      </c>
      <c r="BA46" s="777">
        <v>5.6949774000000002E-2</v>
      </c>
      <c r="BB46" s="777">
        <v>6.7506266999999995E-2</v>
      </c>
      <c r="BC46" s="777">
        <v>7.0457000000000006E-2</v>
      </c>
      <c r="BD46" s="777">
        <v>6.5919199999999997E-2</v>
      </c>
      <c r="BE46" s="777">
        <v>7.3393799999999995E-2</v>
      </c>
      <c r="BF46" s="284">
        <v>7.7118599999999995E-2</v>
      </c>
      <c r="BG46" s="284">
        <v>7.7100000000000002E-2</v>
      </c>
      <c r="BH46" s="284">
        <v>7.5158900000000001E-2</v>
      </c>
      <c r="BI46" s="284">
        <v>7.2165599999999996E-2</v>
      </c>
      <c r="BJ46" s="284">
        <v>7.1180499999999994E-2</v>
      </c>
      <c r="BK46" s="284">
        <v>4.6569899999999997E-2</v>
      </c>
      <c r="BL46" s="284">
        <v>5.8763999999999997E-2</v>
      </c>
      <c r="BM46" s="284">
        <v>6.2065599999999999E-2</v>
      </c>
      <c r="BN46" s="284">
        <v>6.4054299999999995E-2</v>
      </c>
      <c r="BO46" s="284">
        <v>7.63707E-2</v>
      </c>
      <c r="BP46" s="284">
        <v>8.0981600000000001E-2</v>
      </c>
      <c r="BQ46" s="284">
        <v>8.1157400000000005E-2</v>
      </c>
      <c r="BR46" s="284">
        <v>8.1066799999999994E-2</v>
      </c>
      <c r="BS46" s="284">
        <v>8.0253699999999997E-2</v>
      </c>
      <c r="BT46" s="284">
        <v>8.03706E-2</v>
      </c>
      <c r="BU46" s="284">
        <v>7.6282100000000005E-2</v>
      </c>
      <c r="BV46" s="284">
        <v>7.5714100000000006E-2</v>
      </c>
    </row>
    <row r="47" spans="1:74" ht="11.1" customHeight="1" x14ac:dyDescent="0.2">
      <c r="A47" s="208" t="s">
        <v>660</v>
      </c>
      <c r="B47" s="468" t="s">
        <v>675</v>
      </c>
      <c r="C47" s="273">
        <v>8.1465774000000005E-2</v>
      </c>
      <c r="D47" s="273">
        <v>8.2399857000000007E-2</v>
      </c>
      <c r="E47" s="273">
        <v>9.1893064999999996E-2</v>
      </c>
      <c r="F47" s="273">
        <v>9.0240932999999995E-2</v>
      </c>
      <c r="G47" s="273">
        <v>9.5392096999999995E-2</v>
      </c>
      <c r="H47" s="273">
        <v>0.12102826699999999</v>
      </c>
      <c r="I47" s="273">
        <v>9.3258613000000004E-2</v>
      </c>
      <c r="J47" s="273">
        <v>0.111839968</v>
      </c>
      <c r="K47" s="273">
        <v>0.100621267</v>
      </c>
      <c r="L47" s="273">
        <v>0.11552035500000001</v>
      </c>
      <c r="M47" s="273">
        <v>9.5094333000000003E-2</v>
      </c>
      <c r="N47" s="273">
        <v>0.11538271</v>
      </c>
      <c r="O47" s="273">
        <v>0.12797303199999999</v>
      </c>
      <c r="P47" s="273">
        <v>0.13897164300000001</v>
      </c>
      <c r="Q47" s="273">
        <v>0.15083412900000001</v>
      </c>
      <c r="R47" s="273">
        <v>0.16177140000000001</v>
      </c>
      <c r="S47" s="273">
        <v>0.21060490300000001</v>
      </c>
      <c r="T47" s="273">
        <v>0.19174776700000001</v>
      </c>
      <c r="U47" s="273">
        <v>0.16542032300000001</v>
      </c>
      <c r="V47" s="273">
        <v>0.19964880600000001</v>
      </c>
      <c r="W47" s="273">
        <v>0.19438150000000001</v>
      </c>
      <c r="X47" s="273">
        <v>0.185138097</v>
      </c>
      <c r="Y47" s="273">
        <v>0.15539113299999999</v>
      </c>
      <c r="Z47" s="273">
        <v>0.221120226</v>
      </c>
      <c r="AA47" s="273">
        <v>0.16942971000000001</v>
      </c>
      <c r="AB47" s="273">
        <v>0.22421331</v>
      </c>
      <c r="AC47" s="273">
        <v>0.20404106499999999</v>
      </c>
      <c r="AD47" s="273">
        <v>0.22813123299999999</v>
      </c>
      <c r="AE47" s="273">
        <v>0.236836097</v>
      </c>
      <c r="AF47" s="273">
        <v>0.2449548</v>
      </c>
      <c r="AG47" s="273">
        <v>0.27621683899999999</v>
      </c>
      <c r="AH47" s="273">
        <v>0.238942548</v>
      </c>
      <c r="AI47" s="273">
        <v>0.24116696700000001</v>
      </c>
      <c r="AJ47" s="273">
        <v>0.22575325800000001</v>
      </c>
      <c r="AK47" s="273">
        <v>0.23041476699999999</v>
      </c>
      <c r="AL47" s="273">
        <v>0.21381409700000001</v>
      </c>
      <c r="AM47" s="273">
        <v>0.13278529</v>
      </c>
      <c r="AN47" s="273">
        <v>0.17097778599999999</v>
      </c>
      <c r="AO47" s="273">
        <v>0.15634028999999999</v>
      </c>
      <c r="AP47" s="273">
        <v>0.15868663299999999</v>
      </c>
      <c r="AQ47" s="273">
        <v>0.140655</v>
      </c>
      <c r="AR47" s="273">
        <v>0.10395106699999999</v>
      </c>
      <c r="AS47" s="273">
        <v>0.147470871</v>
      </c>
      <c r="AT47" s="273">
        <v>0.15560774199999999</v>
      </c>
      <c r="AU47" s="273">
        <v>0.14356579999999999</v>
      </c>
      <c r="AV47" s="273">
        <v>0.166639129</v>
      </c>
      <c r="AW47" s="273">
        <v>0.13578003299999999</v>
      </c>
      <c r="AX47" s="273">
        <v>0.16456225799999999</v>
      </c>
      <c r="AY47" s="273">
        <v>9.4061934999999999E-2</v>
      </c>
      <c r="AZ47" s="777">
        <v>0.13925974999999999</v>
      </c>
      <c r="BA47" s="777">
        <v>0.158895645</v>
      </c>
      <c r="BB47" s="777">
        <v>0.174914233</v>
      </c>
      <c r="BC47" s="777">
        <v>0.158497</v>
      </c>
      <c r="BD47" s="777">
        <v>0.19445889999999999</v>
      </c>
      <c r="BE47" s="777">
        <v>0.21305579999999999</v>
      </c>
      <c r="BF47" s="284">
        <v>0.2209612</v>
      </c>
      <c r="BG47" s="284">
        <v>0.22814119999999999</v>
      </c>
      <c r="BH47" s="284">
        <v>0.23398140000000001</v>
      </c>
      <c r="BI47" s="284">
        <v>0.2421479</v>
      </c>
      <c r="BJ47" s="284">
        <v>0.25476349999999998</v>
      </c>
      <c r="BK47" s="284">
        <v>0.25715539999999998</v>
      </c>
      <c r="BL47" s="284">
        <v>0.26850499999999999</v>
      </c>
      <c r="BM47" s="284">
        <v>0.2690707</v>
      </c>
      <c r="BN47" s="284">
        <v>0.27729229999999999</v>
      </c>
      <c r="BO47" s="284">
        <v>0.27982960000000001</v>
      </c>
      <c r="BP47" s="284">
        <v>0.27914939999999999</v>
      </c>
      <c r="BQ47" s="284">
        <v>0.28070319999999999</v>
      </c>
      <c r="BR47" s="284">
        <v>0.27920499999999998</v>
      </c>
      <c r="BS47" s="284">
        <v>0.27967019999999998</v>
      </c>
      <c r="BT47" s="284">
        <v>0.27858840000000001</v>
      </c>
      <c r="BU47" s="284">
        <v>0.27899580000000002</v>
      </c>
      <c r="BV47" s="284">
        <v>0.28820950000000001</v>
      </c>
    </row>
    <row r="48" spans="1:74" ht="11.1" customHeight="1" x14ac:dyDescent="0.2">
      <c r="A48" s="471"/>
      <c r="B48" s="472"/>
      <c r="C48" s="273"/>
      <c r="D48" s="273"/>
      <c r="E48" s="273"/>
      <c r="F48" s="273"/>
      <c r="G48" s="273"/>
      <c r="H48" s="273"/>
      <c r="I48" s="273"/>
      <c r="J48" s="273"/>
      <c r="K48" s="273"/>
      <c r="L48" s="273"/>
      <c r="M48" s="273"/>
      <c r="N48" s="273"/>
      <c r="O48" s="273"/>
      <c r="P48" s="273"/>
      <c r="Q48" s="273"/>
      <c r="R48" s="273"/>
      <c r="S48" s="273"/>
      <c r="T48" s="273"/>
      <c r="U48" s="273"/>
      <c r="V48" s="273"/>
      <c r="W48" s="273"/>
      <c r="X48" s="273"/>
      <c r="Y48" s="273"/>
      <c r="Z48" s="273"/>
      <c r="AA48" s="273"/>
      <c r="AB48" s="273"/>
      <c r="AC48" s="273"/>
      <c r="AD48" s="273"/>
      <c r="AE48" s="273"/>
      <c r="AF48" s="273"/>
      <c r="AG48" s="273"/>
      <c r="AH48" s="273"/>
      <c r="AI48" s="273"/>
      <c r="AJ48" s="273"/>
      <c r="AK48" s="273"/>
      <c r="AL48" s="273"/>
      <c r="AM48" s="273"/>
      <c r="AN48" s="273"/>
      <c r="AO48" s="273"/>
      <c r="AP48" s="273"/>
      <c r="AQ48" s="273"/>
      <c r="AR48" s="273"/>
      <c r="AS48" s="273"/>
      <c r="AT48" s="273"/>
      <c r="AU48" s="273"/>
      <c r="AV48" s="273"/>
      <c r="AW48" s="273"/>
      <c r="AX48" s="273"/>
      <c r="AY48" s="273"/>
      <c r="AZ48" s="777"/>
      <c r="BA48" s="777"/>
      <c r="BB48" s="777"/>
      <c r="BC48" s="777"/>
      <c r="BD48" s="777"/>
      <c r="BE48" s="777"/>
      <c r="BF48" s="284"/>
      <c r="BG48" s="284"/>
      <c r="BH48" s="284"/>
      <c r="BI48" s="284"/>
      <c r="BJ48" s="284"/>
      <c r="BK48" s="284"/>
      <c r="BL48" s="284"/>
      <c r="BM48" s="284"/>
      <c r="BN48" s="284"/>
      <c r="BO48" s="284"/>
      <c r="BP48" s="284"/>
      <c r="BQ48" s="284"/>
      <c r="BR48" s="284"/>
      <c r="BS48" s="284"/>
      <c r="BT48" s="284"/>
      <c r="BU48" s="284"/>
      <c r="BV48" s="284"/>
    </row>
    <row r="49" spans="1:74" ht="11.1" customHeight="1" x14ac:dyDescent="0.2">
      <c r="A49" s="471"/>
      <c r="B49" s="25" t="s">
        <v>495</v>
      </c>
      <c r="C49" s="273"/>
      <c r="D49" s="273"/>
      <c r="E49" s="273"/>
      <c r="F49" s="273"/>
      <c r="G49" s="273"/>
      <c r="H49" s="273"/>
      <c r="I49" s="273"/>
      <c r="J49" s="273"/>
      <c r="K49" s="273"/>
      <c r="L49" s="273"/>
      <c r="M49" s="273"/>
      <c r="N49" s="273"/>
      <c r="O49" s="273"/>
      <c r="P49" s="273"/>
      <c r="Q49" s="273"/>
      <c r="R49" s="273"/>
      <c r="S49" s="273"/>
      <c r="T49" s="273"/>
      <c r="U49" s="273"/>
      <c r="V49" s="273"/>
      <c r="W49" s="273"/>
      <c r="X49" s="273"/>
      <c r="Y49" s="273"/>
      <c r="Z49" s="273"/>
      <c r="AA49" s="273"/>
      <c r="AB49" s="273"/>
      <c r="AC49" s="273"/>
      <c r="AD49" s="273"/>
      <c r="AE49" s="273"/>
      <c r="AF49" s="273"/>
      <c r="AG49" s="273"/>
      <c r="AH49" s="273"/>
      <c r="AI49" s="273"/>
      <c r="AJ49" s="273"/>
      <c r="AK49" s="273"/>
      <c r="AL49" s="273"/>
      <c r="AM49" s="273"/>
      <c r="AN49" s="273"/>
      <c r="AO49" s="273"/>
      <c r="AP49" s="273"/>
      <c r="AQ49" s="273"/>
      <c r="AR49" s="273"/>
      <c r="AS49" s="273"/>
      <c r="AT49" s="273"/>
      <c r="AU49" s="273"/>
      <c r="AV49" s="273"/>
      <c r="AW49" s="273"/>
      <c r="AX49" s="273"/>
      <c r="AY49" s="273"/>
      <c r="AZ49" s="777"/>
      <c r="BA49" s="777"/>
      <c r="BB49" s="777"/>
      <c r="BC49" s="777"/>
      <c r="BD49" s="777"/>
      <c r="BE49" s="777"/>
      <c r="BF49" s="284"/>
      <c r="BG49" s="284"/>
      <c r="BH49" s="284"/>
      <c r="BI49" s="284"/>
      <c r="BJ49" s="284"/>
      <c r="BK49" s="284"/>
      <c r="BL49" s="284"/>
      <c r="BM49" s="284"/>
      <c r="BN49" s="284"/>
      <c r="BO49" s="284"/>
      <c r="BP49" s="284"/>
      <c r="BQ49" s="284"/>
      <c r="BR49" s="284"/>
      <c r="BS49" s="284"/>
      <c r="BT49" s="284"/>
      <c r="BU49" s="284"/>
      <c r="BV49" s="284"/>
    </row>
    <row r="50" spans="1:74" s="211" customFormat="1" ht="11.1" customHeight="1" x14ac:dyDescent="0.2">
      <c r="A50" s="471" t="s">
        <v>676</v>
      </c>
      <c r="B50" s="467" t="s">
        <v>677</v>
      </c>
      <c r="C50" s="68">
        <v>33.338335999999998</v>
      </c>
      <c r="D50" s="68">
        <v>34.017051000000002</v>
      </c>
      <c r="E50" s="68">
        <v>34.389493000000002</v>
      </c>
      <c r="F50" s="68">
        <v>31.626783</v>
      </c>
      <c r="G50" s="68">
        <v>30.755503000000001</v>
      </c>
      <c r="H50" s="68">
        <v>29.721236999999999</v>
      </c>
      <c r="I50" s="68">
        <v>30.775912000000002</v>
      </c>
      <c r="J50" s="68">
        <v>29.135491999999999</v>
      </c>
      <c r="K50" s="68">
        <v>27.240168000000001</v>
      </c>
      <c r="L50" s="68">
        <v>27.023629</v>
      </c>
      <c r="M50" s="68">
        <v>30.138193999999999</v>
      </c>
      <c r="N50" s="68">
        <v>31.54045</v>
      </c>
      <c r="O50" s="68">
        <v>33.565894999999998</v>
      </c>
      <c r="P50" s="68">
        <v>35.204247000000002</v>
      </c>
      <c r="Q50" s="68">
        <v>34.473989000000003</v>
      </c>
      <c r="R50" s="68">
        <v>33.575620999999998</v>
      </c>
      <c r="S50" s="68">
        <v>31.574307999999998</v>
      </c>
      <c r="T50" s="68">
        <v>30.177724999999999</v>
      </c>
      <c r="U50" s="68">
        <v>31.084638000000002</v>
      </c>
      <c r="V50" s="68">
        <v>29.80857</v>
      </c>
      <c r="W50" s="68">
        <v>30.305831999999999</v>
      </c>
      <c r="X50" s="68">
        <v>28.708248000000001</v>
      </c>
      <c r="Y50" s="68">
        <v>30.747311</v>
      </c>
      <c r="Z50" s="68">
        <v>33.104008999999998</v>
      </c>
      <c r="AA50" s="68">
        <v>35.931927999999999</v>
      </c>
      <c r="AB50" s="68">
        <v>37.510289999999998</v>
      </c>
      <c r="AC50" s="68">
        <v>38.298679</v>
      </c>
      <c r="AD50" s="68">
        <v>37.228282999999998</v>
      </c>
      <c r="AE50" s="68">
        <v>33.362197999999999</v>
      </c>
      <c r="AF50" s="68">
        <v>33.632088000000003</v>
      </c>
      <c r="AG50" s="68">
        <v>33.375700000000002</v>
      </c>
      <c r="AH50" s="68">
        <v>34.002789</v>
      </c>
      <c r="AI50" s="68">
        <v>33.470401000000003</v>
      </c>
      <c r="AJ50" s="68">
        <v>31.869177000000001</v>
      </c>
      <c r="AK50" s="68">
        <v>32.418688000000003</v>
      </c>
      <c r="AL50" s="68">
        <v>34.993184999999997</v>
      </c>
      <c r="AM50" s="68">
        <v>36.458736000000002</v>
      </c>
      <c r="AN50" s="68">
        <v>37.349896000000001</v>
      </c>
      <c r="AO50" s="68">
        <v>37.204085999999997</v>
      </c>
      <c r="AP50" s="68">
        <v>33.767296999999999</v>
      </c>
      <c r="AQ50" s="68">
        <v>33.604548000000001</v>
      </c>
      <c r="AR50" s="68">
        <v>33.472299999999997</v>
      </c>
      <c r="AS50" s="68">
        <v>33.442737999999999</v>
      </c>
      <c r="AT50" s="68">
        <v>32.741359000000003</v>
      </c>
      <c r="AU50" s="68">
        <v>33.168785</v>
      </c>
      <c r="AV50" s="68">
        <v>33.395485000000001</v>
      </c>
      <c r="AW50" s="68">
        <v>34.718117999999997</v>
      </c>
      <c r="AX50" s="68">
        <v>34.365133999999998</v>
      </c>
      <c r="AY50" s="68">
        <v>37.454560000000001</v>
      </c>
      <c r="AZ50" s="796">
        <v>38.488190000000003</v>
      </c>
      <c r="BA50" s="796">
        <v>38.064323000000002</v>
      </c>
      <c r="BB50" s="796">
        <v>36.675213999999997</v>
      </c>
      <c r="BC50" s="796">
        <v>35.873452</v>
      </c>
      <c r="BD50" s="796">
        <v>36.088566286000002</v>
      </c>
      <c r="BE50" s="796">
        <v>35.936125322000002</v>
      </c>
      <c r="BF50" s="482">
        <v>35.247909999999997</v>
      </c>
      <c r="BG50" s="482">
        <v>34.988689999999998</v>
      </c>
      <c r="BH50" s="482">
        <v>34.580750000000002</v>
      </c>
      <c r="BI50" s="482">
        <v>35.763249999999999</v>
      </c>
      <c r="BJ50" s="482">
        <v>37.010150000000003</v>
      </c>
      <c r="BK50" s="482">
        <v>39.614089999999997</v>
      </c>
      <c r="BL50" s="482">
        <v>40.022419999999997</v>
      </c>
      <c r="BM50" s="482">
        <v>40.078670000000002</v>
      </c>
      <c r="BN50" s="482">
        <v>39.182310000000001</v>
      </c>
      <c r="BO50" s="482">
        <v>37.926990000000004</v>
      </c>
      <c r="BP50" s="482">
        <v>37.20682</v>
      </c>
      <c r="BQ50" s="482">
        <v>37.229950000000002</v>
      </c>
      <c r="BR50" s="482">
        <v>36.634329999999999</v>
      </c>
      <c r="BS50" s="482">
        <v>36.397869999999998</v>
      </c>
      <c r="BT50" s="482">
        <v>36.019550000000002</v>
      </c>
      <c r="BU50" s="482">
        <v>37.322659999999999</v>
      </c>
      <c r="BV50" s="482">
        <v>38.684220000000003</v>
      </c>
    </row>
    <row r="51" spans="1:74" ht="11.1" customHeight="1" x14ac:dyDescent="0.2">
      <c r="A51" s="208" t="s">
        <v>678</v>
      </c>
      <c r="B51" s="468" t="s">
        <v>679</v>
      </c>
      <c r="C51" s="273">
        <v>25.873957000000001</v>
      </c>
      <c r="D51" s="273">
        <v>26.521412999999999</v>
      </c>
      <c r="E51" s="273">
        <v>26.700237000000001</v>
      </c>
      <c r="F51" s="273">
        <v>24.283766</v>
      </c>
      <c r="G51" s="273">
        <v>23.425856</v>
      </c>
      <c r="H51" s="273">
        <v>23.384442</v>
      </c>
      <c r="I51" s="273">
        <v>24.197306000000001</v>
      </c>
      <c r="J51" s="273">
        <v>23.508838000000001</v>
      </c>
      <c r="K51" s="273">
        <v>21.540134999999999</v>
      </c>
      <c r="L51" s="273">
        <v>21.707820999999999</v>
      </c>
      <c r="M51" s="273">
        <v>23.574755</v>
      </c>
      <c r="N51" s="273">
        <v>24.244886999999999</v>
      </c>
      <c r="O51" s="273">
        <v>25.239595000000001</v>
      </c>
      <c r="P51" s="273">
        <v>26.284267</v>
      </c>
      <c r="Q51" s="273">
        <v>24.966235999999999</v>
      </c>
      <c r="R51" s="273">
        <v>24.164740999999999</v>
      </c>
      <c r="S51" s="273">
        <v>23.108150999999999</v>
      </c>
      <c r="T51" s="273">
        <v>22.314399999999999</v>
      </c>
      <c r="U51" s="273">
        <v>23.056691000000001</v>
      </c>
      <c r="V51" s="273">
        <v>21.799776000000001</v>
      </c>
      <c r="W51" s="273">
        <v>22.159414000000002</v>
      </c>
      <c r="X51" s="273">
        <v>21.202802999999999</v>
      </c>
      <c r="Y51" s="273">
        <v>21.791411</v>
      </c>
      <c r="Z51" s="273">
        <v>23.498269000000001</v>
      </c>
      <c r="AA51" s="273">
        <v>24.780832</v>
      </c>
      <c r="AB51" s="273">
        <v>26.027289</v>
      </c>
      <c r="AC51" s="273">
        <v>26.740805999999999</v>
      </c>
      <c r="AD51" s="273">
        <v>25.466457999999999</v>
      </c>
      <c r="AE51" s="273">
        <v>22.749858</v>
      </c>
      <c r="AF51" s="273">
        <v>22.654893000000001</v>
      </c>
      <c r="AG51" s="273">
        <v>23.327988000000001</v>
      </c>
      <c r="AH51" s="273">
        <v>23.781692</v>
      </c>
      <c r="AI51" s="273">
        <v>23.462349</v>
      </c>
      <c r="AJ51" s="273">
        <v>22.123726000000001</v>
      </c>
      <c r="AK51" s="273">
        <v>22.972978000000001</v>
      </c>
      <c r="AL51" s="273">
        <v>24.418424999999999</v>
      </c>
      <c r="AM51" s="273">
        <v>25.774024000000001</v>
      </c>
      <c r="AN51" s="273">
        <v>27.339279999999999</v>
      </c>
      <c r="AO51" s="273">
        <v>27.378350000000001</v>
      </c>
      <c r="AP51" s="273">
        <v>25.375788</v>
      </c>
      <c r="AQ51" s="273">
        <v>24.707538</v>
      </c>
      <c r="AR51" s="273">
        <v>23.605383</v>
      </c>
      <c r="AS51" s="273">
        <v>23.396967</v>
      </c>
      <c r="AT51" s="273">
        <v>22.835887</v>
      </c>
      <c r="AU51" s="273">
        <v>22.740186000000001</v>
      </c>
      <c r="AV51" s="273">
        <v>22.422637999999999</v>
      </c>
      <c r="AW51" s="273">
        <v>23.764866999999999</v>
      </c>
      <c r="AX51" s="273">
        <v>23.53041</v>
      </c>
      <c r="AY51" s="273">
        <v>25.851012000000001</v>
      </c>
      <c r="AZ51" s="777">
        <v>27.698378999999999</v>
      </c>
      <c r="BA51" s="777">
        <v>27.168095999999998</v>
      </c>
      <c r="BB51" s="777">
        <v>26.081914999999999</v>
      </c>
      <c r="BC51" s="777">
        <v>25.374693000000001</v>
      </c>
      <c r="BD51" s="777">
        <v>25.145714286</v>
      </c>
      <c r="BE51" s="777">
        <v>25.024295322</v>
      </c>
      <c r="BF51" s="284">
        <v>24.490120000000001</v>
      </c>
      <c r="BG51" s="284">
        <v>24.293980000000001</v>
      </c>
      <c r="BH51" s="284">
        <v>23.754960000000001</v>
      </c>
      <c r="BI51" s="284">
        <v>24.582609999999999</v>
      </c>
      <c r="BJ51" s="284">
        <v>25.478870000000001</v>
      </c>
      <c r="BK51" s="284">
        <v>27.449259999999999</v>
      </c>
      <c r="BL51" s="284">
        <v>27.748539999999998</v>
      </c>
      <c r="BM51" s="284">
        <v>27.6797</v>
      </c>
      <c r="BN51" s="284">
        <v>26.858160000000002</v>
      </c>
      <c r="BO51" s="284">
        <v>25.937470000000001</v>
      </c>
      <c r="BP51" s="284">
        <v>25.270060000000001</v>
      </c>
      <c r="BQ51" s="284">
        <v>25.283799999999999</v>
      </c>
      <c r="BR51" s="284">
        <v>24.805129999999998</v>
      </c>
      <c r="BS51" s="284">
        <v>24.6403</v>
      </c>
      <c r="BT51" s="284">
        <v>24.12575</v>
      </c>
      <c r="BU51" s="284">
        <v>24.97711</v>
      </c>
      <c r="BV51" s="284">
        <v>25.896640000000001</v>
      </c>
    </row>
    <row r="52" spans="1:74" ht="11.1" customHeight="1" x14ac:dyDescent="0.2">
      <c r="A52" s="208" t="s">
        <v>680</v>
      </c>
      <c r="B52" s="468" t="s">
        <v>681</v>
      </c>
      <c r="C52" s="273">
        <v>4.5435610000000004</v>
      </c>
      <c r="D52" s="273">
        <v>4.4573140000000002</v>
      </c>
      <c r="E52" s="273">
        <v>4.6917960000000001</v>
      </c>
      <c r="F52" s="273">
        <v>4.2124980000000001</v>
      </c>
      <c r="G52" s="273">
        <v>3.8392409999999999</v>
      </c>
      <c r="H52" s="273">
        <v>3.4044020000000002</v>
      </c>
      <c r="I52" s="273">
        <v>3.2404609999999998</v>
      </c>
      <c r="J52" s="273">
        <v>2.893751</v>
      </c>
      <c r="K52" s="273">
        <v>2.8262809999999998</v>
      </c>
      <c r="L52" s="273">
        <v>2.9032480000000001</v>
      </c>
      <c r="M52" s="273">
        <v>3.2323279999999999</v>
      </c>
      <c r="N52" s="273">
        <v>3.6078510000000001</v>
      </c>
      <c r="O52" s="273">
        <v>4.4015740000000001</v>
      </c>
      <c r="P52" s="273">
        <v>4.8862120000000004</v>
      </c>
      <c r="Q52" s="273">
        <v>5.1326409999999996</v>
      </c>
      <c r="R52" s="273">
        <v>4.957382</v>
      </c>
      <c r="S52" s="273">
        <v>4.4874700000000001</v>
      </c>
      <c r="T52" s="273">
        <v>3.997913</v>
      </c>
      <c r="U52" s="273">
        <v>3.7529840000000001</v>
      </c>
      <c r="V52" s="273">
        <v>3.6224940000000001</v>
      </c>
      <c r="W52" s="273">
        <v>3.628952</v>
      </c>
      <c r="X52" s="273">
        <v>3.50522</v>
      </c>
      <c r="Y52" s="273">
        <v>3.6545230000000002</v>
      </c>
      <c r="Z52" s="273">
        <v>3.8134739999999998</v>
      </c>
      <c r="AA52" s="273">
        <v>4.178877</v>
      </c>
      <c r="AB52" s="273">
        <v>4.5532599999999999</v>
      </c>
      <c r="AC52" s="273">
        <v>4.3921020000000004</v>
      </c>
      <c r="AD52" s="273">
        <v>4.4398629999999999</v>
      </c>
      <c r="AE52" s="273">
        <v>4.1768789999999996</v>
      </c>
      <c r="AF52" s="273">
        <v>3.719554</v>
      </c>
      <c r="AG52" s="273">
        <v>3.4450669999999999</v>
      </c>
      <c r="AH52" s="273">
        <v>3.2666019999999998</v>
      </c>
      <c r="AI52" s="273">
        <v>3.1636250000000001</v>
      </c>
      <c r="AJ52" s="273">
        <v>3.0068589999999999</v>
      </c>
      <c r="AK52" s="273">
        <v>3.3085529999999999</v>
      </c>
      <c r="AL52" s="273">
        <v>3.5552139999999999</v>
      </c>
      <c r="AM52" s="273">
        <v>3.0575519999999998</v>
      </c>
      <c r="AN52" s="273">
        <v>3.0138310000000001</v>
      </c>
      <c r="AO52" s="273">
        <v>3.027501</v>
      </c>
      <c r="AP52" s="273">
        <v>2.9141539999999999</v>
      </c>
      <c r="AQ52" s="273">
        <v>2.7075100000000001</v>
      </c>
      <c r="AR52" s="273">
        <v>2.6469290000000001</v>
      </c>
      <c r="AS52" s="273">
        <v>2.762114</v>
      </c>
      <c r="AT52" s="273">
        <v>3.2421950000000002</v>
      </c>
      <c r="AU52" s="273">
        <v>3.1245240000000001</v>
      </c>
      <c r="AV52" s="273">
        <v>3.4544069999999998</v>
      </c>
      <c r="AW52" s="273">
        <v>3.4758650000000002</v>
      </c>
      <c r="AX52" s="273">
        <v>3.416512</v>
      </c>
      <c r="AY52" s="273">
        <v>3.3335650000000001</v>
      </c>
      <c r="AZ52" s="777">
        <v>3.2645879999999998</v>
      </c>
      <c r="BA52" s="777">
        <v>3.1924109999999999</v>
      </c>
      <c r="BB52" s="777">
        <v>2.8750140000000002</v>
      </c>
      <c r="BC52" s="777">
        <v>2.6985410000000001</v>
      </c>
      <c r="BD52" s="777">
        <v>3.0192269999999999</v>
      </c>
      <c r="BE52" s="777">
        <v>2.9290720000000001</v>
      </c>
      <c r="BF52" s="284">
        <v>2.7791790000000001</v>
      </c>
      <c r="BG52" s="284">
        <v>2.6164930000000002</v>
      </c>
      <c r="BH52" s="284">
        <v>2.7028539999999999</v>
      </c>
      <c r="BI52" s="284">
        <v>2.9799690000000001</v>
      </c>
      <c r="BJ52" s="284">
        <v>3.28009</v>
      </c>
      <c r="BK52" s="284">
        <v>3.661476</v>
      </c>
      <c r="BL52" s="284">
        <v>3.7523179999999998</v>
      </c>
      <c r="BM52" s="284">
        <v>3.7768790000000001</v>
      </c>
      <c r="BN52" s="284">
        <v>3.6358039999999998</v>
      </c>
      <c r="BO52" s="284">
        <v>3.2676699999999999</v>
      </c>
      <c r="BP52" s="284">
        <v>3.0644200000000001</v>
      </c>
      <c r="BQ52" s="284">
        <v>2.9728620000000001</v>
      </c>
      <c r="BR52" s="284">
        <v>2.8288329999999999</v>
      </c>
      <c r="BS52" s="284">
        <v>2.6703890000000001</v>
      </c>
      <c r="BT52" s="284">
        <v>2.7598959999999999</v>
      </c>
      <c r="BU52" s="284">
        <v>3.0384769999999999</v>
      </c>
      <c r="BV52" s="284">
        <v>3.3379970000000001</v>
      </c>
    </row>
    <row r="53" spans="1:74" s="211" customFormat="1" ht="11.1" customHeight="1" x14ac:dyDescent="0.2">
      <c r="A53" s="208" t="s">
        <v>682</v>
      </c>
      <c r="B53" s="468" t="s">
        <v>683</v>
      </c>
      <c r="C53" s="273">
        <v>2.7097169999999999</v>
      </c>
      <c r="D53" s="273">
        <v>2.7480440000000002</v>
      </c>
      <c r="E53" s="273">
        <v>2.7053750000000001</v>
      </c>
      <c r="F53" s="273">
        <v>2.8721909999999999</v>
      </c>
      <c r="G53" s="273">
        <v>3.2734320000000001</v>
      </c>
      <c r="H53" s="273">
        <v>2.7416330000000002</v>
      </c>
      <c r="I53" s="273">
        <v>3.1484160000000001</v>
      </c>
      <c r="J53" s="273">
        <v>2.553995</v>
      </c>
      <c r="K53" s="273">
        <v>2.697676</v>
      </c>
      <c r="L53" s="273">
        <v>2.2350020000000002</v>
      </c>
      <c r="M53" s="273">
        <v>3.087278</v>
      </c>
      <c r="N53" s="273">
        <v>3.405459</v>
      </c>
      <c r="O53" s="273">
        <v>3.6853600000000002</v>
      </c>
      <c r="P53" s="273">
        <v>3.6787779999999999</v>
      </c>
      <c r="Q53" s="273">
        <v>4.0354340000000004</v>
      </c>
      <c r="R53" s="273">
        <v>4.1425609999999997</v>
      </c>
      <c r="S53" s="273">
        <v>3.713883</v>
      </c>
      <c r="T53" s="273">
        <v>3.5648840000000002</v>
      </c>
      <c r="U53" s="273">
        <v>4.0705840000000002</v>
      </c>
      <c r="V53" s="273">
        <v>4.0737310000000004</v>
      </c>
      <c r="W53" s="273">
        <v>4.2439340000000003</v>
      </c>
      <c r="X53" s="273">
        <v>3.6679349999999999</v>
      </c>
      <c r="Y53" s="273">
        <v>4.992775</v>
      </c>
      <c r="Z53" s="273">
        <v>5.4777699999999996</v>
      </c>
      <c r="AA53" s="273">
        <v>6.5723450000000003</v>
      </c>
      <c r="AB53" s="273">
        <v>6.5174200000000004</v>
      </c>
      <c r="AC53" s="273">
        <v>6.6698500000000003</v>
      </c>
      <c r="AD53" s="273">
        <v>6.9078939999999998</v>
      </c>
      <c r="AE53" s="273">
        <v>5.9571059999999996</v>
      </c>
      <c r="AF53" s="273">
        <v>6.7195840000000002</v>
      </c>
      <c r="AG53" s="273">
        <v>6.1360700000000001</v>
      </c>
      <c r="AH53" s="273">
        <v>6.3429830000000003</v>
      </c>
      <c r="AI53" s="273">
        <v>6.104114</v>
      </c>
      <c r="AJ53" s="273">
        <v>6.1080199999999998</v>
      </c>
      <c r="AK53" s="273">
        <v>5.6857860000000002</v>
      </c>
      <c r="AL53" s="273">
        <v>6.530926</v>
      </c>
      <c r="AM53" s="273">
        <v>6.9025689999999997</v>
      </c>
      <c r="AN53" s="273">
        <v>6.1131719999999996</v>
      </c>
      <c r="AO53" s="273">
        <v>5.8602449999999999</v>
      </c>
      <c r="AP53" s="273">
        <v>4.6269169999999997</v>
      </c>
      <c r="AQ53" s="273">
        <v>5.3095739999999996</v>
      </c>
      <c r="AR53" s="273">
        <v>6.59138</v>
      </c>
      <c r="AS53" s="273">
        <v>6.4066289999999997</v>
      </c>
      <c r="AT53" s="273">
        <v>5.9451419999999997</v>
      </c>
      <c r="AU53" s="273">
        <v>6.4625490000000001</v>
      </c>
      <c r="AV53" s="273">
        <v>6.3880359999999996</v>
      </c>
      <c r="AW53" s="273">
        <v>6.5980119999999998</v>
      </c>
      <c r="AX53" s="273">
        <v>6.4117949999999997</v>
      </c>
      <c r="AY53" s="273">
        <v>7.1632749999999996</v>
      </c>
      <c r="AZ53" s="777">
        <v>6.3819780000000002</v>
      </c>
      <c r="BA53" s="777">
        <v>6.617998</v>
      </c>
      <c r="BB53" s="777">
        <v>6.7076979999999997</v>
      </c>
      <c r="BC53" s="777">
        <v>7.0025089999999999</v>
      </c>
      <c r="BD53" s="777">
        <v>7.1256250000000003</v>
      </c>
      <c r="BE53" s="777">
        <v>7.1847580000000004</v>
      </c>
      <c r="BF53" s="284">
        <v>7.1806169999999998</v>
      </c>
      <c r="BG53" s="284">
        <v>7.2802199999999999</v>
      </c>
      <c r="BH53" s="284">
        <v>7.3249329999999997</v>
      </c>
      <c r="BI53" s="284">
        <v>7.4026740000000002</v>
      </c>
      <c r="BJ53" s="284">
        <v>7.4531890000000001</v>
      </c>
      <c r="BK53" s="284">
        <v>7.7053529999999997</v>
      </c>
      <c r="BL53" s="284">
        <v>7.7235639999999997</v>
      </c>
      <c r="BM53" s="284">
        <v>7.8240959999999999</v>
      </c>
      <c r="BN53" s="284">
        <v>7.8903460000000001</v>
      </c>
      <c r="BO53" s="284">
        <v>7.9238530000000003</v>
      </c>
      <c r="BP53" s="284">
        <v>8.0743399999999994</v>
      </c>
      <c r="BQ53" s="284">
        <v>8.1752929999999999</v>
      </c>
      <c r="BR53" s="284">
        <v>8.2023650000000004</v>
      </c>
      <c r="BS53" s="284">
        <v>8.2891759999999994</v>
      </c>
      <c r="BT53" s="284">
        <v>8.3359070000000006</v>
      </c>
      <c r="BU53" s="284">
        <v>8.5090789999999998</v>
      </c>
      <c r="BV53" s="284">
        <v>8.6515819999999994</v>
      </c>
    </row>
    <row r="54" spans="1:74" ht="11.1" customHeight="1" x14ac:dyDescent="0.2">
      <c r="A54" s="208" t="s">
        <v>684</v>
      </c>
      <c r="B54" s="468" t="s">
        <v>685</v>
      </c>
      <c r="C54" s="273">
        <v>0.21110100000000001</v>
      </c>
      <c r="D54" s="273">
        <v>0.29027999999999998</v>
      </c>
      <c r="E54" s="273">
        <v>0.29208499999999998</v>
      </c>
      <c r="F54" s="273">
        <v>0.258328</v>
      </c>
      <c r="G54" s="273">
        <v>0.216974</v>
      </c>
      <c r="H54" s="273">
        <v>0.19076000000000001</v>
      </c>
      <c r="I54" s="273">
        <v>0.18972900000000001</v>
      </c>
      <c r="J54" s="273">
        <v>0.17890800000000001</v>
      </c>
      <c r="K54" s="273">
        <v>0.17607600000000001</v>
      </c>
      <c r="L54" s="273">
        <v>0.17755799999999999</v>
      </c>
      <c r="M54" s="273">
        <v>0.24383299999999999</v>
      </c>
      <c r="N54" s="273">
        <v>0.28225299999999998</v>
      </c>
      <c r="O54" s="273">
        <v>0.239366</v>
      </c>
      <c r="P54" s="273">
        <v>0.35499000000000003</v>
      </c>
      <c r="Q54" s="273">
        <v>0.33967799999999998</v>
      </c>
      <c r="R54" s="273">
        <v>0.31093700000000002</v>
      </c>
      <c r="S54" s="273">
        <v>0.26480399999999998</v>
      </c>
      <c r="T54" s="273">
        <v>0.30052800000000002</v>
      </c>
      <c r="U54" s="273">
        <v>0.20437900000000001</v>
      </c>
      <c r="V54" s="273">
        <v>0.31256899999999999</v>
      </c>
      <c r="W54" s="273">
        <v>0.273532</v>
      </c>
      <c r="X54" s="273">
        <v>0.33228999999999997</v>
      </c>
      <c r="Y54" s="273">
        <v>0.30860199999999999</v>
      </c>
      <c r="Z54" s="273">
        <v>0.314496</v>
      </c>
      <c r="AA54" s="273">
        <v>0.39987400000000001</v>
      </c>
      <c r="AB54" s="273">
        <v>0.41232099999999999</v>
      </c>
      <c r="AC54" s="273">
        <v>0.495921</v>
      </c>
      <c r="AD54" s="273">
        <v>0.41406799999999999</v>
      </c>
      <c r="AE54" s="273">
        <v>0.47835499999999997</v>
      </c>
      <c r="AF54" s="273">
        <v>0.53805700000000001</v>
      </c>
      <c r="AG54" s="273">
        <v>0.46657500000000002</v>
      </c>
      <c r="AH54" s="273">
        <v>0.61151200000000006</v>
      </c>
      <c r="AI54" s="273">
        <v>0.740313</v>
      </c>
      <c r="AJ54" s="273">
        <v>0.63057200000000002</v>
      </c>
      <c r="AK54" s="273">
        <v>0.45137100000000002</v>
      </c>
      <c r="AL54" s="273">
        <v>0.48862</v>
      </c>
      <c r="AM54" s="273">
        <v>0.72459099999999999</v>
      </c>
      <c r="AN54" s="273">
        <v>0.88361299999999998</v>
      </c>
      <c r="AO54" s="273">
        <v>0.93798999999999999</v>
      </c>
      <c r="AP54" s="273">
        <v>0.85043800000000003</v>
      </c>
      <c r="AQ54" s="273">
        <v>0.87992599999999999</v>
      </c>
      <c r="AR54" s="273">
        <v>0.62860799999999994</v>
      </c>
      <c r="AS54" s="273">
        <v>0.87702800000000003</v>
      </c>
      <c r="AT54" s="273">
        <v>0.71813499999999997</v>
      </c>
      <c r="AU54" s="273">
        <v>0.841526</v>
      </c>
      <c r="AV54" s="273">
        <v>1.130404</v>
      </c>
      <c r="AW54" s="273">
        <v>0.87937399999999999</v>
      </c>
      <c r="AX54" s="273">
        <v>1.0064169999999999</v>
      </c>
      <c r="AY54" s="273">
        <v>1.106708</v>
      </c>
      <c r="AZ54" s="777">
        <v>1.1432450000000001</v>
      </c>
      <c r="BA54" s="777">
        <v>1.0858179999999999</v>
      </c>
      <c r="BB54" s="777">
        <v>1.0105869999999999</v>
      </c>
      <c r="BC54" s="777">
        <v>0.797709</v>
      </c>
      <c r="BD54" s="777">
        <v>0.79800000000000004</v>
      </c>
      <c r="BE54" s="777">
        <v>0.79800000000000004</v>
      </c>
      <c r="BF54" s="284">
        <v>0.79800000000000004</v>
      </c>
      <c r="BG54" s="284">
        <v>0.79800000000000004</v>
      </c>
      <c r="BH54" s="284">
        <v>0.79800000000000004</v>
      </c>
      <c r="BI54" s="284">
        <v>0.79800000000000004</v>
      </c>
      <c r="BJ54" s="284">
        <v>0.79800000000000004</v>
      </c>
      <c r="BK54" s="284">
        <v>0.79800000000000004</v>
      </c>
      <c r="BL54" s="284">
        <v>0.79800000000000004</v>
      </c>
      <c r="BM54" s="284">
        <v>0.79800000000000004</v>
      </c>
      <c r="BN54" s="284">
        <v>0.79800000000000004</v>
      </c>
      <c r="BO54" s="284">
        <v>0.79800000000000004</v>
      </c>
      <c r="BP54" s="284">
        <v>0.79800000000000004</v>
      </c>
      <c r="BQ54" s="284">
        <v>0.79800000000000004</v>
      </c>
      <c r="BR54" s="284">
        <v>0.79800000000000004</v>
      </c>
      <c r="BS54" s="284">
        <v>0.79800000000000004</v>
      </c>
      <c r="BT54" s="284">
        <v>0.79800000000000004</v>
      </c>
      <c r="BU54" s="284">
        <v>0.79800000000000004</v>
      </c>
      <c r="BV54" s="284">
        <v>0.79800000000000004</v>
      </c>
    </row>
    <row r="55" spans="1:74" ht="11.1" customHeight="1" x14ac:dyDescent="0.2">
      <c r="A55" s="208"/>
      <c r="B55" s="477"/>
      <c r="C55" s="275"/>
      <c r="D55" s="275"/>
      <c r="E55" s="275"/>
      <c r="F55" s="275"/>
      <c r="G55" s="275"/>
      <c r="H55" s="275"/>
      <c r="I55" s="275"/>
      <c r="J55" s="275"/>
      <c r="K55" s="275"/>
      <c r="L55" s="275"/>
      <c r="M55" s="275"/>
      <c r="N55" s="275"/>
      <c r="O55" s="275"/>
      <c r="P55" s="275"/>
      <c r="Q55" s="275"/>
      <c r="R55" s="275"/>
      <c r="S55" s="275"/>
      <c r="T55" s="275"/>
      <c r="U55" s="275"/>
      <c r="V55" s="275"/>
      <c r="W55" s="275"/>
      <c r="X55" s="275"/>
      <c r="Y55" s="275"/>
      <c r="Z55" s="275"/>
      <c r="AA55" s="275"/>
      <c r="AB55" s="275"/>
      <c r="AC55" s="275"/>
      <c r="AD55" s="275"/>
      <c r="AE55" s="275"/>
      <c r="AF55" s="275"/>
      <c r="AG55" s="275"/>
      <c r="AH55" s="275"/>
      <c r="AI55" s="275"/>
      <c r="AJ55" s="275"/>
      <c r="AK55" s="275"/>
      <c r="AL55" s="275"/>
      <c r="AM55" s="275"/>
      <c r="AN55" s="275"/>
      <c r="AO55" s="275"/>
      <c r="AP55" s="275"/>
      <c r="AQ55" s="275"/>
      <c r="AR55" s="275"/>
      <c r="AS55" s="275"/>
      <c r="AT55" s="275"/>
      <c r="AU55" s="275"/>
      <c r="AV55" s="275"/>
      <c r="AW55" s="275"/>
      <c r="AX55" s="275"/>
      <c r="AY55" s="275"/>
      <c r="AZ55" s="779"/>
      <c r="BA55" s="779"/>
      <c r="BB55" s="779"/>
      <c r="BC55" s="779"/>
      <c r="BD55" s="779"/>
      <c r="BE55" s="779"/>
      <c r="BF55" s="286"/>
      <c r="BG55" s="286"/>
      <c r="BH55" s="286"/>
      <c r="BI55" s="286"/>
      <c r="BJ55" s="286"/>
      <c r="BK55" s="286"/>
      <c r="BL55" s="286"/>
      <c r="BM55" s="286"/>
      <c r="BN55" s="286"/>
      <c r="BO55" s="286"/>
      <c r="BP55" s="286"/>
      <c r="BQ55" s="286"/>
      <c r="BR55" s="286"/>
      <c r="BS55" s="286"/>
      <c r="BT55" s="286"/>
      <c r="BU55" s="286"/>
      <c r="BV55" s="286"/>
    </row>
    <row r="56" spans="1:74" s="211" customFormat="1" ht="11.1" customHeight="1" x14ac:dyDescent="0.2">
      <c r="A56" s="471" t="s">
        <v>686</v>
      </c>
      <c r="B56" s="467" t="s">
        <v>687</v>
      </c>
      <c r="C56" s="507">
        <v>132.53527500000001</v>
      </c>
      <c r="D56" s="507">
        <v>127.815134</v>
      </c>
      <c r="E56" s="507">
        <v>122.05478600000001</v>
      </c>
      <c r="F56" s="507">
        <v>113.37593099999999</v>
      </c>
      <c r="G56" s="507">
        <v>116.82481</v>
      </c>
      <c r="H56" s="507">
        <v>117.475059</v>
      </c>
      <c r="I56" s="507">
        <v>118.980351</v>
      </c>
      <c r="J56" s="507">
        <v>118.56959000000001</v>
      </c>
      <c r="K56" s="507">
        <v>116.054794</v>
      </c>
      <c r="L56" s="507">
        <v>115.630199</v>
      </c>
      <c r="M56" s="507">
        <v>126.920648</v>
      </c>
      <c r="N56" s="507">
        <v>125.91252</v>
      </c>
      <c r="O56" s="507">
        <v>130.78320400000001</v>
      </c>
      <c r="P56" s="507">
        <v>133.226733</v>
      </c>
      <c r="Q56" s="507">
        <v>120.861096</v>
      </c>
      <c r="R56" s="507">
        <v>120.810107</v>
      </c>
      <c r="S56" s="507">
        <v>120.963362</v>
      </c>
      <c r="T56" s="507">
        <v>119.55630499999999</v>
      </c>
      <c r="U56" s="507">
        <v>127.61006</v>
      </c>
      <c r="V56" s="507">
        <v>124.146576</v>
      </c>
      <c r="W56" s="507">
        <v>126.71482399999999</v>
      </c>
      <c r="X56" s="507">
        <v>116.79032599999999</v>
      </c>
      <c r="Y56" s="507">
        <v>121.80802300000001</v>
      </c>
      <c r="Z56" s="507">
        <v>139.777143</v>
      </c>
      <c r="AA56" s="507">
        <v>139.69202999999999</v>
      </c>
      <c r="AB56" s="507">
        <v>128.993076</v>
      </c>
      <c r="AC56" s="507">
        <v>132.60650200000001</v>
      </c>
      <c r="AD56" s="507">
        <v>129.46620899999999</v>
      </c>
      <c r="AE56" s="507">
        <v>132.06760600000001</v>
      </c>
      <c r="AF56" s="507">
        <v>134.06751499999999</v>
      </c>
      <c r="AG56" s="507">
        <v>139.45845299999999</v>
      </c>
      <c r="AH56" s="507">
        <v>135.81987000000001</v>
      </c>
      <c r="AI56" s="507">
        <v>133.913498</v>
      </c>
      <c r="AJ56" s="507">
        <v>126.321493</v>
      </c>
      <c r="AK56" s="507">
        <v>134.20951199999999</v>
      </c>
      <c r="AL56" s="507">
        <v>140.50734399999999</v>
      </c>
      <c r="AM56" s="507">
        <v>129.89338100000001</v>
      </c>
      <c r="AN56" s="507">
        <v>128.51532700000001</v>
      </c>
      <c r="AO56" s="507">
        <v>125.713746</v>
      </c>
      <c r="AP56" s="507">
        <v>118.053775</v>
      </c>
      <c r="AQ56" s="507">
        <v>120.32103499999999</v>
      </c>
      <c r="AR56" s="507">
        <v>117.66731299999999</v>
      </c>
      <c r="AS56" s="507">
        <v>121.73471600000001</v>
      </c>
      <c r="AT56" s="507">
        <v>131.938174</v>
      </c>
      <c r="AU56" s="507">
        <v>134.822698</v>
      </c>
      <c r="AV56" s="507">
        <v>122.054456</v>
      </c>
      <c r="AW56" s="507">
        <v>130.65657300000001</v>
      </c>
      <c r="AX56" s="507">
        <v>138.05866599999999</v>
      </c>
      <c r="AY56" s="507">
        <v>137.67863299999999</v>
      </c>
      <c r="AZ56" s="805">
        <v>131.04247899999999</v>
      </c>
      <c r="BA56" s="805">
        <v>128.46024800000001</v>
      </c>
      <c r="BB56" s="805">
        <v>115.629778</v>
      </c>
      <c r="BC56" s="805">
        <v>116.002838</v>
      </c>
      <c r="BD56" s="805">
        <v>115.18599485999999</v>
      </c>
      <c r="BE56" s="805">
        <v>117.27913383000001</v>
      </c>
      <c r="BF56" s="517">
        <v>116.6644</v>
      </c>
      <c r="BG56" s="517">
        <v>114.6223</v>
      </c>
      <c r="BH56" s="517">
        <v>107.5134</v>
      </c>
      <c r="BI56" s="517">
        <v>116.8573</v>
      </c>
      <c r="BJ56" s="517">
        <v>124.7953</v>
      </c>
      <c r="BK56" s="517">
        <v>129.8905</v>
      </c>
      <c r="BL56" s="517">
        <v>122.68940000000001</v>
      </c>
      <c r="BM56" s="517">
        <v>120.63209999999999</v>
      </c>
      <c r="BN56" s="517">
        <v>117.91249999999999</v>
      </c>
      <c r="BO56" s="517">
        <v>121.4628</v>
      </c>
      <c r="BP56" s="517">
        <v>121.8502</v>
      </c>
      <c r="BQ56" s="517">
        <v>125.2482</v>
      </c>
      <c r="BR56" s="517">
        <v>126.58540000000001</v>
      </c>
      <c r="BS56" s="517">
        <v>123.6563</v>
      </c>
      <c r="BT56" s="517">
        <v>117.7522</v>
      </c>
      <c r="BU56" s="517">
        <v>123.8964</v>
      </c>
      <c r="BV56" s="517">
        <v>131.43889999999999</v>
      </c>
    </row>
    <row r="57" spans="1:74" ht="11.1" customHeight="1" x14ac:dyDescent="0.2">
      <c r="A57" s="208" t="s">
        <v>505</v>
      </c>
      <c r="B57" s="468" t="s">
        <v>476</v>
      </c>
      <c r="C57" s="508">
        <v>125.281997</v>
      </c>
      <c r="D57" s="508">
        <v>120.609776</v>
      </c>
      <c r="E57" s="508">
        <v>114.65761500000001</v>
      </c>
      <c r="F57" s="508">
        <v>106.291242</v>
      </c>
      <c r="G57" s="508">
        <v>109.712137</v>
      </c>
      <c r="H57" s="508">
        <v>111.329024</v>
      </c>
      <c r="I57" s="508">
        <v>112.59147400000001</v>
      </c>
      <c r="J57" s="508">
        <v>113.121844</v>
      </c>
      <c r="K57" s="508">
        <v>110.53083700000001</v>
      </c>
      <c r="L57" s="508">
        <v>110.49194900000001</v>
      </c>
      <c r="M57" s="508">
        <v>120.60104200000001</v>
      </c>
      <c r="N57" s="508">
        <v>118.89921</v>
      </c>
      <c r="O57" s="508">
        <v>122.69627</v>
      </c>
      <c r="P57" s="508">
        <v>124.661743</v>
      </c>
      <c r="Q57" s="508">
        <v>111.693021</v>
      </c>
      <c r="R57" s="508">
        <v>111.71016400000001</v>
      </c>
      <c r="S57" s="508">
        <v>112.76200900000001</v>
      </c>
      <c r="T57" s="508">
        <v>111.99350800000001</v>
      </c>
      <c r="U57" s="508">
        <v>119.786492</v>
      </c>
      <c r="V57" s="508">
        <v>116.450351</v>
      </c>
      <c r="W57" s="508">
        <v>118.841938</v>
      </c>
      <c r="X57" s="508">
        <v>109.617171</v>
      </c>
      <c r="Y57" s="508">
        <v>113.160725</v>
      </c>
      <c r="Z57" s="508">
        <v>130.48589899999999</v>
      </c>
      <c r="AA57" s="508">
        <v>128.940808</v>
      </c>
      <c r="AB57" s="508">
        <v>117.92239600000001</v>
      </c>
      <c r="AC57" s="508">
        <v>121.54455</v>
      </c>
      <c r="AD57" s="508">
        <v>118.118452</v>
      </c>
      <c r="AE57" s="508">
        <v>121.933621</v>
      </c>
      <c r="AF57" s="508">
        <v>123.628377</v>
      </c>
      <c r="AG57" s="508">
        <v>129.87731600000001</v>
      </c>
      <c r="AH57" s="508">
        <v>126.210285</v>
      </c>
      <c r="AI57" s="508">
        <v>124.645759</v>
      </c>
      <c r="AJ57" s="508">
        <v>117.206614</v>
      </c>
      <c r="AK57" s="508">
        <v>125.21517299999999</v>
      </c>
      <c r="AL57" s="508">
        <v>130.42120399999999</v>
      </c>
      <c r="AM57" s="508">
        <v>119.93326</v>
      </c>
      <c r="AN57" s="508">
        <v>119.388324</v>
      </c>
      <c r="AO57" s="508">
        <v>116.82599999999999</v>
      </c>
      <c r="AP57" s="508">
        <v>110.512704</v>
      </c>
      <c r="AQ57" s="508">
        <v>112.303951</v>
      </c>
      <c r="AR57" s="508">
        <v>108.42900400000001</v>
      </c>
      <c r="AS57" s="508">
        <v>112.565973</v>
      </c>
      <c r="AT57" s="508">
        <v>122.750837</v>
      </c>
      <c r="AU57" s="508">
        <v>125.235625</v>
      </c>
      <c r="AV57" s="508">
        <v>112.212013</v>
      </c>
      <c r="AW57" s="508">
        <v>120.582696</v>
      </c>
      <c r="AX57" s="508">
        <v>128.23035899999999</v>
      </c>
      <c r="AY57" s="508">
        <v>127.181793</v>
      </c>
      <c r="AZ57" s="789">
        <v>121.39591299999999</v>
      </c>
      <c r="BA57" s="789">
        <v>118.649839</v>
      </c>
      <c r="BB57" s="789">
        <v>106.047066</v>
      </c>
      <c r="BC57" s="789">
        <v>106.301788</v>
      </c>
      <c r="BD57" s="789">
        <v>105.04114285999999</v>
      </c>
      <c r="BE57" s="789">
        <v>107.16530383</v>
      </c>
      <c r="BF57" s="513">
        <v>106.7046</v>
      </c>
      <c r="BG57" s="513">
        <v>104.7256</v>
      </c>
      <c r="BH57" s="513">
        <v>97.485659999999996</v>
      </c>
      <c r="BI57" s="513">
        <v>106.4746</v>
      </c>
      <c r="BJ57" s="513">
        <v>114.062</v>
      </c>
      <c r="BK57" s="513">
        <v>118.52370000000001</v>
      </c>
      <c r="BL57" s="513">
        <v>111.2136</v>
      </c>
      <c r="BM57" s="513">
        <v>109.0312</v>
      </c>
      <c r="BN57" s="513">
        <v>106.38639999999999</v>
      </c>
      <c r="BO57" s="513">
        <v>110.2713</v>
      </c>
      <c r="BP57" s="513">
        <v>110.7115</v>
      </c>
      <c r="BQ57" s="513">
        <v>114.1001</v>
      </c>
      <c r="BR57" s="513">
        <v>115.55419999999999</v>
      </c>
      <c r="BS57" s="513">
        <v>112.69670000000001</v>
      </c>
      <c r="BT57" s="513">
        <v>106.6564</v>
      </c>
      <c r="BU57" s="513">
        <v>112.3489</v>
      </c>
      <c r="BV57" s="513">
        <v>119.44929999999999</v>
      </c>
    </row>
    <row r="58" spans="1:74" ht="11.1" customHeight="1" x14ac:dyDescent="0.2">
      <c r="A58" s="208" t="s">
        <v>680</v>
      </c>
      <c r="B58" s="468" t="s">
        <v>681</v>
      </c>
      <c r="C58" s="508">
        <v>4.5435610000000004</v>
      </c>
      <c r="D58" s="508">
        <v>4.4573140000000002</v>
      </c>
      <c r="E58" s="508">
        <v>4.6917960000000001</v>
      </c>
      <c r="F58" s="508">
        <v>4.2124980000000001</v>
      </c>
      <c r="G58" s="508">
        <v>3.8392409999999999</v>
      </c>
      <c r="H58" s="508">
        <v>3.4044020000000002</v>
      </c>
      <c r="I58" s="508">
        <v>3.2404609999999998</v>
      </c>
      <c r="J58" s="508">
        <v>2.893751</v>
      </c>
      <c r="K58" s="508">
        <v>2.8262809999999998</v>
      </c>
      <c r="L58" s="508">
        <v>2.9032480000000001</v>
      </c>
      <c r="M58" s="508">
        <v>3.2323279999999999</v>
      </c>
      <c r="N58" s="508">
        <v>3.6078510000000001</v>
      </c>
      <c r="O58" s="508">
        <v>4.4015740000000001</v>
      </c>
      <c r="P58" s="508">
        <v>4.8862120000000004</v>
      </c>
      <c r="Q58" s="508">
        <v>5.1326409999999996</v>
      </c>
      <c r="R58" s="508">
        <v>4.957382</v>
      </c>
      <c r="S58" s="508">
        <v>4.4874700000000001</v>
      </c>
      <c r="T58" s="508">
        <v>3.997913</v>
      </c>
      <c r="U58" s="508">
        <v>3.7529840000000001</v>
      </c>
      <c r="V58" s="508">
        <v>3.6224940000000001</v>
      </c>
      <c r="W58" s="508">
        <v>3.628952</v>
      </c>
      <c r="X58" s="508">
        <v>3.50522</v>
      </c>
      <c r="Y58" s="508">
        <v>3.6545230000000002</v>
      </c>
      <c r="Z58" s="508">
        <v>3.8134739999999998</v>
      </c>
      <c r="AA58" s="508">
        <v>4.178877</v>
      </c>
      <c r="AB58" s="508">
        <v>4.5532599999999999</v>
      </c>
      <c r="AC58" s="508">
        <v>4.3921020000000004</v>
      </c>
      <c r="AD58" s="508">
        <v>4.4398629999999999</v>
      </c>
      <c r="AE58" s="508">
        <v>4.1768789999999996</v>
      </c>
      <c r="AF58" s="508">
        <v>3.719554</v>
      </c>
      <c r="AG58" s="508">
        <v>3.4450669999999999</v>
      </c>
      <c r="AH58" s="508">
        <v>3.2666019999999998</v>
      </c>
      <c r="AI58" s="508">
        <v>3.1636250000000001</v>
      </c>
      <c r="AJ58" s="508">
        <v>3.0068589999999999</v>
      </c>
      <c r="AK58" s="508">
        <v>3.3085529999999999</v>
      </c>
      <c r="AL58" s="508">
        <v>3.5552139999999999</v>
      </c>
      <c r="AM58" s="508">
        <v>3.0575519999999998</v>
      </c>
      <c r="AN58" s="508">
        <v>3.0138310000000001</v>
      </c>
      <c r="AO58" s="508">
        <v>3.027501</v>
      </c>
      <c r="AP58" s="508">
        <v>2.9141539999999999</v>
      </c>
      <c r="AQ58" s="508">
        <v>2.7075100000000001</v>
      </c>
      <c r="AR58" s="508">
        <v>2.6469290000000001</v>
      </c>
      <c r="AS58" s="508">
        <v>2.762114</v>
      </c>
      <c r="AT58" s="508">
        <v>3.2421950000000002</v>
      </c>
      <c r="AU58" s="508">
        <v>3.1245240000000001</v>
      </c>
      <c r="AV58" s="508">
        <v>3.4544069999999998</v>
      </c>
      <c r="AW58" s="508">
        <v>3.4758650000000002</v>
      </c>
      <c r="AX58" s="508">
        <v>3.416512</v>
      </c>
      <c r="AY58" s="508">
        <v>3.3335650000000001</v>
      </c>
      <c r="AZ58" s="789">
        <v>3.2645879999999998</v>
      </c>
      <c r="BA58" s="789">
        <v>3.1924109999999999</v>
      </c>
      <c r="BB58" s="789">
        <v>2.8750140000000002</v>
      </c>
      <c r="BC58" s="789">
        <v>2.6985410000000001</v>
      </c>
      <c r="BD58" s="789">
        <v>3.0192269999999999</v>
      </c>
      <c r="BE58" s="789">
        <v>2.9290720000000001</v>
      </c>
      <c r="BF58" s="513">
        <v>2.7791790000000001</v>
      </c>
      <c r="BG58" s="513">
        <v>2.6164930000000002</v>
      </c>
      <c r="BH58" s="513">
        <v>2.7028539999999999</v>
      </c>
      <c r="BI58" s="513">
        <v>2.9799690000000001</v>
      </c>
      <c r="BJ58" s="513">
        <v>3.28009</v>
      </c>
      <c r="BK58" s="513">
        <v>3.661476</v>
      </c>
      <c r="BL58" s="513">
        <v>3.7523179999999998</v>
      </c>
      <c r="BM58" s="513">
        <v>3.7768790000000001</v>
      </c>
      <c r="BN58" s="513">
        <v>3.6358039999999998</v>
      </c>
      <c r="BO58" s="513">
        <v>3.2676699999999999</v>
      </c>
      <c r="BP58" s="513">
        <v>3.0644200000000001</v>
      </c>
      <c r="BQ58" s="513">
        <v>2.9728620000000001</v>
      </c>
      <c r="BR58" s="513">
        <v>2.8288329999999999</v>
      </c>
      <c r="BS58" s="513">
        <v>2.6703890000000001</v>
      </c>
      <c r="BT58" s="513">
        <v>2.7598959999999999</v>
      </c>
      <c r="BU58" s="513">
        <v>3.0384769999999999</v>
      </c>
      <c r="BV58" s="513">
        <v>3.3379970000000001</v>
      </c>
    </row>
    <row r="59" spans="1:74" s="179" customFormat="1" ht="11.1" customHeight="1" x14ac:dyDescent="0.2">
      <c r="A59" s="208" t="s">
        <v>682</v>
      </c>
      <c r="B59" s="506" t="s">
        <v>683</v>
      </c>
      <c r="C59" s="724">
        <v>2.7097169999999999</v>
      </c>
      <c r="D59" s="724">
        <v>2.7480440000000002</v>
      </c>
      <c r="E59" s="724">
        <v>2.7053750000000001</v>
      </c>
      <c r="F59" s="724">
        <v>2.8721909999999999</v>
      </c>
      <c r="G59" s="724">
        <v>3.2734320000000001</v>
      </c>
      <c r="H59" s="724">
        <v>2.7416330000000002</v>
      </c>
      <c r="I59" s="724">
        <v>3.1484160000000001</v>
      </c>
      <c r="J59" s="724">
        <v>2.553995</v>
      </c>
      <c r="K59" s="724">
        <v>2.697676</v>
      </c>
      <c r="L59" s="724">
        <v>2.2350020000000002</v>
      </c>
      <c r="M59" s="724">
        <v>3.087278</v>
      </c>
      <c r="N59" s="724">
        <v>3.405459</v>
      </c>
      <c r="O59" s="724">
        <v>3.6853600000000002</v>
      </c>
      <c r="P59" s="724">
        <v>3.6787779999999999</v>
      </c>
      <c r="Q59" s="724">
        <v>4.0354340000000004</v>
      </c>
      <c r="R59" s="724">
        <v>4.1425609999999997</v>
      </c>
      <c r="S59" s="724">
        <v>3.713883</v>
      </c>
      <c r="T59" s="724">
        <v>3.5648840000000002</v>
      </c>
      <c r="U59" s="724">
        <v>4.0705840000000002</v>
      </c>
      <c r="V59" s="724">
        <v>4.0737310000000004</v>
      </c>
      <c r="W59" s="724">
        <v>4.2439340000000003</v>
      </c>
      <c r="X59" s="724">
        <v>3.6679349999999999</v>
      </c>
      <c r="Y59" s="724">
        <v>4.992775</v>
      </c>
      <c r="Z59" s="724">
        <v>5.4777699999999996</v>
      </c>
      <c r="AA59" s="724">
        <v>6.5723450000000003</v>
      </c>
      <c r="AB59" s="724">
        <v>6.5174200000000004</v>
      </c>
      <c r="AC59" s="724">
        <v>6.6698500000000003</v>
      </c>
      <c r="AD59" s="724">
        <v>6.9078939999999998</v>
      </c>
      <c r="AE59" s="724">
        <v>5.9571059999999996</v>
      </c>
      <c r="AF59" s="724">
        <v>6.7195840000000002</v>
      </c>
      <c r="AG59" s="724">
        <v>6.1360700000000001</v>
      </c>
      <c r="AH59" s="724">
        <v>6.3429830000000003</v>
      </c>
      <c r="AI59" s="724">
        <v>6.104114</v>
      </c>
      <c r="AJ59" s="724">
        <v>6.1080199999999998</v>
      </c>
      <c r="AK59" s="724">
        <v>5.6857860000000002</v>
      </c>
      <c r="AL59" s="724">
        <v>6.530926</v>
      </c>
      <c r="AM59" s="724">
        <v>6.9025689999999997</v>
      </c>
      <c r="AN59" s="724">
        <v>6.1131719999999996</v>
      </c>
      <c r="AO59" s="724">
        <v>5.8602449999999999</v>
      </c>
      <c r="AP59" s="724">
        <v>4.6269169999999997</v>
      </c>
      <c r="AQ59" s="724">
        <v>5.3095739999999996</v>
      </c>
      <c r="AR59" s="724">
        <v>6.59138</v>
      </c>
      <c r="AS59" s="724">
        <v>6.4066289999999997</v>
      </c>
      <c r="AT59" s="724">
        <v>5.9451419999999997</v>
      </c>
      <c r="AU59" s="724">
        <v>6.4625490000000001</v>
      </c>
      <c r="AV59" s="724">
        <v>6.3880359999999996</v>
      </c>
      <c r="AW59" s="724">
        <v>6.5980119999999998</v>
      </c>
      <c r="AX59" s="724">
        <v>6.4117949999999997</v>
      </c>
      <c r="AY59" s="724">
        <v>7.1632749999999996</v>
      </c>
      <c r="AZ59" s="809">
        <v>6.3819780000000002</v>
      </c>
      <c r="BA59" s="809">
        <v>6.617998</v>
      </c>
      <c r="BB59" s="809">
        <v>6.7076979999999997</v>
      </c>
      <c r="BC59" s="809">
        <v>7.0025089999999999</v>
      </c>
      <c r="BD59" s="809">
        <v>7.1256250000000003</v>
      </c>
      <c r="BE59" s="809">
        <v>7.1847580000000004</v>
      </c>
      <c r="BF59" s="725">
        <v>7.1806169999999998</v>
      </c>
      <c r="BG59" s="725">
        <v>7.2802199999999999</v>
      </c>
      <c r="BH59" s="725">
        <v>7.3249329999999997</v>
      </c>
      <c r="BI59" s="725">
        <v>7.4026740000000002</v>
      </c>
      <c r="BJ59" s="725">
        <v>7.4531890000000001</v>
      </c>
      <c r="BK59" s="725">
        <v>7.7053529999999997</v>
      </c>
      <c r="BL59" s="725">
        <v>7.7235639999999997</v>
      </c>
      <c r="BM59" s="725">
        <v>7.8240959999999999</v>
      </c>
      <c r="BN59" s="725">
        <v>7.8903460000000001</v>
      </c>
      <c r="BO59" s="725">
        <v>7.9238530000000003</v>
      </c>
      <c r="BP59" s="725">
        <v>8.0743399999999994</v>
      </c>
      <c r="BQ59" s="725">
        <v>8.1752929999999999</v>
      </c>
      <c r="BR59" s="725">
        <v>8.2023650000000004</v>
      </c>
      <c r="BS59" s="725">
        <v>8.2891759999999994</v>
      </c>
      <c r="BT59" s="725">
        <v>8.3359070000000006</v>
      </c>
      <c r="BU59" s="725">
        <v>8.5090789999999998</v>
      </c>
      <c r="BV59" s="725">
        <v>8.6515819999999994</v>
      </c>
    </row>
    <row r="60" spans="1:74" s="116" customFormat="1" ht="12" customHeight="1" x14ac:dyDescent="0.2">
      <c r="A60" s="916"/>
      <c r="B60" s="721" t="s">
        <v>688</v>
      </c>
      <c r="C60" s="889"/>
      <c r="D60" s="889"/>
      <c r="E60" s="889"/>
      <c r="F60" s="889"/>
      <c r="G60" s="889"/>
      <c r="H60" s="889"/>
      <c r="I60" s="889"/>
      <c r="J60" s="889"/>
      <c r="K60" s="889"/>
      <c r="L60" s="889"/>
      <c r="M60" s="889"/>
      <c r="N60" s="889"/>
      <c r="O60" s="889"/>
      <c r="P60" s="889"/>
      <c r="Q60" s="887"/>
      <c r="R60" s="239"/>
      <c r="S60" s="917"/>
      <c r="T60" s="917"/>
      <c r="U60" s="917"/>
      <c r="V60" s="917"/>
      <c r="W60" s="917"/>
      <c r="X60" s="917"/>
      <c r="Y60" s="917"/>
      <c r="Z60" s="917"/>
      <c r="AA60" s="917"/>
      <c r="AB60" s="917"/>
      <c r="AC60" s="917"/>
      <c r="AD60" s="917"/>
      <c r="AE60" s="917"/>
      <c r="AF60" s="917"/>
      <c r="AG60" s="917"/>
      <c r="AH60" s="917"/>
      <c r="AI60" s="917"/>
      <c r="AJ60" s="917"/>
      <c r="AK60" s="917"/>
      <c r="AL60" s="917"/>
      <c r="AM60" s="917"/>
      <c r="AN60" s="917"/>
      <c r="AO60" s="917"/>
      <c r="AP60" s="917"/>
      <c r="AQ60" s="917"/>
      <c r="AR60" s="917"/>
      <c r="AS60" s="917"/>
      <c r="AT60" s="917"/>
      <c r="AU60" s="917"/>
      <c r="AV60" s="917"/>
      <c r="AW60" s="917"/>
      <c r="AX60" s="917"/>
      <c r="AY60" s="566"/>
      <c r="AZ60" s="566"/>
      <c r="BA60" s="566"/>
      <c r="BB60" s="566"/>
      <c r="BC60" s="566"/>
      <c r="BD60" s="566"/>
      <c r="BE60" s="566"/>
      <c r="BF60" s="566"/>
      <c r="BG60" s="566"/>
      <c r="BH60" s="566"/>
      <c r="BI60" s="566"/>
      <c r="BJ60" s="160"/>
      <c r="BK60" s="917"/>
      <c r="BL60" s="917"/>
      <c r="BM60" s="917"/>
      <c r="BN60" s="917"/>
      <c r="BO60" s="917"/>
      <c r="BP60" s="917"/>
      <c r="BQ60" s="917"/>
      <c r="BR60" s="917"/>
      <c r="BS60" s="917"/>
      <c r="BT60" s="917"/>
      <c r="BU60" s="917"/>
      <c r="BV60" s="917"/>
    </row>
    <row r="61" spans="1:74" s="116" customFormat="1" ht="12" customHeight="1" x14ac:dyDescent="0.2">
      <c r="A61" s="916"/>
      <c r="B61" s="978" t="s">
        <v>689</v>
      </c>
      <c r="C61" s="978"/>
      <c r="D61" s="978"/>
      <c r="E61" s="978"/>
      <c r="F61" s="978"/>
      <c r="G61" s="978"/>
      <c r="H61" s="978"/>
      <c r="I61" s="978"/>
      <c r="J61" s="978"/>
      <c r="K61" s="978"/>
      <c r="L61" s="978"/>
      <c r="M61" s="978"/>
      <c r="N61" s="978"/>
      <c r="O61" s="978"/>
      <c r="P61" s="978"/>
      <c r="Q61" s="978"/>
      <c r="R61" s="239"/>
      <c r="S61" s="917"/>
      <c r="T61" s="917"/>
      <c r="U61" s="917"/>
      <c r="V61" s="917"/>
      <c r="W61" s="917"/>
      <c r="X61" s="917"/>
      <c r="Y61" s="917"/>
      <c r="Z61" s="917"/>
      <c r="AA61" s="917"/>
      <c r="AB61" s="917"/>
      <c r="AC61" s="917"/>
      <c r="AD61" s="917"/>
      <c r="AE61" s="917"/>
      <c r="AF61" s="917"/>
      <c r="AG61" s="917"/>
      <c r="AH61" s="917"/>
      <c r="AI61" s="917"/>
      <c r="AJ61" s="917"/>
      <c r="AK61" s="917"/>
      <c r="AL61" s="917"/>
      <c r="AM61" s="917"/>
      <c r="AN61" s="917"/>
      <c r="AO61" s="917"/>
      <c r="AP61" s="917"/>
      <c r="AQ61" s="917"/>
      <c r="AR61" s="917"/>
      <c r="AS61" s="917"/>
      <c r="AT61" s="917"/>
      <c r="AU61" s="917"/>
      <c r="AV61" s="917"/>
      <c r="AW61" s="917"/>
      <c r="AX61" s="917"/>
      <c r="AY61" s="566"/>
      <c r="AZ61" s="566"/>
      <c r="BA61" s="566"/>
      <c r="BB61" s="566"/>
      <c r="BC61" s="566"/>
      <c r="BD61" s="566"/>
      <c r="BE61" s="566"/>
      <c r="BF61" s="566"/>
      <c r="BG61" s="566"/>
      <c r="BH61" s="566"/>
      <c r="BI61" s="566"/>
      <c r="BJ61" s="160"/>
      <c r="BK61" s="917"/>
      <c r="BL61" s="917"/>
      <c r="BM61" s="917"/>
      <c r="BN61" s="917"/>
      <c r="BO61" s="917"/>
      <c r="BP61" s="917"/>
      <c r="BQ61" s="917"/>
      <c r="BR61" s="917"/>
      <c r="BS61" s="917"/>
      <c r="BT61" s="917"/>
      <c r="BU61" s="917"/>
      <c r="BV61" s="917"/>
    </row>
    <row r="62" spans="1:74" s="116" customFormat="1" ht="12" customHeight="1" x14ac:dyDescent="0.2">
      <c r="A62" s="916"/>
      <c r="B62" s="978" t="s">
        <v>690</v>
      </c>
      <c r="C62" s="978"/>
      <c r="D62" s="978"/>
      <c r="E62" s="978"/>
      <c r="F62" s="978"/>
      <c r="G62" s="978"/>
      <c r="H62" s="978"/>
      <c r="I62" s="978"/>
      <c r="J62" s="978"/>
      <c r="K62" s="978"/>
      <c r="L62" s="978"/>
      <c r="M62" s="978"/>
      <c r="N62" s="978"/>
      <c r="O62" s="978"/>
      <c r="P62" s="978"/>
      <c r="Q62" s="978"/>
      <c r="R62" s="239"/>
      <c r="S62" s="917"/>
      <c r="T62" s="917"/>
      <c r="U62" s="917"/>
      <c r="V62" s="917"/>
      <c r="W62" s="917"/>
      <c r="X62" s="917"/>
      <c r="Y62" s="917"/>
      <c r="Z62" s="917"/>
      <c r="AA62" s="917"/>
      <c r="AB62" s="917"/>
      <c r="AC62" s="917"/>
      <c r="AD62" s="917"/>
      <c r="AE62" s="917"/>
      <c r="AF62" s="917"/>
      <c r="AG62" s="917"/>
      <c r="AH62" s="917"/>
      <c r="AI62" s="917"/>
      <c r="AJ62" s="917"/>
      <c r="AK62" s="917"/>
      <c r="AL62" s="917"/>
      <c r="AM62" s="917"/>
      <c r="AN62" s="917"/>
      <c r="AO62" s="917"/>
      <c r="AP62" s="917"/>
      <c r="AQ62" s="917"/>
      <c r="AR62" s="917"/>
      <c r="AS62" s="917"/>
      <c r="AT62" s="917"/>
      <c r="AU62" s="917"/>
      <c r="AV62" s="917"/>
      <c r="AW62" s="917"/>
      <c r="AX62" s="917"/>
      <c r="AY62" s="566"/>
      <c r="AZ62" s="566"/>
      <c r="BA62" s="566"/>
      <c r="BB62" s="566"/>
      <c r="BC62" s="566"/>
      <c r="BD62" s="566"/>
      <c r="BE62" s="566"/>
      <c r="BF62" s="566"/>
      <c r="BG62" s="566"/>
      <c r="BH62" s="566"/>
      <c r="BI62" s="566"/>
      <c r="BJ62" s="160"/>
      <c r="BK62" s="917"/>
      <c r="BL62" s="917"/>
      <c r="BM62" s="917"/>
      <c r="BN62" s="917"/>
      <c r="BO62" s="917"/>
      <c r="BP62" s="917"/>
      <c r="BQ62" s="917"/>
      <c r="BR62" s="917"/>
      <c r="BS62" s="917"/>
      <c r="BT62" s="917"/>
      <c r="BU62" s="917"/>
      <c r="BV62" s="917"/>
    </row>
    <row r="63" spans="1:74" s="116" customFormat="1" ht="12" customHeight="1" x14ac:dyDescent="0.2">
      <c r="A63" s="916"/>
      <c r="B63" s="978" t="s">
        <v>691</v>
      </c>
      <c r="C63" s="978"/>
      <c r="D63" s="978"/>
      <c r="E63" s="978"/>
      <c r="F63" s="978"/>
      <c r="G63" s="978"/>
      <c r="H63" s="978"/>
      <c r="I63" s="978"/>
      <c r="J63" s="978"/>
      <c r="K63" s="978"/>
      <c r="L63" s="978"/>
      <c r="M63" s="978"/>
      <c r="N63" s="978"/>
      <c r="O63" s="978"/>
      <c r="P63" s="978"/>
      <c r="Q63" s="978"/>
      <c r="R63" s="239"/>
      <c r="S63" s="917"/>
      <c r="T63" s="917"/>
      <c r="U63" s="917"/>
      <c r="V63" s="917"/>
      <c r="W63" s="917"/>
      <c r="X63" s="917"/>
      <c r="Y63" s="917"/>
      <c r="Z63" s="917"/>
      <c r="AA63" s="917"/>
      <c r="AB63" s="917"/>
      <c r="AC63" s="917"/>
      <c r="AD63" s="917"/>
      <c r="AE63" s="917"/>
      <c r="AF63" s="917"/>
      <c r="AG63" s="917"/>
      <c r="AH63" s="917"/>
      <c r="AI63" s="917"/>
      <c r="AJ63" s="917"/>
      <c r="AK63" s="917"/>
      <c r="AL63" s="917"/>
      <c r="AM63" s="917"/>
      <c r="AN63" s="917"/>
      <c r="AO63" s="917"/>
      <c r="AP63" s="917"/>
      <c r="AQ63" s="917"/>
      <c r="AR63" s="917"/>
      <c r="AS63" s="917"/>
      <c r="AT63" s="917"/>
      <c r="AU63" s="917"/>
      <c r="AV63" s="917"/>
      <c r="AW63" s="917"/>
      <c r="AX63" s="917"/>
      <c r="AY63" s="566"/>
      <c r="AZ63" s="566"/>
      <c r="BA63" s="566"/>
      <c r="BB63" s="566"/>
      <c r="BC63" s="566"/>
      <c r="BD63" s="566"/>
      <c r="BE63" s="566"/>
      <c r="BF63" s="566"/>
      <c r="BG63" s="566"/>
      <c r="BH63" s="566"/>
      <c r="BI63" s="566"/>
      <c r="BJ63" s="160"/>
      <c r="BK63" s="917"/>
      <c r="BL63" s="917"/>
      <c r="BM63" s="917"/>
      <c r="BN63" s="917"/>
      <c r="BO63" s="917"/>
      <c r="BP63" s="917"/>
      <c r="BQ63" s="917"/>
      <c r="BR63" s="917"/>
      <c r="BS63" s="917"/>
      <c r="BT63" s="917"/>
      <c r="BU63" s="917"/>
      <c r="BV63" s="917"/>
    </row>
    <row r="64" spans="1:74" s="116" customFormat="1" ht="12" customHeight="1" x14ac:dyDescent="0.2">
      <c r="A64" s="916"/>
      <c r="B64" s="1031" t="s">
        <v>692</v>
      </c>
      <c r="C64" s="1031"/>
      <c r="D64" s="1031"/>
      <c r="E64" s="1031"/>
      <c r="F64" s="1031"/>
      <c r="G64" s="1031"/>
      <c r="H64" s="1031"/>
      <c r="I64" s="1031"/>
      <c r="J64" s="1031"/>
      <c r="K64" s="1031"/>
      <c r="L64" s="1031"/>
      <c r="M64" s="1031"/>
      <c r="N64" s="1031"/>
      <c r="O64" s="1031"/>
      <c r="P64" s="1031"/>
      <c r="Q64" s="1031"/>
      <c r="R64" s="239"/>
      <c r="S64" s="917"/>
      <c r="T64" s="917"/>
      <c r="U64" s="917"/>
      <c r="V64" s="917"/>
      <c r="W64" s="917"/>
      <c r="X64" s="917"/>
      <c r="Y64" s="917"/>
      <c r="Z64" s="917"/>
      <c r="AA64" s="917"/>
      <c r="AB64" s="917"/>
      <c r="AC64" s="917"/>
      <c r="AD64" s="917"/>
      <c r="AE64" s="917"/>
      <c r="AF64" s="917"/>
      <c r="AG64" s="917"/>
      <c r="AH64" s="917"/>
      <c r="AI64" s="917"/>
      <c r="AJ64" s="917"/>
      <c r="AK64" s="917"/>
      <c r="AL64" s="917"/>
      <c r="AM64" s="917"/>
      <c r="AN64" s="917"/>
      <c r="AO64" s="917"/>
      <c r="AP64" s="917"/>
      <c r="AQ64" s="917"/>
      <c r="AR64" s="917"/>
      <c r="AS64" s="917"/>
      <c r="AT64" s="917"/>
      <c r="AU64" s="917"/>
      <c r="AV64" s="917"/>
      <c r="AW64" s="917"/>
      <c r="AX64" s="917"/>
      <c r="AY64" s="566"/>
      <c r="AZ64" s="566"/>
      <c r="BA64" s="566"/>
      <c r="BB64" s="566"/>
      <c r="BC64" s="566"/>
      <c r="BD64" s="566"/>
      <c r="BE64" s="566"/>
      <c r="BF64" s="566"/>
      <c r="BG64" s="566"/>
      <c r="BH64" s="566"/>
      <c r="BI64" s="566"/>
      <c r="BJ64" s="160"/>
      <c r="BK64" s="917"/>
      <c r="BL64" s="917"/>
      <c r="BM64" s="917"/>
      <c r="BN64" s="917"/>
      <c r="BO64" s="917"/>
      <c r="BP64" s="917"/>
      <c r="BQ64" s="917"/>
      <c r="BR64" s="917"/>
      <c r="BS64" s="917"/>
      <c r="BT64" s="917"/>
      <c r="BU64" s="917"/>
      <c r="BV64" s="917"/>
    </row>
    <row r="65" spans="1:74" s="116" customFormat="1" ht="12" customHeight="1" x14ac:dyDescent="0.2">
      <c r="A65" s="916"/>
      <c r="B65" s="721" t="s">
        <v>693</v>
      </c>
      <c r="C65" s="889"/>
      <c r="D65" s="889"/>
      <c r="E65" s="889"/>
      <c r="F65" s="889"/>
      <c r="G65" s="889"/>
      <c r="H65" s="890"/>
      <c r="I65" s="889"/>
      <c r="J65" s="889"/>
      <c r="K65" s="889"/>
      <c r="L65" s="889"/>
      <c r="M65" s="889"/>
      <c r="N65" s="889"/>
      <c r="O65" s="889"/>
      <c r="P65" s="889"/>
      <c r="Q65" s="887"/>
      <c r="R65" s="239"/>
      <c r="S65" s="917"/>
      <c r="T65" s="917"/>
      <c r="U65" s="917"/>
      <c r="V65" s="917"/>
      <c r="W65" s="917"/>
      <c r="X65" s="917"/>
      <c r="Y65" s="917"/>
      <c r="Z65" s="917"/>
      <c r="AA65" s="917"/>
      <c r="AB65" s="917"/>
      <c r="AC65" s="917"/>
      <c r="AD65" s="917"/>
      <c r="AE65" s="917"/>
      <c r="AF65" s="917"/>
      <c r="AG65" s="917"/>
      <c r="AH65" s="917"/>
      <c r="AI65" s="917"/>
      <c r="AJ65" s="917"/>
      <c r="AK65" s="917"/>
      <c r="AL65" s="917"/>
      <c r="AM65" s="917"/>
      <c r="AN65" s="917"/>
      <c r="AO65" s="917"/>
      <c r="AP65" s="917"/>
      <c r="AQ65" s="917"/>
      <c r="AR65" s="917"/>
      <c r="AS65" s="917"/>
      <c r="AT65" s="917"/>
      <c r="AU65" s="917"/>
      <c r="AV65" s="917"/>
      <c r="AW65" s="917"/>
      <c r="AX65" s="917"/>
      <c r="AY65" s="566"/>
      <c r="AZ65" s="566"/>
      <c r="BA65" s="566"/>
      <c r="BB65" s="566"/>
      <c r="BC65" s="566"/>
      <c r="BD65" s="566"/>
      <c r="BE65" s="566"/>
      <c r="BF65" s="566"/>
      <c r="BG65" s="566"/>
      <c r="BH65" s="566"/>
      <c r="BI65" s="566"/>
      <c r="BJ65" s="160"/>
      <c r="BK65" s="917"/>
      <c r="BL65" s="917"/>
      <c r="BM65" s="917"/>
      <c r="BN65" s="917"/>
      <c r="BO65" s="917"/>
      <c r="BP65" s="917"/>
      <c r="BQ65" s="917"/>
      <c r="BR65" s="917"/>
      <c r="BS65" s="917"/>
      <c r="BT65" s="917"/>
      <c r="BU65" s="917"/>
      <c r="BV65" s="917"/>
    </row>
    <row r="66" spans="1:74" s="116" customFormat="1" ht="12" customHeight="1" x14ac:dyDescent="0.2">
      <c r="A66" s="916"/>
      <c r="B66" s="721" t="s">
        <v>694</v>
      </c>
      <c r="C66" s="889"/>
      <c r="D66" s="889"/>
      <c r="E66" s="889"/>
      <c r="F66" s="889"/>
      <c r="G66" s="889"/>
      <c r="H66" s="890"/>
      <c r="I66" s="889"/>
      <c r="J66" s="889"/>
      <c r="K66" s="889"/>
      <c r="L66" s="889"/>
      <c r="M66" s="889"/>
      <c r="N66" s="889"/>
      <c r="O66" s="889"/>
      <c r="P66" s="889"/>
      <c r="Q66" s="887"/>
      <c r="R66" s="239"/>
      <c r="S66" s="917"/>
      <c r="T66" s="917"/>
      <c r="U66" s="917"/>
      <c r="V66" s="917"/>
      <c r="W66" s="917"/>
      <c r="X66" s="917"/>
      <c r="Y66" s="917"/>
      <c r="Z66" s="917"/>
      <c r="AA66" s="917"/>
      <c r="AB66" s="917"/>
      <c r="AC66" s="917"/>
      <c r="AD66" s="917"/>
      <c r="AE66" s="917"/>
      <c r="AF66" s="917"/>
      <c r="AG66" s="917"/>
      <c r="AH66" s="917"/>
      <c r="AI66" s="917"/>
      <c r="AJ66" s="917"/>
      <c r="AK66" s="917"/>
      <c r="AL66" s="917"/>
      <c r="AM66" s="917"/>
      <c r="AN66" s="917"/>
      <c r="AO66" s="917"/>
      <c r="AP66" s="917"/>
      <c r="AQ66" s="917"/>
      <c r="AR66" s="917"/>
      <c r="AS66" s="917"/>
      <c r="AT66" s="917"/>
      <c r="AU66" s="917"/>
      <c r="AV66" s="917"/>
      <c r="AW66" s="917"/>
      <c r="AX66" s="917"/>
      <c r="AY66" s="566"/>
      <c r="AZ66" s="566"/>
      <c r="BA66" s="566"/>
      <c r="BB66" s="566"/>
      <c r="BC66" s="566"/>
      <c r="BD66" s="566"/>
      <c r="BE66" s="566"/>
      <c r="BF66" s="566"/>
      <c r="BG66" s="566"/>
      <c r="BH66" s="566"/>
      <c r="BI66" s="566"/>
      <c r="BJ66" s="160"/>
      <c r="BK66" s="917"/>
      <c r="BL66" s="917"/>
      <c r="BM66" s="917"/>
      <c r="BN66" s="917"/>
      <c r="BO66" s="917"/>
      <c r="BP66" s="917"/>
      <c r="BQ66" s="917"/>
      <c r="BR66" s="917"/>
      <c r="BS66" s="917"/>
      <c r="BT66" s="917"/>
      <c r="BU66" s="917"/>
      <c r="BV66" s="917"/>
    </row>
    <row r="67" spans="1:74" s="116" customFormat="1" ht="12" customHeight="1" x14ac:dyDescent="0.2">
      <c r="A67" s="916"/>
      <c r="B67" s="721" t="s">
        <v>695</v>
      </c>
      <c r="C67" s="889"/>
      <c r="D67" s="889"/>
      <c r="E67" s="889"/>
      <c r="F67" s="889"/>
      <c r="G67" s="889"/>
      <c r="H67" s="890"/>
      <c r="I67" s="889"/>
      <c r="J67" s="889"/>
      <c r="K67" s="889"/>
      <c r="L67" s="889"/>
      <c r="M67" s="889"/>
      <c r="N67" s="889"/>
      <c r="O67" s="889"/>
      <c r="P67" s="889"/>
      <c r="Q67" s="887"/>
      <c r="R67" s="239"/>
      <c r="S67" s="917"/>
      <c r="T67" s="917"/>
      <c r="U67" s="917"/>
      <c r="V67" s="917"/>
      <c r="W67" s="917"/>
      <c r="X67" s="917"/>
      <c r="Y67" s="917"/>
      <c r="Z67" s="917"/>
      <c r="AA67" s="917"/>
      <c r="AB67" s="917"/>
      <c r="AC67" s="917"/>
      <c r="AD67" s="917"/>
      <c r="AE67" s="917"/>
      <c r="AF67" s="917"/>
      <c r="AG67" s="917"/>
      <c r="AH67" s="917"/>
      <c r="AI67" s="917"/>
      <c r="AJ67" s="917"/>
      <c r="AK67" s="917"/>
      <c r="AL67" s="917"/>
      <c r="AM67" s="917"/>
      <c r="AN67" s="917"/>
      <c r="AO67" s="917"/>
      <c r="AP67" s="917"/>
      <c r="AQ67" s="917"/>
      <c r="AR67" s="917"/>
      <c r="AS67" s="917"/>
      <c r="AT67" s="917"/>
      <c r="AU67" s="917"/>
      <c r="AV67" s="917"/>
      <c r="AW67" s="917"/>
      <c r="AX67" s="917"/>
      <c r="AY67" s="566"/>
      <c r="AZ67" s="566"/>
      <c r="BA67" s="566"/>
      <c r="BB67" s="566"/>
      <c r="BC67" s="566"/>
      <c r="BD67" s="566"/>
      <c r="BE67" s="566"/>
      <c r="BF67" s="566"/>
      <c r="BG67" s="566"/>
      <c r="BH67" s="566"/>
      <c r="BI67" s="566"/>
      <c r="BJ67" s="160"/>
      <c r="BK67" s="917"/>
      <c r="BL67" s="917"/>
      <c r="BM67" s="917"/>
      <c r="BN67" s="917"/>
      <c r="BO67" s="917"/>
      <c r="BP67" s="917"/>
      <c r="BQ67" s="917"/>
      <c r="BR67" s="917"/>
      <c r="BS67" s="917"/>
      <c r="BT67" s="917"/>
      <c r="BU67" s="917"/>
      <c r="BV67" s="917"/>
    </row>
    <row r="68" spans="1:74" s="116" customFormat="1" x14ac:dyDescent="0.2">
      <c r="A68" s="916"/>
      <c r="B68" s="691" t="s">
        <v>114</v>
      </c>
      <c r="C68" s="886"/>
      <c r="D68" s="886"/>
      <c r="E68" s="886"/>
      <c r="F68" s="886"/>
      <c r="G68" s="886"/>
      <c r="H68" s="886"/>
      <c r="I68" s="886"/>
      <c r="J68" s="886"/>
      <c r="K68" s="886"/>
      <c r="L68" s="886"/>
      <c r="M68" s="886"/>
      <c r="N68" s="886"/>
      <c r="O68" s="886"/>
      <c r="P68" s="886"/>
      <c r="Q68" s="886"/>
      <c r="R68" s="239"/>
      <c r="S68" s="917"/>
      <c r="T68" s="917"/>
      <c r="U68" s="917"/>
      <c r="V68" s="917"/>
      <c r="W68" s="917"/>
      <c r="X68" s="917"/>
      <c r="Y68" s="917"/>
      <c r="Z68" s="917"/>
      <c r="AA68" s="917"/>
      <c r="AB68" s="917"/>
      <c r="AC68" s="917"/>
      <c r="AD68" s="917"/>
      <c r="AE68" s="917"/>
      <c r="AF68" s="917"/>
      <c r="AG68" s="917"/>
      <c r="AH68" s="917"/>
      <c r="AI68" s="917"/>
      <c r="AJ68" s="917"/>
      <c r="AK68" s="917"/>
      <c r="AL68" s="917"/>
      <c r="AM68" s="917"/>
      <c r="AN68" s="917"/>
      <c r="AO68" s="917"/>
      <c r="AP68" s="917"/>
      <c r="AQ68" s="917"/>
      <c r="AR68" s="917"/>
      <c r="AS68" s="917"/>
      <c r="AT68" s="917"/>
      <c r="AU68" s="917"/>
      <c r="AV68" s="917"/>
      <c r="AW68" s="917"/>
      <c r="AX68" s="917"/>
      <c r="AY68" s="566"/>
      <c r="AZ68" s="566"/>
      <c r="BA68" s="566"/>
      <c r="BB68" s="566"/>
      <c r="BC68" s="566"/>
      <c r="BD68" s="566"/>
      <c r="BE68" s="566"/>
      <c r="BF68" s="566"/>
      <c r="BG68" s="566"/>
      <c r="BH68" s="566"/>
      <c r="BI68" s="566"/>
      <c r="BJ68" s="160"/>
      <c r="BK68" s="917"/>
      <c r="BL68" s="917"/>
      <c r="BM68" s="917"/>
      <c r="BN68" s="917"/>
      <c r="BO68" s="917"/>
      <c r="BP68" s="917"/>
      <c r="BQ68" s="917"/>
      <c r="BR68" s="917"/>
      <c r="BS68" s="917"/>
      <c r="BT68" s="917"/>
      <c r="BU68" s="917"/>
      <c r="BV68" s="917"/>
    </row>
    <row r="69" spans="1:74" s="116" customFormat="1" ht="12" customHeight="1" x14ac:dyDescent="0.2">
      <c r="A69" s="916"/>
      <c r="B69" s="974" t="str">
        <f>Dates!$G$2</f>
        <v>EIA completed modeling and analysis for this report on Thursday, August 6, 2026.</v>
      </c>
      <c r="C69" s="975"/>
      <c r="D69" s="975"/>
      <c r="E69" s="975"/>
      <c r="F69" s="975"/>
      <c r="G69" s="975"/>
      <c r="H69" s="975"/>
      <c r="I69" s="975"/>
      <c r="J69" s="975"/>
      <c r="K69" s="975"/>
      <c r="L69" s="975"/>
      <c r="M69" s="975"/>
      <c r="N69" s="975"/>
      <c r="O69" s="975"/>
      <c r="P69" s="975"/>
      <c r="Q69" s="975"/>
      <c r="R69" s="239"/>
      <c r="S69" s="917"/>
      <c r="T69" s="917"/>
      <c r="U69" s="917"/>
      <c r="V69" s="917"/>
      <c r="W69" s="917"/>
      <c r="X69" s="917"/>
      <c r="Y69" s="917"/>
      <c r="Z69" s="917"/>
      <c r="AA69" s="917"/>
      <c r="AB69" s="917"/>
      <c r="AC69" s="917"/>
      <c r="AD69" s="917"/>
      <c r="AE69" s="917"/>
      <c r="AF69" s="917"/>
      <c r="AG69" s="917"/>
      <c r="AH69" s="917"/>
      <c r="AI69" s="917"/>
      <c r="AJ69" s="917"/>
      <c r="AK69" s="917"/>
      <c r="AL69" s="917"/>
      <c r="AM69" s="917"/>
      <c r="AN69" s="917"/>
      <c r="AO69" s="917"/>
      <c r="AP69" s="917"/>
      <c r="AQ69" s="917"/>
      <c r="AR69" s="917"/>
      <c r="AS69" s="917"/>
      <c r="AT69" s="917"/>
      <c r="AU69" s="917"/>
      <c r="AV69" s="917"/>
      <c r="AW69" s="917"/>
      <c r="AX69" s="917"/>
      <c r="AY69" s="566"/>
      <c r="AZ69" s="566"/>
      <c r="BA69" s="566"/>
      <c r="BB69" s="566"/>
      <c r="BC69" s="566"/>
      <c r="BD69" s="566"/>
      <c r="BE69" s="566"/>
      <c r="BF69" s="566"/>
      <c r="BG69" s="566"/>
      <c r="BH69" s="566"/>
      <c r="BI69" s="566"/>
      <c r="BJ69" s="160"/>
      <c r="BK69" s="917"/>
      <c r="BL69" s="917"/>
      <c r="BM69" s="917"/>
      <c r="BN69" s="917"/>
      <c r="BO69" s="917"/>
      <c r="BP69" s="917"/>
      <c r="BQ69" s="917"/>
      <c r="BR69" s="917"/>
      <c r="BS69" s="917"/>
      <c r="BT69" s="917"/>
      <c r="BU69" s="917"/>
      <c r="BV69" s="917"/>
    </row>
    <row r="70" spans="1:74" s="116" customFormat="1" ht="12.75" x14ac:dyDescent="0.2">
      <c r="A70" s="916"/>
      <c r="B70" s="979" t="s">
        <v>115</v>
      </c>
      <c r="C70" s="975"/>
      <c r="D70" s="975"/>
      <c r="E70" s="975"/>
      <c r="F70" s="975"/>
      <c r="G70" s="975"/>
      <c r="H70" s="975"/>
      <c r="I70" s="975"/>
      <c r="J70" s="975"/>
      <c r="K70" s="975"/>
      <c r="L70" s="975"/>
      <c r="M70" s="975"/>
      <c r="N70" s="975"/>
      <c r="O70" s="975"/>
      <c r="P70" s="975"/>
      <c r="Q70" s="975"/>
      <c r="R70" s="239"/>
      <c r="S70" s="917"/>
      <c r="T70" s="917"/>
      <c r="U70" s="917"/>
      <c r="V70" s="917"/>
      <c r="W70" s="917"/>
      <c r="X70" s="917"/>
      <c r="Y70" s="917"/>
      <c r="Z70" s="917"/>
      <c r="AA70" s="917"/>
      <c r="AB70" s="917"/>
      <c r="AC70" s="917"/>
      <c r="AD70" s="917"/>
      <c r="AE70" s="917"/>
      <c r="AF70" s="917"/>
      <c r="AG70" s="917"/>
      <c r="AH70" s="917"/>
      <c r="AI70" s="917"/>
      <c r="AJ70" s="917"/>
      <c r="AK70" s="917"/>
      <c r="AL70" s="917"/>
      <c r="AM70" s="917"/>
      <c r="AN70" s="917"/>
      <c r="AO70" s="917"/>
      <c r="AP70" s="917"/>
      <c r="AQ70" s="917"/>
      <c r="AR70" s="917"/>
      <c r="AS70" s="917"/>
      <c r="AT70" s="917"/>
      <c r="AU70" s="917"/>
      <c r="AV70" s="917"/>
      <c r="AW70" s="917"/>
      <c r="AX70" s="917"/>
      <c r="AY70" s="566"/>
      <c r="AZ70" s="566"/>
      <c r="BA70" s="566"/>
      <c r="BB70" s="566"/>
      <c r="BC70" s="566"/>
      <c r="BD70" s="566"/>
      <c r="BE70" s="566"/>
      <c r="BF70" s="566"/>
      <c r="BG70" s="566"/>
      <c r="BH70" s="566"/>
      <c r="BI70" s="566"/>
      <c r="BJ70" s="160"/>
      <c r="BK70" s="917"/>
      <c r="BL70" s="917"/>
      <c r="BM70" s="917"/>
      <c r="BN70" s="917"/>
      <c r="BO70" s="917"/>
      <c r="BP70" s="917"/>
      <c r="BQ70" s="917"/>
      <c r="BR70" s="917"/>
      <c r="BS70" s="917"/>
      <c r="BT70" s="917"/>
      <c r="BU70" s="917"/>
      <c r="BV70" s="917"/>
    </row>
    <row r="71" spans="1:74" s="116" customFormat="1" x14ac:dyDescent="0.2">
      <c r="A71" s="916"/>
      <c r="B71" s="978" t="s">
        <v>116</v>
      </c>
      <c r="C71" s="978"/>
      <c r="D71" s="978"/>
      <c r="E71" s="978"/>
      <c r="F71" s="978"/>
      <c r="G71" s="978"/>
      <c r="H71" s="978"/>
      <c r="I71" s="978"/>
      <c r="J71" s="978"/>
      <c r="K71" s="978"/>
      <c r="L71" s="978"/>
      <c r="M71" s="978"/>
      <c r="N71" s="978"/>
      <c r="O71" s="978"/>
      <c r="P71" s="978"/>
      <c r="Q71" s="978"/>
      <c r="R71" s="978"/>
      <c r="S71" s="917"/>
      <c r="T71" s="917"/>
      <c r="U71" s="917"/>
      <c r="V71" s="917"/>
      <c r="W71" s="917"/>
      <c r="X71" s="917"/>
      <c r="Y71" s="917"/>
      <c r="Z71" s="917"/>
      <c r="AA71" s="917"/>
      <c r="AB71" s="917"/>
      <c r="AC71" s="917"/>
      <c r="AD71" s="917"/>
      <c r="AE71" s="917"/>
      <c r="AF71" s="917"/>
      <c r="AG71" s="917"/>
      <c r="AH71" s="917"/>
      <c r="AI71" s="917"/>
      <c r="AJ71" s="917"/>
      <c r="AK71" s="917"/>
      <c r="AL71" s="917"/>
      <c r="AM71" s="917"/>
      <c r="AN71" s="917"/>
      <c r="AO71" s="917"/>
      <c r="AP71" s="917"/>
      <c r="AQ71" s="917"/>
      <c r="AR71" s="917"/>
      <c r="AS71" s="917"/>
      <c r="AT71" s="917"/>
      <c r="AU71" s="917"/>
      <c r="AV71" s="917"/>
      <c r="AW71" s="917"/>
      <c r="AX71" s="917"/>
      <c r="AY71" s="566"/>
      <c r="AZ71" s="566"/>
      <c r="BA71" s="566"/>
      <c r="BB71" s="566"/>
      <c r="BC71" s="566"/>
      <c r="BD71" s="566"/>
      <c r="BE71" s="566"/>
      <c r="BF71" s="566"/>
      <c r="BG71" s="566"/>
      <c r="BH71" s="566"/>
      <c r="BI71" s="566"/>
      <c r="BJ71" s="160"/>
      <c r="BK71" s="917"/>
      <c r="BL71" s="917"/>
      <c r="BM71" s="917"/>
      <c r="BN71" s="917"/>
      <c r="BO71" s="917"/>
      <c r="BP71" s="917"/>
      <c r="BQ71" s="917"/>
      <c r="BR71" s="917"/>
      <c r="BS71" s="917"/>
      <c r="BT71" s="917"/>
      <c r="BU71" s="917"/>
      <c r="BV71" s="917"/>
    </row>
    <row r="72" spans="1:74" s="116" customFormat="1" ht="10.15" customHeight="1" x14ac:dyDescent="0.2">
      <c r="A72" s="916"/>
      <c r="B72" s="966" t="s">
        <v>122</v>
      </c>
      <c r="C72" s="972"/>
      <c r="D72" s="972"/>
      <c r="E72" s="972"/>
      <c r="F72" s="972"/>
      <c r="G72" s="972"/>
      <c r="H72" s="972"/>
      <c r="I72" s="972"/>
      <c r="J72" s="972"/>
      <c r="K72" s="972"/>
      <c r="L72" s="972"/>
      <c r="M72" s="972"/>
      <c r="N72" s="972"/>
      <c r="O72" s="972"/>
      <c r="P72" s="972"/>
      <c r="Q72" s="968"/>
      <c r="R72" s="239"/>
      <c r="S72" s="917"/>
      <c r="T72" s="917"/>
      <c r="U72" s="917"/>
      <c r="V72" s="917"/>
      <c r="W72" s="917"/>
      <c r="X72" s="917"/>
      <c r="Y72" s="917"/>
      <c r="Z72" s="917"/>
      <c r="AA72" s="917"/>
      <c r="AB72" s="917"/>
      <c r="AC72" s="917"/>
      <c r="AD72" s="917"/>
      <c r="AE72" s="917"/>
      <c r="AF72" s="917"/>
      <c r="AG72" s="917"/>
      <c r="AH72" s="917"/>
      <c r="AI72" s="917"/>
      <c r="AJ72" s="917"/>
      <c r="AK72" s="917"/>
      <c r="AL72" s="917"/>
      <c r="AM72" s="917"/>
      <c r="AN72" s="917"/>
      <c r="AO72" s="917"/>
      <c r="AP72" s="917"/>
      <c r="AQ72" s="917"/>
      <c r="AR72" s="917"/>
      <c r="AS72" s="917"/>
      <c r="AT72" s="917"/>
      <c r="AU72" s="917"/>
      <c r="AV72" s="917"/>
      <c r="AW72" s="917"/>
      <c r="AX72" s="917"/>
      <c r="AY72" s="566"/>
      <c r="AZ72" s="566"/>
      <c r="BA72" s="566"/>
      <c r="BB72" s="566"/>
      <c r="BC72" s="566"/>
      <c r="BD72" s="566"/>
      <c r="BE72" s="566"/>
      <c r="BF72" s="566"/>
      <c r="BG72" s="566"/>
      <c r="BH72" s="566"/>
      <c r="BI72" s="566"/>
      <c r="BJ72" s="160"/>
      <c r="BK72" s="917"/>
      <c r="BL72" s="917"/>
      <c r="BM72" s="917"/>
      <c r="BN72" s="917"/>
      <c r="BO72" s="917"/>
      <c r="BP72" s="917"/>
      <c r="BQ72" s="917"/>
      <c r="BR72" s="917"/>
      <c r="BS72" s="917"/>
      <c r="BT72" s="917"/>
      <c r="BU72" s="917"/>
      <c r="BV72" s="917"/>
    </row>
    <row r="73" spans="1:74" s="116" customFormat="1" ht="12" customHeight="1" x14ac:dyDescent="0.2">
      <c r="A73" s="916"/>
      <c r="B73" s="691" t="s">
        <v>118</v>
      </c>
      <c r="C73"/>
      <c r="D73"/>
      <c r="E73"/>
      <c r="F73"/>
      <c r="G73"/>
      <c r="H73"/>
      <c r="I73"/>
      <c r="J73"/>
      <c r="K73"/>
      <c r="L73"/>
      <c r="M73"/>
      <c r="N73"/>
      <c r="O73"/>
      <c r="P73"/>
      <c r="Q73"/>
      <c r="R73" s="239"/>
      <c r="S73" s="917"/>
      <c r="T73" s="917"/>
      <c r="U73" s="917"/>
      <c r="V73" s="917"/>
      <c r="W73" s="917"/>
      <c r="X73" s="917"/>
      <c r="Y73" s="917"/>
      <c r="Z73" s="917"/>
      <c r="AA73" s="917"/>
      <c r="AB73" s="917"/>
      <c r="AC73" s="917"/>
      <c r="AD73" s="917"/>
      <c r="AE73" s="917"/>
      <c r="AF73" s="917"/>
      <c r="AG73" s="917"/>
      <c r="AH73" s="917"/>
      <c r="AI73" s="917"/>
      <c r="AJ73" s="917"/>
      <c r="AK73" s="917"/>
      <c r="AL73" s="917"/>
      <c r="AM73" s="917"/>
      <c r="AN73" s="917"/>
      <c r="AO73" s="917"/>
      <c r="AP73" s="917"/>
      <c r="AQ73" s="917"/>
      <c r="AR73" s="917"/>
      <c r="AS73" s="917"/>
      <c r="AT73" s="917"/>
      <c r="AU73" s="917"/>
      <c r="AV73" s="917"/>
      <c r="AW73" s="917"/>
      <c r="AX73" s="917"/>
      <c r="AY73" s="566"/>
      <c r="AZ73" s="566"/>
      <c r="BA73" s="566"/>
      <c r="BB73" s="566"/>
      <c r="BC73" s="566"/>
      <c r="BD73" s="566"/>
      <c r="BE73" s="566"/>
      <c r="BF73" s="566"/>
      <c r="BG73" s="566"/>
      <c r="BH73" s="566"/>
      <c r="BI73" s="566"/>
      <c r="BJ73" s="160"/>
      <c r="BK73" s="917"/>
      <c r="BL73" s="917"/>
      <c r="BM73" s="917"/>
      <c r="BN73" s="917"/>
      <c r="BO73" s="917"/>
      <c r="BP73" s="917"/>
      <c r="BQ73" s="917"/>
      <c r="BR73" s="917"/>
      <c r="BS73" s="917"/>
      <c r="BT73" s="917"/>
      <c r="BU73" s="917"/>
      <c r="BV73" s="917"/>
    </row>
    <row r="74" spans="1:74" s="268" customFormat="1" x14ac:dyDescent="0.2">
      <c r="A74" s="267"/>
      <c r="B74" s="1034" t="s">
        <v>696</v>
      </c>
      <c r="C74" s="1034"/>
      <c r="D74" s="1034"/>
      <c r="E74" s="1034"/>
      <c r="F74" s="1034"/>
      <c r="G74" s="1034"/>
      <c r="H74" s="1034"/>
      <c r="I74" s="1034"/>
      <c r="J74" s="1034"/>
      <c r="K74" s="1034"/>
      <c r="L74" s="1034"/>
      <c r="M74" s="1034"/>
      <c r="N74" s="1034"/>
      <c r="O74" s="1034"/>
      <c r="P74" s="1034"/>
      <c r="Q74" s="1034"/>
      <c r="R74" s="239"/>
      <c r="AY74" s="271"/>
      <c r="AZ74" s="271"/>
      <c r="BA74" s="271"/>
      <c r="BB74" s="271"/>
      <c r="BC74" s="271"/>
      <c r="BD74" s="271"/>
      <c r="BE74" s="271"/>
      <c r="BF74" s="271"/>
      <c r="BG74" s="271"/>
      <c r="BH74" s="271"/>
      <c r="BI74" s="271"/>
    </row>
    <row r="75" spans="1:74" s="116" customFormat="1" ht="12" customHeight="1" x14ac:dyDescent="0.2">
      <c r="A75" s="916"/>
      <c r="B75" s="979" t="s">
        <v>191</v>
      </c>
      <c r="C75" s="975"/>
      <c r="D75" s="975"/>
      <c r="E75" s="975"/>
      <c r="F75" s="975"/>
      <c r="G75" s="975"/>
      <c r="H75" s="975"/>
      <c r="I75" s="975"/>
      <c r="J75" s="975"/>
      <c r="K75" s="975"/>
      <c r="L75" s="975"/>
      <c r="M75" s="975"/>
      <c r="N75" s="975"/>
      <c r="O75" s="975"/>
      <c r="P75" s="975"/>
      <c r="Q75" s="975"/>
      <c r="R75" s="179"/>
      <c r="S75" s="917"/>
      <c r="T75" s="917"/>
      <c r="U75" s="917"/>
      <c r="V75" s="917"/>
      <c r="W75" s="917"/>
      <c r="X75" s="917"/>
      <c r="Y75" s="917"/>
      <c r="Z75" s="917"/>
      <c r="AA75" s="917"/>
      <c r="AB75" s="917"/>
      <c r="AC75" s="917"/>
      <c r="AD75" s="917"/>
      <c r="AE75" s="917"/>
      <c r="AF75" s="917"/>
      <c r="AG75" s="917"/>
      <c r="AH75" s="917"/>
      <c r="AI75" s="917"/>
      <c r="AJ75" s="917"/>
      <c r="AK75" s="917"/>
      <c r="AL75" s="917"/>
      <c r="AM75" s="917"/>
      <c r="AN75" s="917"/>
      <c r="AO75" s="917"/>
      <c r="AP75" s="917"/>
      <c r="AQ75" s="917"/>
      <c r="AR75" s="917"/>
      <c r="AS75" s="917"/>
      <c r="AT75" s="917"/>
      <c r="AU75" s="917"/>
      <c r="AV75" s="917"/>
      <c r="AW75" s="917"/>
      <c r="AX75" s="917"/>
      <c r="AY75" s="566"/>
      <c r="AZ75" s="566"/>
      <c r="BA75" s="566"/>
      <c r="BB75" s="566"/>
      <c r="BC75" s="566"/>
      <c r="BD75" s="566"/>
      <c r="BE75" s="566"/>
      <c r="BF75" s="566"/>
      <c r="BG75" s="566"/>
      <c r="BH75" s="566"/>
      <c r="BI75" s="566"/>
      <c r="BJ75" s="160"/>
      <c r="BK75" s="917"/>
      <c r="BL75" s="917"/>
      <c r="BM75" s="917"/>
      <c r="BN75" s="917"/>
      <c r="BO75" s="917"/>
      <c r="BP75" s="917"/>
      <c r="BQ75" s="917"/>
      <c r="BR75" s="917"/>
      <c r="BS75" s="917"/>
      <c r="BT75" s="917"/>
      <c r="BU75" s="917"/>
      <c r="BV75" s="917"/>
    </row>
    <row r="76" spans="1:74" x14ac:dyDescent="0.2">
      <c r="A76" s="179"/>
      <c r="B76" s="179"/>
      <c r="C76" s="179"/>
      <c r="D76" s="179"/>
      <c r="E76" s="179"/>
      <c r="F76" s="179"/>
      <c r="G76" s="179"/>
      <c r="H76" s="179"/>
      <c r="I76" s="179"/>
      <c r="J76" s="179"/>
      <c r="K76" s="179"/>
      <c r="L76" s="179"/>
      <c r="M76" s="179"/>
      <c r="N76" s="179"/>
      <c r="O76" s="179"/>
      <c r="P76" s="179"/>
      <c r="Q76" s="179"/>
      <c r="R76" s="179"/>
      <c r="S76" s="179"/>
      <c r="T76" s="179"/>
      <c r="U76" s="179"/>
      <c r="V76" s="179"/>
      <c r="W76" s="179"/>
      <c r="X76" s="179"/>
      <c r="Y76" s="179"/>
      <c r="Z76" s="179"/>
      <c r="AA76" s="179"/>
      <c r="AB76" s="179"/>
      <c r="AC76" s="179"/>
      <c r="AD76" s="179"/>
      <c r="AE76" s="179"/>
      <c r="AF76" s="179"/>
      <c r="AG76" s="179"/>
      <c r="AH76" s="179"/>
      <c r="AI76" s="179"/>
      <c r="AJ76" s="179"/>
      <c r="AK76" s="179"/>
      <c r="AL76" s="179"/>
      <c r="AM76" s="179"/>
      <c r="AN76" s="179"/>
      <c r="AO76" s="179"/>
      <c r="AP76" s="179"/>
      <c r="AQ76" s="179"/>
      <c r="AR76" s="179"/>
      <c r="AS76" s="179"/>
      <c r="AT76" s="179"/>
      <c r="AU76" s="179"/>
      <c r="AV76" s="179"/>
      <c r="AW76" s="179"/>
      <c r="AX76" s="179"/>
      <c r="BD76" s="567"/>
      <c r="BE76" s="567"/>
      <c r="BF76" s="567"/>
      <c r="BK76" s="106"/>
      <c r="BL76" s="106"/>
      <c r="BM76" s="106"/>
      <c r="BN76" s="106"/>
      <c r="BO76" s="106"/>
      <c r="BP76" s="106"/>
      <c r="BQ76" s="106"/>
      <c r="BR76" s="106"/>
      <c r="BS76" s="106"/>
      <c r="BT76" s="106"/>
      <c r="BU76" s="106"/>
      <c r="BV76" s="106"/>
    </row>
    <row r="77" spans="1:74" x14ac:dyDescent="0.2">
      <c r="A77" s="179"/>
      <c r="B77" s="179"/>
      <c r="C77" s="179"/>
      <c r="D77" s="179"/>
      <c r="E77" s="179"/>
      <c r="F77" s="179"/>
      <c r="G77" s="179"/>
      <c r="H77" s="179"/>
      <c r="I77" s="179"/>
      <c r="J77" s="179"/>
      <c r="K77" s="179"/>
      <c r="L77" s="179"/>
      <c r="M77" s="179"/>
      <c r="N77" s="179"/>
      <c r="O77" s="179"/>
      <c r="P77" s="179"/>
      <c r="Q77" s="179"/>
      <c r="R77" s="179"/>
      <c r="S77" s="179"/>
      <c r="T77" s="179"/>
      <c r="U77" s="179"/>
      <c r="V77" s="179"/>
      <c r="W77" s="179"/>
      <c r="X77" s="179"/>
      <c r="Y77" s="179"/>
      <c r="Z77" s="179"/>
      <c r="AA77" s="179"/>
      <c r="AB77" s="179"/>
      <c r="AC77" s="179"/>
      <c r="AD77" s="179"/>
      <c r="AE77" s="179"/>
      <c r="AF77" s="179"/>
      <c r="AG77" s="179"/>
      <c r="AH77" s="179"/>
      <c r="AI77" s="179"/>
      <c r="AJ77" s="179"/>
      <c r="AK77" s="179"/>
      <c r="AL77" s="179"/>
      <c r="AM77" s="179"/>
      <c r="AN77" s="179"/>
      <c r="AO77" s="179"/>
      <c r="AP77" s="179"/>
      <c r="AQ77" s="179"/>
      <c r="AR77" s="179"/>
      <c r="AS77" s="179"/>
      <c r="AT77" s="179"/>
      <c r="AU77" s="179"/>
      <c r="AV77" s="179"/>
      <c r="AW77" s="179"/>
      <c r="AX77" s="179"/>
      <c r="BD77" s="567"/>
      <c r="BE77" s="567"/>
      <c r="BF77" s="567"/>
      <c r="BK77" s="106"/>
      <c r="BL77" s="106"/>
      <c r="BM77" s="106"/>
      <c r="BN77" s="106"/>
      <c r="BO77" s="106"/>
      <c r="BP77" s="106"/>
      <c r="BQ77" s="106"/>
      <c r="BR77" s="106"/>
      <c r="BS77" s="106"/>
      <c r="BT77" s="106"/>
      <c r="BU77" s="106"/>
      <c r="BV77" s="106"/>
    </row>
    <row r="78" spans="1:74" x14ac:dyDescent="0.2">
      <c r="A78" s="179"/>
      <c r="B78" s="179"/>
      <c r="C78" s="179"/>
      <c r="D78" s="179"/>
      <c r="E78" s="179"/>
      <c r="F78" s="179"/>
      <c r="G78" s="179"/>
      <c r="H78" s="179"/>
      <c r="I78" s="179"/>
      <c r="J78" s="179"/>
      <c r="K78" s="179"/>
      <c r="L78" s="179"/>
      <c r="M78" s="179"/>
      <c r="N78" s="179"/>
      <c r="O78" s="179"/>
      <c r="P78" s="179"/>
      <c r="Q78" s="179"/>
      <c r="R78" s="179"/>
      <c r="S78" s="179"/>
      <c r="T78" s="179"/>
      <c r="U78" s="179"/>
      <c r="V78" s="179"/>
      <c r="W78" s="179"/>
      <c r="X78" s="179"/>
      <c r="Y78" s="179"/>
      <c r="Z78" s="179"/>
      <c r="AA78" s="179"/>
      <c r="AB78" s="179"/>
      <c r="AC78" s="179"/>
      <c r="AD78" s="179"/>
      <c r="AE78" s="179"/>
      <c r="AF78" s="179"/>
      <c r="AG78" s="179"/>
      <c r="AH78" s="179"/>
      <c r="AI78" s="179"/>
      <c r="AJ78" s="179"/>
      <c r="AK78" s="179"/>
      <c r="AL78" s="179"/>
      <c r="AM78" s="179"/>
      <c r="AN78" s="179"/>
      <c r="AO78" s="179"/>
      <c r="AP78" s="179"/>
      <c r="AQ78" s="179"/>
      <c r="AR78" s="179"/>
      <c r="AS78" s="179"/>
      <c r="AT78" s="179"/>
      <c r="AU78" s="179"/>
      <c r="AV78" s="179"/>
      <c r="AW78" s="179"/>
      <c r="AX78" s="179"/>
      <c r="BD78" s="567"/>
      <c r="BE78" s="567"/>
      <c r="BF78" s="567"/>
      <c r="BK78" s="106"/>
      <c r="BL78" s="106"/>
      <c r="BM78" s="106"/>
      <c r="BN78" s="106"/>
      <c r="BO78" s="106"/>
      <c r="BP78" s="106"/>
      <c r="BQ78" s="106"/>
      <c r="BR78" s="106"/>
      <c r="BS78" s="106"/>
      <c r="BT78" s="106"/>
      <c r="BU78" s="106"/>
      <c r="BV78" s="106"/>
    </row>
    <row r="79" spans="1:74" x14ac:dyDescent="0.2">
      <c r="A79" s="179"/>
      <c r="B79" s="179"/>
      <c r="C79" s="179"/>
      <c r="D79" s="179"/>
      <c r="E79" s="179"/>
      <c r="F79" s="179"/>
      <c r="G79" s="179"/>
      <c r="H79" s="179"/>
      <c r="I79" s="179"/>
      <c r="J79" s="179"/>
      <c r="K79" s="179"/>
      <c r="L79" s="179"/>
      <c r="M79" s="179"/>
      <c r="N79" s="179"/>
      <c r="O79" s="179"/>
      <c r="P79" s="179"/>
      <c r="Q79" s="179"/>
      <c r="R79" s="179"/>
      <c r="S79" s="179"/>
      <c r="T79" s="179"/>
      <c r="U79" s="179"/>
      <c r="V79" s="179"/>
      <c r="W79" s="179"/>
      <c r="X79" s="179"/>
      <c r="Y79" s="179"/>
      <c r="Z79" s="179"/>
      <c r="AA79" s="179"/>
      <c r="AB79" s="179"/>
      <c r="AC79" s="179"/>
      <c r="AD79" s="179"/>
      <c r="AE79" s="179"/>
      <c r="AF79" s="179"/>
      <c r="AG79" s="179"/>
      <c r="AH79" s="179"/>
      <c r="AI79" s="179"/>
      <c r="AJ79" s="179"/>
      <c r="AK79" s="179"/>
      <c r="AL79" s="179"/>
      <c r="AM79" s="179"/>
      <c r="AN79" s="179"/>
      <c r="AO79" s="179"/>
      <c r="AP79" s="179"/>
      <c r="AQ79" s="179"/>
      <c r="AR79" s="179"/>
      <c r="AS79" s="179"/>
      <c r="AT79" s="179"/>
      <c r="AU79" s="179"/>
      <c r="AV79" s="179"/>
      <c r="AW79" s="179"/>
      <c r="AX79" s="179"/>
      <c r="BD79" s="567"/>
      <c r="BE79" s="567"/>
      <c r="BF79" s="567"/>
      <c r="BK79" s="106"/>
      <c r="BL79" s="106"/>
      <c r="BM79" s="106"/>
      <c r="BN79" s="106"/>
      <c r="BO79" s="106"/>
      <c r="BP79" s="106"/>
      <c r="BQ79" s="106"/>
      <c r="BR79" s="106"/>
      <c r="BS79" s="106"/>
      <c r="BT79" s="106"/>
      <c r="BU79" s="106"/>
      <c r="BV79" s="106"/>
    </row>
    <row r="80" spans="1:74" x14ac:dyDescent="0.2">
      <c r="A80" s="179"/>
      <c r="B80" s="179"/>
      <c r="C80" s="179"/>
      <c r="D80" s="179"/>
      <c r="E80" s="179"/>
      <c r="F80" s="179"/>
      <c r="G80" s="179"/>
      <c r="H80" s="179"/>
      <c r="I80" s="179"/>
      <c r="J80" s="179"/>
      <c r="K80" s="179"/>
      <c r="L80" s="179"/>
      <c r="M80" s="179"/>
      <c r="N80" s="179"/>
      <c r="O80" s="179"/>
      <c r="P80" s="179"/>
      <c r="Q80" s="179"/>
      <c r="R80" s="179"/>
      <c r="S80" s="179"/>
      <c r="T80" s="179"/>
      <c r="U80" s="179"/>
      <c r="V80" s="179"/>
      <c r="W80" s="179"/>
      <c r="X80" s="179"/>
      <c r="Y80" s="179"/>
      <c r="Z80" s="179"/>
      <c r="AA80" s="179"/>
      <c r="AB80" s="179"/>
      <c r="AC80" s="179"/>
      <c r="AD80" s="179"/>
      <c r="AE80" s="179"/>
      <c r="AF80" s="179"/>
      <c r="AG80" s="179"/>
      <c r="AH80" s="179"/>
      <c r="AI80" s="179"/>
      <c r="AJ80" s="179"/>
      <c r="AK80" s="179"/>
      <c r="AL80" s="179"/>
      <c r="AM80" s="179"/>
      <c r="AN80" s="179"/>
      <c r="AO80" s="179"/>
      <c r="AP80" s="179"/>
      <c r="AQ80" s="179"/>
      <c r="AR80" s="179"/>
      <c r="AS80" s="179"/>
      <c r="AT80" s="179"/>
      <c r="AU80" s="179"/>
      <c r="AV80" s="179"/>
      <c r="AW80" s="179"/>
      <c r="AX80" s="179"/>
      <c r="BD80" s="567"/>
      <c r="BE80" s="567"/>
      <c r="BF80" s="567"/>
      <c r="BK80" s="106"/>
      <c r="BL80" s="106"/>
      <c r="BM80" s="106"/>
      <c r="BN80" s="106"/>
      <c r="BO80" s="106"/>
      <c r="BP80" s="106"/>
      <c r="BQ80" s="106"/>
      <c r="BR80" s="106"/>
      <c r="BS80" s="106"/>
      <c r="BT80" s="106"/>
      <c r="BU80" s="106"/>
      <c r="BV80" s="106"/>
    </row>
    <row r="81" spans="56:74" x14ac:dyDescent="0.2">
      <c r="BD81" s="567"/>
      <c r="BE81" s="567"/>
      <c r="BF81" s="567"/>
      <c r="BK81" s="106"/>
      <c r="BL81" s="106"/>
      <c r="BM81" s="106"/>
      <c r="BN81" s="106"/>
      <c r="BO81" s="106"/>
      <c r="BP81" s="106"/>
      <c r="BQ81" s="106"/>
      <c r="BR81" s="106"/>
      <c r="BS81" s="106"/>
      <c r="BT81" s="106"/>
      <c r="BU81" s="106"/>
      <c r="BV81" s="106"/>
    </row>
    <row r="82" spans="56:74" x14ac:dyDescent="0.2">
      <c r="BD82" s="567"/>
      <c r="BE82" s="567"/>
      <c r="BF82" s="567"/>
      <c r="BK82" s="106"/>
      <c r="BL82" s="106"/>
      <c r="BM82" s="106"/>
      <c r="BN82" s="106"/>
      <c r="BO82" s="106"/>
      <c r="BP82" s="106"/>
      <c r="BQ82" s="106"/>
      <c r="BR82" s="106"/>
      <c r="BS82" s="106"/>
      <c r="BT82" s="106"/>
      <c r="BU82" s="106"/>
      <c r="BV82" s="106"/>
    </row>
    <row r="83" spans="56:74" x14ac:dyDescent="0.2">
      <c r="BD83" s="567"/>
      <c r="BE83" s="567"/>
      <c r="BF83" s="567"/>
      <c r="BK83" s="106"/>
      <c r="BL83" s="106"/>
      <c r="BM83" s="106"/>
      <c r="BN83" s="106"/>
      <c r="BO83" s="106"/>
      <c r="BP83" s="106"/>
      <c r="BQ83" s="106"/>
      <c r="BR83" s="106"/>
      <c r="BS83" s="106"/>
      <c r="BT83" s="106"/>
      <c r="BU83" s="106"/>
      <c r="BV83" s="106"/>
    </row>
    <row r="84" spans="56:74" x14ac:dyDescent="0.2">
      <c r="BD84" s="567"/>
      <c r="BE84" s="567"/>
      <c r="BF84" s="567"/>
      <c r="BK84" s="106"/>
      <c r="BL84" s="106"/>
      <c r="BM84" s="106"/>
      <c r="BN84" s="106"/>
      <c r="BO84" s="106"/>
      <c r="BP84" s="106"/>
      <c r="BQ84" s="106"/>
      <c r="BR84" s="106"/>
      <c r="BS84" s="106"/>
      <c r="BT84" s="106"/>
      <c r="BU84" s="106"/>
      <c r="BV84" s="106"/>
    </row>
    <row r="85" spans="56:74" x14ac:dyDescent="0.2">
      <c r="BD85" s="567"/>
      <c r="BE85" s="567"/>
      <c r="BF85" s="567"/>
      <c r="BK85" s="106"/>
      <c r="BL85" s="106"/>
      <c r="BM85" s="106"/>
      <c r="BN85" s="106"/>
      <c r="BO85" s="106"/>
      <c r="BP85" s="106"/>
      <c r="BQ85" s="106"/>
      <c r="BR85" s="106"/>
      <c r="BS85" s="106"/>
      <c r="BT85" s="106"/>
      <c r="BU85" s="106"/>
      <c r="BV85" s="106"/>
    </row>
    <row r="86" spans="56:74" x14ac:dyDescent="0.2">
      <c r="BD86" s="567"/>
      <c r="BE86" s="567"/>
      <c r="BF86" s="567"/>
      <c r="BK86" s="106"/>
      <c r="BL86" s="106"/>
      <c r="BM86" s="106"/>
      <c r="BN86" s="106"/>
      <c r="BO86" s="106"/>
      <c r="BP86" s="106"/>
      <c r="BQ86" s="106"/>
      <c r="BR86" s="106"/>
      <c r="BS86" s="106"/>
      <c r="BT86" s="106"/>
      <c r="BU86" s="106"/>
      <c r="BV86" s="106"/>
    </row>
    <row r="87" spans="56:74" x14ac:dyDescent="0.2">
      <c r="BD87" s="567"/>
      <c r="BE87" s="567"/>
      <c r="BF87" s="567"/>
      <c r="BK87" s="106"/>
      <c r="BL87" s="106"/>
      <c r="BM87" s="106"/>
      <c r="BN87" s="106"/>
      <c r="BO87" s="106"/>
      <c r="BP87" s="106"/>
      <c r="BQ87" s="106"/>
      <c r="BR87" s="106"/>
      <c r="BS87" s="106"/>
      <c r="BT87" s="106"/>
      <c r="BU87" s="106"/>
      <c r="BV87" s="106"/>
    </row>
    <row r="88" spans="56:74" x14ac:dyDescent="0.2">
      <c r="BD88" s="567"/>
      <c r="BE88" s="567"/>
      <c r="BF88" s="567"/>
      <c r="BK88" s="106"/>
      <c r="BL88" s="106"/>
      <c r="BM88" s="106"/>
      <c r="BN88" s="106"/>
      <c r="BO88" s="106"/>
      <c r="BP88" s="106"/>
      <c r="BQ88" s="106"/>
      <c r="BR88" s="106"/>
      <c r="BS88" s="106"/>
      <c r="BT88" s="106"/>
      <c r="BU88" s="106"/>
      <c r="BV88" s="106"/>
    </row>
    <row r="89" spans="56:74" x14ac:dyDescent="0.2">
      <c r="BD89" s="567"/>
      <c r="BE89" s="567"/>
      <c r="BF89" s="567"/>
      <c r="BK89" s="106"/>
      <c r="BL89" s="106"/>
      <c r="BM89" s="106"/>
      <c r="BN89" s="106"/>
      <c r="BO89" s="106"/>
      <c r="BP89" s="106"/>
      <c r="BQ89" s="106"/>
      <c r="BR89" s="106"/>
      <c r="BS89" s="106"/>
      <c r="BT89" s="106"/>
      <c r="BU89" s="106"/>
      <c r="BV89" s="106"/>
    </row>
    <row r="90" spans="56:74" x14ac:dyDescent="0.2">
      <c r="BD90" s="567"/>
      <c r="BE90" s="567"/>
      <c r="BF90" s="567"/>
      <c r="BK90" s="106"/>
      <c r="BL90" s="106"/>
      <c r="BM90" s="106"/>
      <c r="BN90" s="106"/>
      <c r="BO90" s="106"/>
      <c r="BP90" s="106"/>
      <c r="BQ90" s="106"/>
      <c r="BR90" s="106"/>
      <c r="BS90" s="106"/>
      <c r="BT90" s="106"/>
      <c r="BU90" s="106"/>
      <c r="BV90" s="106"/>
    </row>
    <row r="91" spans="56:74" x14ac:dyDescent="0.2">
      <c r="BD91" s="567"/>
      <c r="BE91" s="567"/>
      <c r="BF91" s="567"/>
      <c r="BK91" s="106"/>
      <c r="BL91" s="106"/>
      <c r="BM91" s="106"/>
      <c r="BN91" s="106"/>
      <c r="BO91" s="106"/>
      <c r="BP91" s="106"/>
      <c r="BQ91" s="106"/>
      <c r="BR91" s="106"/>
      <c r="BS91" s="106"/>
      <c r="BT91" s="106"/>
      <c r="BU91" s="106"/>
      <c r="BV91" s="106"/>
    </row>
    <row r="92" spans="56:74" x14ac:dyDescent="0.2">
      <c r="BD92" s="567"/>
      <c r="BE92" s="567"/>
      <c r="BF92" s="567"/>
      <c r="BK92" s="106"/>
      <c r="BL92" s="106"/>
      <c r="BM92" s="106"/>
      <c r="BN92" s="106"/>
      <c r="BO92" s="106"/>
      <c r="BP92" s="106"/>
      <c r="BQ92" s="106"/>
      <c r="BR92" s="106"/>
      <c r="BS92" s="106"/>
      <c r="BT92" s="106"/>
      <c r="BU92" s="106"/>
      <c r="BV92" s="106"/>
    </row>
    <row r="93" spans="56:74" x14ac:dyDescent="0.2">
      <c r="BD93" s="567"/>
      <c r="BE93" s="567"/>
      <c r="BF93" s="567"/>
      <c r="BK93" s="106"/>
      <c r="BL93" s="106"/>
      <c r="BM93" s="106"/>
      <c r="BN93" s="106"/>
      <c r="BO93" s="106"/>
      <c r="BP93" s="106"/>
      <c r="BQ93" s="106"/>
      <c r="BR93" s="106"/>
      <c r="BS93" s="106"/>
      <c r="BT93" s="106"/>
      <c r="BU93" s="106"/>
      <c r="BV93" s="106"/>
    </row>
    <row r="94" spans="56:74" x14ac:dyDescent="0.2">
      <c r="BD94" s="567"/>
      <c r="BE94" s="567"/>
      <c r="BF94" s="567"/>
      <c r="BK94" s="106"/>
      <c r="BL94" s="106"/>
      <c r="BM94" s="106"/>
      <c r="BN94" s="106"/>
      <c r="BO94" s="106"/>
      <c r="BP94" s="106"/>
      <c r="BQ94" s="106"/>
      <c r="BR94" s="106"/>
      <c r="BS94" s="106"/>
      <c r="BT94" s="106"/>
      <c r="BU94" s="106"/>
      <c r="BV94" s="106"/>
    </row>
    <row r="95" spans="56:74" x14ac:dyDescent="0.2">
      <c r="BD95" s="567"/>
      <c r="BE95" s="567"/>
      <c r="BF95" s="567"/>
      <c r="BK95" s="106"/>
      <c r="BL95" s="106"/>
      <c r="BM95" s="106"/>
      <c r="BN95" s="106"/>
      <c r="BO95" s="106"/>
      <c r="BP95" s="106"/>
      <c r="BQ95" s="106"/>
      <c r="BR95" s="106"/>
      <c r="BS95" s="106"/>
      <c r="BT95" s="106"/>
      <c r="BU95" s="106"/>
      <c r="BV95" s="106"/>
    </row>
    <row r="96" spans="56:74" x14ac:dyDescent="0.2">
      <c r="BD96" s="567"/>
      <c r="BE96" s="567"/>
      <c r="BF96" s="567"/>
      <c r="BK96" s="106"/>
      <c r="BL96" s="106"/>
      <c r="BM96" s="106"/>
      <c r="BN96" s="106"/>
      <c r="BO96" s="106"/>
      <c r="BP96" s="106"/>
      <c r="BQ96" s="106"/>
      <c r="BR96" s="106"/>
      <c r="BS96" s="106"/>
      <c r="BT96" s="106"/>
      <c r="BU96" s="106"/>
      <c r="BV96" s="106"/>
    </row>
    <row r="97" spans="56:74" x14ac:dyDescent="0.2">
      <c r="BD97" s="567"/>
      <c r="BE97" s="567"/>
      <c r="BF97" s="567"/>
      <c r="BK97" s="106"/>
      <c r="BL97" s="106"/>
      <c r="BM97" s="106"/>
      <c r="BN97" s="106"/>
      <c r="BO97" s="106"/>
      <c r="BP97" s="106"/>
      <c r="BQ97" s="106"/>
      <c r="BR97" s="106"/>
      <c r="BS97" s="106"/>
      <c r="BT97" s="106"/>
      <c r="BU97" s="106"/>
      <c r="BV97" s="106"/>
    </row>
    <row r="98" spans="56:74" x14ac:dyDescent="0.2">
      <c r="BD98" s="567"/>
      <c r="BE98" s="567"/>
      <c r="BF98" s="567"/>
      <c r="BK98" s="106"/>
      <c r="BL98" s="106"/>
      <c r="BM98" s="106"/>
      <c r="BN98" s="106"/>
      <c r="BO98" s="106"/>
      <c r="BP98" s="106"/>
      <c r="BQ98" s="106"/>
      <c r="BR98" s="106"/>
      <c r="BS98" s="106"/>
      <c r="BT98" s="106"/>
      <c r="BU98" s="106"/>
      <c r="BV98" s="106"/>
    </row>
    <row r="99" spans="56:74" x14ac:dyDescent="0.2">
      <c r="BD99" s="567"/>
      <c r="BE99" s="567"/>
      <c r="BF99" s="567"/>
      <c r="BK99" s="106"/>
      <c r="BL99" s="106"/>
      <c r="BM99" s="106"/>
      <c r="BN99" s="106"/>
      <c r="BO99" s="106"/>
      <c r="BP99" s="106"/>
      <c r="BQ99" s="106"/>
      <c r="BR99" s="106"/>
      <c r="BS99" s="106"/>
      <c r="BT99" s="106"/>
      <c r="BU99" s="106"/>
      <c r="BV99" s="106"/>
    </row>
    <row r="100" spans="56:74" x14ac:dyDescent="0.2">
      <c r="BD100" s="567"/>
      <c r="BE100" s="567"/>
      <c r="BF100" s="567"/>
      <c r="BK100" s="106"/>
      <c r="BL100" s="106"/>
      <c r="BM100" s="106"/>
      <c r="BN100" s="106"/>
      <c r="BO100" s="106"/>
      <c r="BP100" s="106"/>
      <c r="BQ100" s="106"/>
      <c r="BR100" s="106"/>
      <c r="BS100" s="106"/>
      <c r="BT100" s="106"/>
      <c r="BU100" s="106"/>
      <c r="BV100" s="106"/>
    </row>
    <row r="101" spans="56:74" x14ac:dyDescent="0.2">
      <c r="BK101" s="106"/>
      <c r="BL101" s="106"/>
      <c r="BM101" s="106"/>
      <c r="BN101" s="106"/>
      <c r="BO101" s="106"/>
      <c r="BP101" s="106"/>
      <c r="BQ101" s="106"/>
      <c r="BR101" s="106"/>
      <c r="BS101" s="106"/>
      <c r="BT101" s="106"/>
      <c r="BU101" s="106"/>
      <c r="BV101" s="106"/>
    </row>
    <row r="102" spans="56:74" x14ac:dyDescent="0.2">
      <c r="BK102" s="106"/>
      <c r="BL102" s="106"/>
      <c r="BM102" s="106"/>
      <c r="BN102" s="106"/>
      <c r="BO102" s="106"/>
      <c r="BP102" s="106"/>
      <c r="BQ102" s="106"/>
      <c r="BR102" s="106"/>
      <c r="BS102" s="106"/>
      <c r="BT102" s="106"/>
      <c r="BU102" s="106"/>
      <c r="BV102" s="106"/>
    </row>
    <row r="103" spans="56:74" x14ac:dyDescent="0.2">
      <c r="BK103" s="106"/>
      <c r="BL103" s="106"/>
      <c r="BM103" s="106"/>
      <c r="BN103" s="106"/>
      <c r="BO103" s="106"/>
      <c r="BP103" s="106"/>
      <c r="BQ103" s="106"/>
      <c r="BR103" s="106"/>
      <c r="BS103" s="106"/>
      <c r="BT103" s="106"/>
      <c r="BU103" s="106"/>
      <c r="BV103" s="106"/>
    </row>
    <row r="104" spans="56:74" x14ac:dyDescent="0.2">
      <c r="BK104" s="106"/>
      <c r="BL104" s="106"/>
      <c r="BM104" s="106"/>
      <c r="BN104" s="106"/>
      <c r="BO104" s="106"/>
      <c r="BP104" s="106"/>
      <c r="BQ104" s="106"/>
      <c r="BR104" s="106"/>
      <c r="BS104" s="106"/>
      <c r="BT104" s="106"/>
      <c r="BU104" s="106"/>
      <c r="BV104" s="106"/>
    </row>
    <row r="105" spans="56:74" x14ac:dyDescent="0.2">
      <c r="BK105" s="106"/>
      <c r="BL105" s="106"/>
      <c r="BM105" s="106"/>
      <c r="BN105" s="106"/>
      <c r="BO105" s="106"/>
      <c r="BP105" s="106"/>
      <c r="BQ105" s="106"/>
      <c r="BR105" s="106"/>
      <c r="BS105" s="106"/>
      <c r="BT105" s="106"/>
      <c r="BU105" s="106"/>
      <c r="BV105" s="106"/>
    </row>
    <row r="106" spans="56:74" x14ac:dyDescent="0.2">
      <c r="BK106" s="106"/>
      <c r="BL106" s="106"/>
      <c r="BM106" s="106"/>
      <c r="BN106" s="106"/>
      <c r="BO106" s="106"/>
      <c r="BP106" s="106"/>
      <c r="BQ106" s="106"/>
      <c r="BR106" s="106"/>
      <c r="BS106" s="106"/>
      <c r="BT106" s="106"/>
      <c r="BU106" s="106"/>
      <c r="BV106" s="106"/>
    </row>
    <row r="107" spans="56:74" x14ac:dyDescent="0.2">
      <c r="BK107" s="106"/>
      <c r="BL107" s="106"/>
      <c r="BM107" s="106"/>
      <c r="BN107" s="106"/>
      <c r="BO107" s="106"/>
      <c r="BP107" s="106"/>
      <c r="BQ107" s="106"/>
      <c r="BR107" s="106"/>
      <c r="BS107" s="106"/>
      <c r="BT107" s="106"/>
      <c r="BU107" s="106"/>
      <c r="BV107" s="106"/>
    </row>
    <row r="108" spans="56:74" x14ac:dyDescent="0.2">
      <c r="BK108" s="106"/>
      <c r="BL108" s="106"/>
      <c r="BM108" s="106"/>
      <c r="BN108" s="106"/>
      <c r="BO108" s="106"/>
      <c r="BP108" s="106"/>
      <c r="BQ108" s="106"/>
      <c r="BR108" s="106"/>
      <c r="BS108" s="106"/>
      <c r="BT108" s="106"/>
      <c r="BU108" s="106"/>
      <c r="BV108" s="106"/>
    </row>
    <row r="109" spans="56:74" x14ac:dyDescent="0.2">
      <c r="BK109" s="106"/>
      <c r="BL109" s="106"/>
      <c r="BM109" s="106"/>
      <c r="BN109" s="106"/>
      <c r="BO109" s="106"/>
      <c r="BP109" s="106"/>
      <c r="BQ109" s="106"/>
      <c r="BR109" s="106"/>
      <c r="BS109" s="106"/>
      <c r="BT109" s="106"/>
      <c r="BU109" s="106"/>
      <c r="BV109" s="106"/>
    </row>
    <row r="110" spans="56:74" x14ac:dyDescent="0.2">
      <c r="BK110" s="106"/>
      <c r="BL110" s="106"/>
      <c r="BM110" s="106"/>
      <c r="BN110" s="106"/>
      <c r="BO110" s="106"/>
      <c r="BP110" s="106"/>
      <c r="BQ110" s="106"/>
      <c r="BR110" s="106"/>
      <c r="BS110" s="106"/>
      <c r="BT110" s="106"/>
      <c r="BU110" s="106"/>
      <c r="BV110" s="106"/>
    </row>
    <row r="111" spans="56:74" x14ac:dyDescent="0.2">
      <c r="BK111" s="106"/>
      <c r="BL111" s="106"/>
      <c r="BM111" s="106"/>
      <c r="BN111" s="106"/>
      <c r="BO111" s="106"/>
      <c r="BP111" s="106"/>
      <c r="BQ111" s="106"/>
      <c r="BR111" s="106"/>
      <c r="BS111" s="106"/>
      <c r="BT111" s="106"/>
      <c r="BU111" s="106"/>
      <c r="BV111" s="106"/>
    </row>
    <row r="112" spans="56:74" x14ac:dyDescent="0.2">
      <c r="BK112" s="106"/>
      <c r="BL112" s="106"/>
      <c r="BM112" s="106"/>
      <c r="BN112" s="106"/>
      <c r="BO112" s="106"/>
      <c r="BP112" s="106"/>
      <c r="BQ112" s="106"/>
      <c r="BR112" s="106"/>
      <c r="BS112" s="106"/>
      <c r="BT112" s="106"/>
      <c r="BU112" s="106"/>
      <c r="BV112" s="106"/>
    </row>
    <row r="113" spans="63:74" x14ac:dyDescent="0.2">
      <c r="BK113" s="106"/>
      <c r="BL113" s="106"/>
      <c r="BM113" s="106"/>
      <c r="BN113" s="106"/>
      <c r="BO113" s="106"/>
      <c r="BP113" s="106"/>
      <c r="BQ113" s="106"/>
      <c r="BR113" s="106"/>
      <c r="BS113" s="106"/>
      <c r="BT113" s="106"/>
      <c r="BU113" s="106"/>
      <c r="BV113" s="106"/>
    </row>
    <row r="114" spans="63:74" x14ac:dyDescent="0.2">
      <c r="BK114" s="106"/>
      <c r="BL114" s="106"/>
      <c r="BM114" s="106"/>
      <c r="BN114" s="106"/>
      <c r="BO114" s="106"/>
      <c r="BP114" s="106"/>
      <c r="BQ114" s="106"/>
      <c r="BR114" s="106"/>
      <c r="BS114" s="106"/>
      <c r="BT114" s="106"/>
      <c r="BU114" s="106"/>
      <c r="BV114" s="106"/>
    </row>
    <row r="115" spans="63:74" x14ac:dyDescent="0.2">
      <c r="BK115" s="106"/>
      <c r="BL115" s="106"/>
      <c r="BM115" s="106"/>
      <c r="BN115" s="106"/>
      <c r="BO115" s="106"/>
      <c r="BP115" s="106"/>
      <c r="BQ115" s="106"/>
      <c r="BR115" s="106"/>
      <c r="BS115" s="106"/>
      <c r="BT115" s="106"/>
      <c r="BU115" s="106"/>
      <c r="BV115" s="106"/>
    </row>
    <row r="116" spans="63:74" x14ac:dyDescent="0.2">
      <c r="BK116" s="106"/>
      <c r="BL116" s="106"/>
      <c r="BM116" s="106"/>
      <c r="BN116" s="106"/>
      <c r="BO116" s="106"/>
      <c r="BP116" s="106"/>
      <c r="BQ116" s="106"/>
      <c r="BR116" s="106"/>
      <c r="BS116" s="106"/>
      <c r="BT116" s="106"/>
      <c r="BU116" s="106"/>
      <c r="BV116" s="106"/>
    </row>
    <row r="117" spans="63:74" x14ac:dyDescent="0.2">
      <c r="BK117" s="106"/>
      <c r="BL117" s="106"/>
      <c r="BM117" s="106"/>
      <c r="BN117" s="106"/>
      <c r="BO117" s="106"/>
      <c r="BP117" s="106"/>
      <c r="BQ117" s="106"/>
      <c r="BR117" s="106"/>
      <c r="BS117" s="106"/>
      <c r="BT117" s="106"/>
      <c r="BU117" s="106"/>
      <c r="BV117" s="106"/>
    </row>
    <row r="118" spans="63:74" x14ac:dyDescent="0.2">
      <c r="BK118" s="106"/>
      <c r="BL118" s="106"/>
      <c r="BM118" s="106"/>
      <c r="BN118" s="106"/>
      <c r="BO118" s="106"/>
      <c r="BP118" s="106"/>
      <c r="BQ118" s="106"/>
      <c r="BR118" s="106"/>
      <c r="BS118" s="106"/>
      <c r="BT118" s="106"/>
      <c r="BU118" s="106"/>
      <c r="BV118" s="106"/>
    </row>
    <row r="119" spans="63:74" x14ac:dyDescent="0.2">
      <c r="BK119" s="106"/>
      <c r="BL119" s="106"/>
      <c r="BM119" s="106"/>
      <c r="BN119" s="106"/>
      <c r="BO119" s="106"/>
      <c r="BP119" s="106"/>
      <c r="BQ119" s="106"/>
      <c r="BR119" s="106"/>
      <c r="BS119" s="106"/>
      <c r="BT119" s="106"/>
      <c r="BU119" s="106"/>
      <c r="BV119" s="106"/>
    </row>
    <row r="120" spans="63:74" x14ac:dyDescent="0.2">
      <c r="BK120" s="106"/>
      <c r="BL120" s="106"/>
      <c r="BM120" s="106"/>
      <c r="BN120" s="106"/>
      <c r="BO120" s="106"/>
      <c r="BP120" s="106"/>
      <c r="BQ120" s="106"/>
      <c r="BR120" s="106"/>
      <c r="BS120" s="106"/>
      <c r="BT120" s="106"/>
      <c r="BU120" s="106"/>
      <c r="BV120" s="106"/>
    </row>
    <row r="121" spans="63:74" x14ac:dyDescent="0.2">
      <c r="BK121" s="106"/>
      <c r="BL121" s="106"/>
      <c r="BM121" s="106"/>
      <c r="BN121" s="106"/>
      <c r="BO121" s="106"/>
      <c r="BP121" s="106"/>
      <c r="BQ121" s="106"/>
      <c r="BR121" s="106"/>
      <c r="BS121" s="106"/>
      <c r="BT121" s="106"/>
      <c r="BU121" s="106"/>
      <c r="BV121" s="106"/>
    </row>
    <row r="122" spans="63:74" x14ac:dyDescent="0.2">
      <c r="BK122" s="106"/>
      <c r="BL122" s="106"/>
      <c r="BM122" s="106"/>
      <c r="BN122" s="106"/>
      <c r="BO122" s="106"/>
      <c r="BP122" s="106"/>
      <c r="BQ122" s="106"/>
      <c r="BR122" s="106"/>
      <c r="BS122" s="106"/>
      <c r="BT122" s="106"/>
      <c r="BU122" s="106"/>
      <c r="BV122" s="106"/>
    </row>
    <row r="123" spans="63:74" x14ac:dyDescent="0.2">
      <c r="BK123" s="106"/>
      <c r="BL123" s="106"/>
      <c r="BM123" s="106"/>
      <c r="BN123" s="106"/>
      <c r="BO123" s="106"/>
      <c r="BP123" s="106"/>
      <c r="BQ123" s="106"/>
      <c r="BR123" s="106"/>
      <c r="BS123" s="106"/>
      <c r="BT123" s="106"/>
      <c r="BU123" s="106"/>
      <c r="BV123" s="106"/>
    </row>
    <row r="124" spans="63:74" x14ac:dyDescent="0.2">
      <c r="BK124" s="106"/>
      <c r="BL124" s="106"/>
      <c r="BM124" s="106"/>
      <c r="BN124" s="106"/>
      <c r="BO124" s="106"/>
      <c r="BP124" s="106"/>
      <c r="BQ124" s="106"/>
      <c r="BR124" s="106"/>
      <c r="BS124" s="106"/>
      <c r="BT124" s="106"/>
      <c r="BU124" s="106"/>
      <c r="BV124" s="106"/>
    </row>
    <row r="125" spans="63:74" x14ac:dyDescent="0.2">
      <c r="BK125" s="106"/>
      <c r="BL125" s="106"/>
      <c r="BM125" s="106"/>
      <c r="BN125" s="106"/>
      <c r="BO125" s="106"/>
      <c r="BP125" s="106"/>
      <c r="BQ125" s="106"/>
      <c r="BR125" s="106"/>
      <c r="BS125" s="106"/>
      <c r="BT125" s="106"/>
      <c r="BU125" s="106"/>
      <c r="BV125" s="106"/>
    </row>
    <row r="126" spans="63:74" x14ac:dyDescent="0.2">
      <c r="BK126" s="106"/>
      <c r="BL126" s="106"/>
      <c r="BM126" s="106"/>
      <c r="BN126" s="106"/>
      <c r="BO126" s="106"/>
      <c r="BP126" s="106"/>
      <c r="BQ126" s="106"/>
      <c r="BR126" s="106"/>
      <c r="BS126" s="106"/>
      <c r="BT126" s="106"/>
      <c r="BU126" s="106"/>
      <c r="BV126" s="106"/>
    </row>
    <row r="127" spans="63:74" x14ac:dyDescent="0.2">
      <c r="BK127" s="106"/>
      <c r="BL127" s="106"/>
      <c r="BM127" s="106"/>
      <c r="BN127" s="106"/>
      <c r="BO127" s="106"/>
      <c r="BP127" s="106"/>
      <c r="BQ127" s="106"/>
      <c r="BR127" s="106"/>
      <c r="BS127" s="106"/>
      <c r="BT127" s="106"/>
      <c r="BU127" s="106"/>
      <c r="BV127" s="106"/>
    </row>
    <row r="128" spans="63:74" x14ac:dyDescent="0.2">
      <c r="BK128" s="106"/>
      <c r="BL128" s="106"/>
      <c r="BM128" s="106"/>
      <c r="BN128" s="106"/>
      <c r="BO128" s="106"/>
      <c r="BP128" s="106"/>
      <c r="BQ128" s="106"/>
      <c r="BR128" s="106"/>
      <c r="BS128" s="106"/>
      <c r="BT128" s="106"/>
      <c r="BU128" s="106"/>
      <c r="BV128" s="106"/>
    </row>
    <row r="129" spans="63:74" x14ac:dyDescent="0.2">
      <c r="BK129" s="106"/>
      <c r="BL129" s="106"/>
      <c r="BM129" s="106"/>
      <c r="BN129" s="106"/>
      <c r="BO129" s="106"/>
      <c r="BP129" s="106"/>
      <c r="BQ129" s="106"/>
      <c r="BR129" s="106"/>
      <c r="BS129" s="106"/>
      <c r="BT129" s="106"/>
      <c r="BU129" s="106"/>
      <c r="BV129" s="106"/>
    </row>
    <row r="130" spans="63:74" x14ac:dyDescent="0.2">
      <c r="BK130" s="106"/>
      <c r="BL130" s="106"/>
      <c r="BM130" s="106"/>
      <c r="BN130" s="106"/>
      <c r="BO130" s="106"/>
      <c r="BP130" s="106"/>
      <c r="BQ130" s="106"/>
      <c r="BR130" s="106"/>
      <c r="BS130" s="106"/>
      <c r="BT130" s="106"/>
      <c r="BU130" s="106"/>
      <c r="BV130" s="106"/>
    </row>
    <row r="131" spans="63:74" x14ac:dyDescent="0.2">
      <c r="BK131" s="106"/>
      <c r="BL131" s="106"/>
      <c r="BM131" s="106"/>
      <c r="BN131" s="106"/>
      <c r="BO131" s="106"/>
      <c r="BP131" s="106"/>
      <c r="BQ131" s="106"/>
      <c r="BR131" s="106"/>
      <c r="BS131" s="106"/>
      <c r="BT131" s="106"/>
      <c r="BU131" s="106"/>
      <c r="BV131" s="106"/>
    </row>
    <row r="132" spans="63:74" x14ac:dyDescent="0.2">
      <c r="BK132" s="106"/>
      <c r="BL132" s="106"/>
      <c r="BM132" s="106"/>
      <c r="BN132" s="106"/>
      <c r="BO132" s="106"/>
      <c r="BP132" s="106"/>
      <c r="BQ132" s="106"/>
      <c r="BR132" s="106"/>
      <c r="BS132" s="106"/>
      <c r="BT132" s="106"/>
      <c r="BU132" s="106"/>
      <c r="BV132" s="106"/>
    </row>
    <row r="133" spans="63:74" x14ac:dyDescent="0.2">
      <c r="BK133" s="106"/>
      <c r="BL133" s="106"/>
      <c r="BM133" s="106"/>
      <c r="BN133" s="106"/>
      <c r="BO133" s="106"/>
      <c r="BP133" s="106"/>
      <c r="BQ133" s="106"/>
      <c r="BR133" s="106"/>
      <c r="BS133" s="106"/>
      <c r="BT133" s="106"/>
      <c r="BU133" s="106"/>
      <c r="BV133" s="106"/>
    </row>
    <row r="134" spans="63:74" x14ac:dyDescent="0.2">
      <c r="BK134" s="106"/>
      <c r="BL134" s="106"/>
      <c r="BM134" s="106"/>
      <c r="BN134" s="106"/>
      <c r="BO134" s="106"/>
      <c r="BP134" s="106"/>
      <c r="BQ134" s="106"/>
      <c r="BR134" s="106"/>
      <c r="BS134" s="106"/>
      <c r="BT134" s="106"/>
      <c r="BU134" s="106"/>
      <c r="BV134" s="106"/>
    </row>
    <row r="135" spans="63:74" x14ac:dyDescent="0.2">
      <c r="BK135" s="106"/>
      <c r="BL135" s="106"/>
      <c r="BM135" s="106"/>
      <c r="BN135" s="106"/>
      <c r="BO135" s="106"/>
      <c r="BP135" s="106"/>
      <c r="BQ135" s="106"/>
      <c r="BR135" s="106"/>
      <c r="BS135" s="106"/>
      <c r="BT135" s="106"/>
      <c r="BU135" s="106"/>
      <c r="BV135" s="106"/>
    </row>
    <row r="136" spans="63:74" x14ac:dyDescent="0.2">
      <c r="BK136" s="106"/>
      <c r="BL136" s="106"/>
      <c r="BM136" s="106"/>
      <c r="BN136" s="106"/>
      <c r="BO136" s="106"/>
      <c r="BP136" s="106"/>
      <c r="BQ136" s="106"/>
      <c r="BR136" s="106"/>
      <c r="BS136" s="106"/>
      <c r="BT136" s="106"/>
      <c r="BU136" s="106"/>
      <c r="BV136" s="106"/>
    </row>
    <row r="137" spans="63:74" x14ac:dyDescent="0.2">
      <c r="BK137" s="106"/>
      <c r="BL137" s="106"/>
      <c r="BM137" s="106"/>
      <c r="BN137" s="106"/>
      <c r="BO137" s="106"/>
      <c r="BP137" s="106"/>
      <c r="BQ137" s="106"/>
      <c r="BR137" s="106"/>
      <c r="BS137" s="106"/>
      <c r="BT137" s="106"/>
      <c r="BU137" s="106"/>
      <c r="BV137" s="106"/>
    </row>
  </sheetData>
  <mergeCells count="18">
    <mergeCell ref="B71:R71"/>
    <mergeCell ref="B72:Q72"/>
    <mergeCell ref="B74:Q74"/>
    <mergeCell ref="B75:Q75"/>
    <mergeCell ref="AY3:BJ3"/>
    <mergeCell ref="B64:Q64"/>
    <mergeCell ref="B62:Q62"/>
    <mergeCell ref="BK3:BV3"/>
    <mergeCell ref="B61:Q61"/>
    <mergeCell ref="B63:Q63"/>
    <mergeCell ref="B69:Q69"/>
    <mergeCell ref="B70:Q70"/>
    <mergeCell ref="AM3:AX3"/>
    <mergeCell ref="A1:A2"/>
    <mergeCell ref="B1:AL1"/>
    <mergeCell ref="C3:N3"/>
    <mergeCell ref="O3:Z3"/>
    <mergeCell ref="AA3:AL3"/>
  </mergeCells>
  <hyperlinks>
    <hyperlink ref="A1:A2" location="Contents!A1" display="Table of Contents" xr:uid="{25A2FB5B-61FE-4702-AD08-C1621960E68B}"/>
  </hyperlinks>
  <pageMargins left="0.25" right="0.25" top="0.25" bottom="0.25" header="1" footer="1"/>
  <pageSetup scale="37" orientation="portrait" horizontalDpi="300" verticalDpi="3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syncVertical="1" syncRef="AR30" transitionEvaluation="1" transitionEntry="1" codeName="Sheet11">
    <pageSetUpPr fitToPage="1"/>
  </sheetPr>
  <dimension ref="A1:BW352"/>
  <sheetViews>
    <sheetView showGridLines="0" zoomScaleNormal="100" workbookViewId="0">
      <pane xSplit="2" ySplit="4" topLeftCell="AR30" activePane="bottomRight" state="frozen"/>
      <selection pane="topRight" activeCell="BF1" sqref="BF1"/>
      <selection pane="bottomLeft" activeCell="BF1" sqref="BF1"/>
      <selection pane="bottomRight" activeCell="AV49" sqref="AV49"/>
    </sheetView>
  </sheetViews>
  <sheetFormatPr defaultColWidth="9.5703125" defaultRowHeight="11.25" x14ac:dyDescent="0.2"/>
  <cols>
    <col min="1" max="1" width="14.42578125" style="28" customWidth="1"/>
    <col min="2" max="2" width="38.5703125" style="28" customWidth="1"/>
    <col min="3" max="50" width="6.5703125" style="28" customWidth="1"/>
    <col min="51" max="54" width="6.5703125" style="733" customWidth="1"/>
    <col min="55" max="55" width="6.5703125" style="582" customWidth="1"/>
    <col min="56" max="58" width="6.5703125" style="573" customWidth="1"/>
    <col min="59" max="61" width="6.5703125" style="582" customWidth="1"/>
    <col min="62" max="74" width="6.5703125" style="528" customWidth="1"/>
    <col min="75" max="75" width="9.5703125" style="528"/>
    <col min="76" max="16384" width="9.5703125" style="28"/>
  </cols>
  <sheetData>
    <row r="1" spans="1:75" ht="13.35" customHeight="1" x14ac:dyDescent="0.2">
      <c r="A1" s="970" t="s">
        <v>38</v>
      </c>
      <c r="B1" s="960" t="s">
        <v>23</v>
      </c>
      <c r="C1" s="961"/>
      <c r="D1" s="961"/>
      <c r="E1" s="961"/>
      <c r="F1" s="961"/>
      <c r="G1" s="961"/>
      <c r="H1" s="961"/>
      <c r="I1" s="961"/>
      <c r="J1" s="961"/>
      <c r="K1" s="961"/>
      <c r="L1" s="961"/>
      <c r="M1" s="961"/>
      <c r="N1" s="961"/>
      <c r="O1" s="961"/>
      <c r="P1" s="961"/>
      <c r="Q1" s="961"/>
      <c r="R1" s="961"/>
      <c r="S1" s="961"/>
      <c r="T1" s="961"/>
      <c r="U1" s="961"/>
      <c r="V1" s="961"/>
      <c r="W1" s="961"/>
      <c r="X1" s="961"/>
      <c r="Y1" s="961"/>
      <c r="Z1" s="961"/>
      <c r="AA1" s="961"/>
      <c r="AB1" s="961"/>
      <c r="AC1" s="961"/>
      <c r="AD1" s="961"/>
      <c r="AE1" s="961"/>
      <c r="AF1" s="961"/>
      <c r="AG1" s="961"/>
      <c r="AH1" s="961"/>
      <c r="AI1" s="961"/>
      <c r="AJ1" s="961"/>
      <c r="AK1" s="961"/>
      <c r="AL1" s="961"/>
      <c r="AM1" s="528"/>
      <c r="AN1" s="528"/>
      <c r="AO1" s="528"/>
      <c r="AP1" s="528"/>
      <c r="AQ1" s="528"/>
      <c r="AR1" s="528"/>
      <c r="AS1" s="528"/>
      <c r="AT1" s="528"/>
      <c r="AU1" s="528"/>
      <c r="AV1" s="528"/>
      <c r="AW1" s="528"/>
      <c r="AX1" s="528"/>
    </row>
    <row r="2" spans="1:75" ht="12.75" x14ac:dyDescent="0.2">
      <c r="A2" s="971"/>
      <c r="B2" s="884" t="str">
        <f>"U.S. Energy Information Administration  |  Short-Term Energy Outlook  - "&amp;Dates!D1</f>
        <v>U.S. Energy Information Administration  |  Short-Term Energy Outlook  - August 2026</v>
      </c>
      <c r="C2" s="164"/>
      <c r="D2" s="164"/>
      <c r="E2" s="164"/>
      <c r="F2" s="164"/>
      <c r="G2" s="164"/>
      <c r="H2" s="164"/>
      <c r="I2" s="164"/>
      <c r="J2" s="164"/>
      <c r="K2" s="164"/>
      <c r="L2" s="164"/>
      <c r="M2" s="164"/>
      <c r="N2" s="164"/>
      <c r="O2" s="164"/>
      <c r="P2" s="164"/>
      <c r="Q2" s="164"/>
      <c r="R2" s="164"/>
      <c r="S2" s="164"/>
      <c r="T2" s="164"/>
      <c r="U2" s="164"/>
      <c r="V2" s="164"/>
      <c r="W2" s="164"/>
      <c r="X2" s="164"/>
      <c r="Y2" s="164"/>
      <c r="Z2" s="164"/>
      <c r="AA2" s="164"/>
      <c r="AB2" s="164"/>
      <c r="AC2" s="164"/>
      <c r="AD2" s="164"/>
      <c r="AE2" s="164"/>
      <c r="AF2" s="164"/>
      <c r="AG2" s="164"/>
      <c r="AH2" s="164"/>
      <c r="AI2" s="164"/>
      <c r="AJ2" s="164"/>
      <c r="AK2" s="164"/>
      <c r="AL2" s="164"/>
      <c r="AM2" s="528"/>
      <c r="AN2" s="528"/>
      <c r="AO2" s="528"/>
      <c r="AP2" s="528"/>
      <c r="AQ2" s="528"/>
      <c r="AR2" s="528"/>
      <c r="AS2" s="528"/>
      <c r="AT2" s="528"/>
      <c r="AU2" s="528"/>
      <c r="AV2" s="528"/>
      <c r="AW2" s="528"/>
      <c r="AX2" s="528"/>
    </row>
    <row r="3" spans="1:75" s="7" customFormat="1" ht="12.75" x14ac:dyDescent="0.2">
      <c r="A3" s="248" t="s">
        <v>39</v>
      </c>
      <c r="B3" s="9"/>
      <c r="C3" s="962">
        <f>Dates!D3</f>
        <v>2022</v>
      </c>
      <c r="D3" s="963"/>
      <c r="E3" s="963"/>
      <c r="F3" s="963"/>
      <c r="G3" s="963"/>
      <c r="H3" s="963"/>
      <c r="I3" s="963"/>
      <c r="J3" s="963"/>
      <c r="K3" s="963"/>
      <c r="L3" s="963"/>
      <c r="M3" s="963"/>
      <c r="N3" s="964"/>
      <c r="O3" s="962">
        <f>C3+1</f>
        <v>2023</v>
      </c>
      <c r="P3" s="965"/>
      <c r="Q3" s="965"/>
      <c r="R3" s="965"/>
      <c r="S3" s="965"/>
      <c r="T3" s="965"/>
      <c r="U3" s="965"/>
      <c r="V3" s="965"/>
      <c r="W3" s="965"/>
      <c r="X3" s="963"/>
      <c r="Y3" s="963"/>
      <c r="Z3" s="964"/>
      <c r="AA3" s="955">
        <f>O3+1</f>
        <v>2024</v>
      </c>
      <c r="AB3" s="963"/>
      <c r="AC3" s="963"/>
      <c r="AD3" s="963"/>
      <c r="AE3" s="963"/>
      <c r="AF3" s="963"/>
      <c r="AG3" s="963"/>
      <c r="AH3" s="963"/>
      <c r="AI3" s="963"/>
      <c r="AJ3" s="963"/>
      <c r="AK3" s="963"/>
      <c r="AL3" s="964"/>
      <c r="AM3" s="955">
        <f>AA3+1</f>
        <v>2025</v>
      </c>
      <c r="AN3" s="963"/>
      <c r="AO3" s="963"/>
      <c r="AP3" s="963"/>
      <c r="AQ3" s="963"/>
      <c r="AR3" s="963"/>
      <c r="AS3" s="963"/>
      <c r="AT3" s="963"/>
      <c r="AU3" s="963"/>
      <c r="AV3" s="963"/>
      <c r="AW3" s="963"/>
      <c r="AX3" s="964"/>
      <c r="AY3" s="955">
        <f>AM3+1</f>
        <v>2026</v>
      </c>
      <c r="AZ3" s="956"/>
      <c r="BA3" s="956"/>
      <c r="BB3" s="956"/>
      <c r="BC3" s="956"/>
      <c r="BD3" s="956"/>
      <c r="BE3" s="956"/>
      <c r="BF3" s="956"/>
      <c r="BG3" s="956"/>
      <c r="BH3" s="956"/>
      <c r="BI3" s="956"/>
      <c r="BJ3" s="957"/>
      <c r="BK3" s="955">
        <f>AY3+1</f>
        <v>2027</v>
      </c>
      <c r="BL3" s="958"/>
      <c r="BM3" s="958"/>
      <c r="BN3" s="958"/>
      <c r="BO3" s="958"/>
      <c r="BP3" s="958"/>
      <c r="BQ3" s="958"/>
      <c r="BR3" s="958"/>
      <c r="BS3" s="958"/>
      <c r="BT3" s="958"/>
      <c r="BU3" s="958"/>
      <c r="BV3" s="959"/>
      <c r="BW3" s="577"/>
    </row>
    <row r="4" spans="1:75" s="7" customFormat="1" x14ac:dyDescent="0.2">
      <c r="A4" s="254" t="str">
        <f>TEXT(Dates!$D$2,"dddd, mmmm d, yyyy")</f>
        <v>Thursday, August 6, 2026</v>
      </c>
      <c r="B4" s="10"/>
      <c r="C4" s="11" t="s">
        <v>40</v>
      </c>
      <c r="D4" s="11" t="s">
        <v>41</v>
      </c>
      <c r="E4" s="11" t="s">
        <v>42</v>
      </c>
      <c r="F4" s="11" t="s">
        <v>43</v>
      </c>
      <c r="G4" s="11" t="s">
        <v>44</v>
      </c>
      <c r="H4" s="11" t="s">
        <v>45</v>
      </c>
      <c r="I4" s="11" t="s">
        <v>46</v>
      </c>
      <c r="J4" s="11" t="s">
        <v>47</v>
      </c>
      <c r="K4" s="11" t="s">
        <v>48</v>
      </c>
      <c r="L4" s="11" t="s">
        <v>49</v>
      </c>
      <c r="M4" s="11" t="s">
        <v>50</v>
      </c>
      <c r="N4" s="11" t="s">
        <v>51</v>
      </c>
      <c r="O4" s="11" t="s">
        <v>40</v>
      </c>
      <c r="P4" s="11" t="s">
        <v>41</v>
      </c>
      <c r="Q4" s="11" t="s">
        <v>42</v>
      </c>
      <c r="R4" s="11" t="s">
        <v>43</v>
      </c>
      <c r="S4" s="11" t="s">
        <v>44</v>
      </c>
      <c r="T4" s="11" t="s">
        <v>45</v>
      </c>
      <c r="U4" s="11" t="s">
        <v>46</v>
      </c>
      <c r="V4" s="11" t="s">
        <v>47</v>
      </c>
      <c r="W4" s="11" t="s">
        <v>48</v>
      </c>
      <c r="X4" s="11" t="s">
        <v>49</v>
      </c>
      <c r="Y4" s="11" t="s">
        <v>50</v>
      </c>
      <c r="Z4" s="11" t="s">
        <v>51</v>
      </c>
      <c r="AA4" s="11" t="s">
        <v>40</v>
      </c>
      <c r="AB4" s="11" t="s">
        <v>41</v>
      </c>
      <c r="AC4" s="11" t="s">
        <v>42</v>
      </c>
      <c r="AD4" s="11" t="s">
        <v>43</v>
      </c>
      <c r="AE4" s="11" t="s">
        <v>44</v>
      </c>
      <c r="AF4" s="11" t="s">
        <v>45</v>
      </c>
      <c r="AG4" s="11" t="s">
        <v>46</v>
      </c>
      <c r="AH4" s="11" t="s">
        <v>47</v>
      </c>
      <c r="AI4" s="11" t="s">
        <v>48</v>
      </c>
      <c r="AJ4" s="11" t="s">
        <v>49</v>
      </c>
      <c r="AK4" s="11" t="s">
        <v>50</v>
      </c>
      <c r="AL4" s="11" t="s">
        <v>51</v>
      </c>
      <c r="AM4" s="11" t="s">
        <v>40</v>
      </c>
      <c r="AN4" s="11" t="s">
        <v>41</v>
      </c>
      <c r="AO4" s="11" t="s">
        <v>42</v>
      </c>
      <c r="AP4" s="11" t="s">
        <v>43</v>
      </c>
      <c r="AQ4" s="11" t="s">
        <v>44</v>
      </c>
      <c r="AR4" s="11" t="s">
        <v>45</v>
      </c>
      <c r="AS4" s="11" t="s">
        <v>46</v>
      </c>
      <c r="AT4" s="11" t="s">
        <v>47</v>
      </c>
      <c r="AU4" s="11" t="s">
        <v>48</v>
      </c>
      <c r="AV4" s="11" t="s">
        <v>49</v>
      </c>
      <c r="AW4" s="11" t="s">
        <v>50</v>
      </c>
      <c r="AX4" s="11" t="s">
        <v>51</v>
      </c>
      <c r="AY4" s="553" t="s">
        <v>40</v>
      </c>
      <c r="AZ4" s="553" t="s">
        <v>41</v>
      </c>
      <c r="BA4" s="553" t="s">
        <v>42</v>
      </c>
      <c r="BB4" s="553" t="s">
        <v>43</v>
      </c>
      <c r="BC4" s="553" t="s">
        <v>44</v>
      </c>
      <c r="BD4" s="553" t="s">
        <v>45</v>
      </c>
      <c r="BE4" s="553" t="s">
        <v>46</v>
      </c>
      <c r="BF4" s="553" t="s">
        <v>47</v>
      </c>
      <c r="BG4" s="553" t="s">
        <v>48</v>
      </c>
      <c r="BH4" s="553" t="s">
        <v>49</v>
      </c>
      <c r="BI4" s="553" t="s">
        <v>50</v>
      </c>
      <c r="BJ4" s="11" t="s">
        <v>51</v>
      </c>
      <c r="BK4" s="11" t="s">
        <v>40</v>
      </c>
      <c r="BL4" s="11" t="s">
        <v>41</v>
      </c>
      <c r="BM4" s="11" t="s">
        <v>42</v>
      </c>
      <c r="BN4" s="11" t="s">
        <v>43</v>
      </c>
      <c r="BO4" s="11" t="s">
        <v>44</v>
      </c>
      <c r="BP4" s="11" t="s">
        <v>45</v>
      </c>
      <c r="BQ4" s="11" t="s">
        <v>46</v>
      </c>
      <c r="BR4" s="11" t="s">
        <v>47</v>
      </c>
      <c r="BS4" s="11" t="s">
        <v>48</v>
      </c>
      <c r="BT4" s="11" t="s">
        <v>49</v>
      </c>
      <c r="BU4" s="11" t="s">
        <v>50</v>
      </c>
      <c r="BV4" s="11" t="s">
        <v>51</v>
      </c>
      <c r="BW4" s="577"/>
    </row>
    <row r="5" spans="1:75" ht="11.1" customHeight="1" x14ac:dyDescent="0.2">
      <c r="A5" s="29"/>
      <c r="B5" s="30" t="s">
        <v>697</v>
      </c>
      <c r="C5" s="527"/>
      <c r="D5" s="527"/>
      <c r="E5" s="527"/>
      <c r="F5" s="527"/>
      <c r="G5" s="527"/>
      <c r="H5" s="527"/>
      <c r="I5" s="527"/>
      <c r="J5" s="527"/>
      <c r="K5" s="527"/>
      <c r="L5" s="527"/>
      <c r="M5" s="527"/>
      <c r="N5" s="527"/>
      <c r="O5" s="527"/>
      <c r="P5" s="527"/>
      <c r="Q5" s="527"/>
      <c r="R5" s="527"/>
      <c r="S5" s="527"/>
      <c r="T5" s="527"/>
      <c r="U5" s="527"/>
      <c r="V5" s="527"/>
      <c r="W5" s="527"/>
      <c r="X5" s="527"/>
      <c r="Y5" s="527"/>
      <c r="Z5" s="527"/>
      <c r="AA5" s="527"/>
      <c r="AB5" s="527"/>
      <c r="AC5" s="527"/>
      <c r="AD5" s="527"/>
      <c r="AE5" s="527"/>
      <c r="AF5" s="527"/>
      <c r="AG5" s="527"/>
      <c r="AH5" s="527"/>
      <c r="AI5" s="527"/>
      <c r="AJ5" s="527"/>
      <c r="AK5" s="527"/>
      <c r="AL5" s="527"/>
      <c r="AM5" s="527"/>
      <c r="AN5" s="527"/>
      <c r="AO5" s="527"/>
      <c r="AP5" s="527"/>
      <c r="AQ5" s="527"/>
      <c r="AR5" s="527"/>
      <c r="AS5" s="527"/>
      <c r="AT5" s="527"/>
      <c r="AU5" s="527"/>
      <c r="AV5" s="527"/>
      <c r="AW5" s="527"/>
      <c r="AX5" s="527"/>
      <c r="AY5" s="527"/>
      <c r="AZ5" s="810"/>
      <c r="BA5" s="810"/>
      <c r="BB5" s="810"/>
      <c r="BC5" s="857"/>
      <c r="BD5" s="863"/>
      <c r="BE5" s="875"/>
      <c r="BF5" s="765"/>
      <c r="BG5" s="765"/>
      <c r="BH5" s="765"/>
      <c r="BI5" s="765"/>
      <c r="BJ5" s="578"/>
      <c r="BK5" s="578"/>
      <c r="BL5" s="578"/>
      <c r="BM5" s="578"/>
      <c r="BN5" s="578"/>
      <c r="BO5" s="578"/>
      <c r="BP5" s="578"/>
      <c r="BQ5" s="578"/>
      <c r="BR5" s="578"/>
      <c r="BS5" s="578"/>
      <c r="BT5" s="578"/>
      <c r="BU5" s="578"/>
      <c r="BV5" s="578"/>
    </row>
    <row r="6" spans="1:75" s="214" customFormat="1" ht="11.1" customHeight="1" x14ac:dyDescent="0.2">
      <c r="A6" s="518" t="s">
        <v>698</v>
      </c>
      <c r="B6" s="519" t="s">
        <v>699</v>
      </c>
      <c r="C6" s="245">
        <v>103.26168525999999</v>
      </c>
      <c r="D6" s="245">
        <v>104.24932432</v>
      </c>
      <c r="E6" s="245">
        <v>105.96008942</v>
      </c>
      <c r="F6" s="245">
        <v>107.00272007</v>
      </c>
      <c r="G6" s="245">
        <v>107.07677547999999</v>
      </c>
      <c r="H6" s="245">
        <v>107.39651050000001</v>
      </c>
      <c r="I6" s="245">
        <v>108.25309794</v>
      </c>
      <c r="J6" s="245">
        <v>108.95546247999999</v>
      </c>
      <c r="K6" s="245">
        <v>110.6446885</v>
      </c>
      <c r="L6" s="245">
        <v>110.44807187000001</v>
      </c>
      <c r="M6" s="245">
        <v>110.58662533</v>
      </c>
      <c r="N6" s="245">
        <v>108.99836781</v>
      </c>
      <c r="O6" s="245">
        <v>111.22788574</v>
      </c>
      <c r="P6" s="245">
        <v>110.78912031999999</v>
      </c>
      <c r="Q6" s="245">
        <v>112.37745535000001</v>
      </c>
      <c r="R6" s="245">
        <v>111.44593063000001</v>
      </c>
      <c r="S6" s="245">
        <v>112.37438161</v>
      </c>
      <c r="T6" s="245">
        <v>111.06670432999999</v>
      </c>
      <c r="U6" s="245">
        <v>111.91386874</v>
      </c>
      <c r="V6" s="245">
        <v>112.59457306</v>
      </c>
      <c r="W6" s="245">
        <v>112.82253647</v>
      </c>
      <c r="X6" s="245">
        <v>112.93938016</v>
      </c>
      <c r="Y6" s="245">
        <v>114.66372697</v>
      </c>
      <c r="Z6" s="245">
        <v>114.81995248</v>
      </c>
      <c r="AA6" s="245">
        <v>111.63498006</v>
      </c>
      <c r="AB6" s="245">
        <v>114.71103869</v>
      </c>
      <c r="AC6" s="245">
        <v>112.23288119</v>
      </c>
      <c r="AD6" s="245">
        <v>111.1833436</v>
      </c>
      <c r="AE6" s="245">
        <v>111.35469415999999</v>
      </c>
      <c r="AF6" s="245">
        <v>112.6927939</v>
      </c>
      <c r="AG6" s="245">
        <v>114.12364268</v>
      </c>
      <c r="AH6" s="245">
        <v>113.06155932</v>
      </c>
      <c r="AI6" s="245">
        <v>112.26925233</v>
      </c>
      <c r="AJ6" s="245">
        <v>113.83357481</v>
      </c>
      <c r="AK6" s="245">
        <v>113.85201377</v>
      </c>
      <c r="AL6" s="245">
        <v>115.93128713</v>
      </c>
      <c r="AM6" s="245">
        <v>113.93577255</v>
      </c>
      <c r="AN6" s="245">
        <v>114.86662918</v>
      </c>
      <c r="AO6" s="245">
        <v>117.91068571</v>
      </c>
      <c r="AP6" s="245">
        <v>117.53662453</v>
      </c>
      <c r="AQ6" s="245">
        <v>117.34105197</v>
      </c>
      <c r="AR6" s="245">
        <v>118.23363557</v>
      </c>
      <c r="AS6" s="245">
        <v>119.04119252</v>
      </c>
      <c r="AT6" s="245">
        <v>119.76116239</v>
      </c>
      <c r="AU6" s="245">
        <v>119.59842682999999</v>
      </c>
      <c r="AV6" s="245">
        <v>118.55099752</v>
      </c>
      <c r="AW6" s="245">
        <v>121.6068003</v>
      </c>
      <c r="AX6" s="245">
        <v>122.60686532</v>
      </c>
      <c r="AY6" s="245">
        <v>119.14394197</v>
      </c>
      <c r="AZ6" s="801">
        <v>121.66144943</v>
      </c>
      <c r="BA6" s="801">
        <v>122.06041455</v>
      </c>
      <c r="BB6" s="801">
        <v>122.32967069999999</v>
      </c>
      <c r="BC6" s="801">
        <v>121.76153639</v>
      </c>
      <c r="BD6" s="801">
        <v>121.27079999999999</v>
      </c>
      <c r="BE6" s="801">
        <v>122.0471</v>
      </c>
      <c r="BF6" s="366">
        <v>122.6172</v>
      </c>
      <c r="BG6" s="366">
        <v>123.16249999999999</v>
      </c>
      <c r="BH6" s="366">
        <v>123.77500000000001</v>
      </c>
      <c r="BI6" s="366">
        <v>124.5064</v>
      </c>
      <c r="BJ6" s="366">
        <v>125.2269</v>
      </c>
      <c r="BK6" s="366">
        <v>125.4726</v>
      </c>
      <c r="BL6" s="366">
        <v>124.29519999999999</v>
      </c>
      <c r="BM6" s="366">
        <v>126.54640000000001</v>
      </c>
      <c r="BN6" s="366">
        <v>126.986</v>
      </c>
      <c r="BO6" s="366">
        <v>127.4119</v>
      </c>
      <c r="BP6" s="366">
        <v>127.779</v>
      </c>
      <c r="BQ6" s="366">
        <v>128.15360000000001</v>
      </c>
      <c r="BR6" s="366">
        <v>128.50710000000001</v>
      </c>
      <c r="BS6" s="366">
        <v>128.83099999999999</v>
      </c>
      <c r="BT6" s="366">
        <v>129.30779999999999</v>
      </c>
      <c r="BU6" s="366">
        <v>129.863</v>
      </c>
      <c r="BV6" s="366">
        <v>130.2099</v>
      </c>
    </row>
    <row r="7" spans="1:75" ht="11.1" customHeight="1" x14ac:dyDescent="0.2">
      <c r="A7" s="205" t="s">
        <v>700</v>
      </c>
      <c r="B7" s="520" t="s">
        <v>420</v>
      </c>
      <c r="C7" s="497">
        <v>1.0601481612999999</v>
      </c>
      <c r="D7" s="497">
        <v>1.0719266429000001</v>
      </c>
      <c r="E7" s="497">
        <v>1.0475045806000001</v>
      </c>
      <c r="F7" s="497">
        <v>1.0303260667</v>
      </c>
      <c r="G7" s="497">
        <v>1.0218357741999999</v>
      </c>
      <c r="H7" s="497">
        <v>0.95484060000000004</v>
      </c>
      <c r="I7" s="497">
        <v>0.95666899999999999</v>
      </c>
      <c r="J7" s="497">
        <v>0.94769151613000002</v>
      </c>
      <c r="K7" s="497">
        <v>0.9762786</v>
      </c>
      <c r="L7" s="497">
        <v>1.0039588387</v>
      </c>
      <c r="M7" s="497">
        <v>1.0311479667000001</v>
      </c>
      <c r="N7" s="497">
        <v>1.1671280968</v>
      </c>
      <c r="O7" s="497">
        <v>1.0780832902999999</v>
      </c>
      <c r="P7" s="497">
        <v>1.0836395714</v>
      </c>
      <c r="Q7" s="497">
        <v>1.0549505483999999</v>
      </c>
      <c r="R7" s="497">
        <v>1.0446137</v>
      </c>
      <c r="S7" s="497">
        <v>1.0093054194</v>
      </c>
      <c r="T7" s="497">
        <v>0.96637013332999999</v>
      </c>
      <c r="U7" s="497">
        <v>0.91863887096999997</v>
      </c>
      <c r="V7" s="497">
        <v>0.86308835484000002</v>
      </c>
      <c r="W7" s="497">
        <v>0.95946416667000001</v>
      </c>
      <c r="X7" s="497">
        <v>1.0172482258</v>
      </c>
      <c r="Y7" s="497">
        <v>1.0245054667</v>
      </c>
      <c r="Z7" s="497">
        <v>1.0760574194000001</v>
      </c>
      <c r="AA7" s="497">
        <v>1.099317871</v>
      </c>
      <c r="AB7" s="497">
        <v>1.0853023448000001</v>
      </c>
      <c r="AC7" s="497">
        <v>1.0846094839</v>
      </c>
      <c r="AD7" s="497">
        <v>1.0389895667</v>
      </c>
      <c r="AE7" s="497">
        <v>1.0310689677</v>
      </c>
      <c r="AF7" s="497">
        <v>0.96511590000000003</v>
      </c>
      <c r="AG7" s="497">
        <v>0.94305774194000003</v>
      </c>
      <c r="AH7" s="497">
        <v>0.91478803226000005</v>
      </c>
      <c r="AI7" s="497">
        <v>0.95308926667000005</v>
      </c>
      <c r="AJ7" s="497">
        <v>0.99262577418999998</v>
      </c>
      <c r="AK7" s="497">
        <v>1.0503764</v>
      </c>
      <c r="AL7" s="497">
        <v>1.0369394838999999</v>
      </c>
      <c r="AM7" s="497">
        <v>1.0506788386999999</v>
      </c>
      <c r="AN7" s="497">
        <v>1.061426</v>
      </c>
      <c r="AO7" s="497">
        <v>1.0615064193999999</v>
      </c>
      <c r="AP7" s="497">
        <v>1.0165668667000001</v>
      </c>
      <c r="AQ7" s="497">
        <v>1.0217936129</v>
      </c>
      <c r="AR7" s="497">
        <v>0.98335019999999995</v>
      </c>
      <c r="AS7" s="497">
        <v>0.84713793548000005</v>
      </c>
      <c r="AT7" s="497">
        <v>0.92235487097000002</v>
      </c>
      <c r="AU7" s="497">
        <v>0.9874887</v>
      </c>
      <c r="AV7" s="497">
        <v>1.0165535483999999</v>
      </c>
      <c r="AW7" s="497">
        <v>1.0653035</v>
      </c>
      <c r="AX7" s="497">
        <v>1.101092</v>
      </c>
      <c r="AY7" s="497">
        <v>1.1042177741999999</v>
      </c>
      <c r="AZ7" s="779">
        <v>1.0945210714</v>
      </c>
      <c r="BA7" s="779">
        <v>1.0892039677000001</v>
      </c>
      <c r="BB7" s="779">
        <v>1.0610656332999999</v>
      </c>
      <c r="BC7" s="779">
        <v>1.0085168065000001</v>
      </c>
      <c r="BD7" s="779">
        <v>0.92637610000000004</v>
      </c>
      <c r="BE7" s="779">
        <v>0.91341510000000004</v>
      </c>
      <c r="BF7" s="286">
        <v>0.91931830000000003</v>
      </c>
      <c r="BG7" s="286">
        <v>0.98426899999999995</v>
      </c>
      <c r="BH7" s="286">
        <v>1.038421</v>
      </c>
      <c r="BI7" s="286">
        <v>1.0919030000000001</v>
      </c>
      <c r="BJ7" s="286">
        <v>1.1148229999999999</v>
      </c>
      <c r="BK7" s="286">
        <v>1.117272</v>
      </c>
      <c r="BL7" s="286">
        <v>1.119326</v>
      </c>
      <c r="BM7" s="286">
        <v>1.121048</v>
      </c>
      <c r="BN7" s="286">
        <v>1.082492</v>
      </c>
      <c r="BO7" s="286">
        <v>1.063704</v>
      </c>
      <c r="BP7" s="286">
        <v>1.0147200000000001</v>
      </c>
      <c r="BQ7" s="286">
        <v>0.97557179999999999</v>
      </c>
      <c r="BR7" s="286">
        <v>0.96628630000000004</v>
      </c>
      <c r="BS7" s="286">
        <v>1.036886</v>
      </c>
      <c r="BT7" s="286">
        <v>1.077388</v>
      </c>
      <c r="BU7" s="286">
        <v>1.12781</v>
      </c>
      <c r="BV7" s="286">
        <v>1.048163</v>
      </c>
    </row>
    <row r="8" spans="1:75" ht="11.1" customHeight="1" x14ac:dyDescent="0.2">
      <c r="A8" s="205" t="s">
        <v>701</v>
      </c>
      <c r="B8" s="520" t="s">
        <v>702</v>
      </c>
      <c r="C8" s="497">
        <v>2.0714077096999999</v>
      </c>
      <c r="D8" s="497">
        <v>2.0230763570999999</v>
      </c>
      <c r="E8" s="497">
        <v>2.0753624516000002</v>
      </c>
      <c r="F8" s="497">
        <v>2.1813114332999999</v>
      </c>
      <c r="G8" s="497">
        <v>1.9980558387</v>
      </c>
      <c r="H8" s="497">
        <v>2.1380554332999999</v>
      </c>
      <c r="I8" s="497">
        <v>2.1372456129000001</v>
      </c>
      <c r="J8" s="497">
        <v>2.1955115160999998</v>
      </c>
      <c r="K8" s="497">
        <v>2.1532492333</v>
      </c>
      <c r="L8" s="497">
        <v>2.1348787097000002</v>
      </c>
      <c r="M8" s="497">
        <v>2.1438606</v>
      </c>
      <c r="N8" s="497">
        <v>2.0758295483999998</v>
      </c>
      <c r="O8" s="497">
        <v>2.2428024515999998</v>
      </c>
      <c r="P8" s="497">
        <v>2.1755183213999998</v>
      </c>
      <c r="Q8" s="497">
        <v>2.1200246129</v>
      </c>
      <c r="R8" s="497">
        <v>1.9999872999999999</v>
      </c>
      <c r="S8" s="497">
        <v>1.8625561289999999</v>
      </c>
      <c r="T8" s="497">
        <v>1.9296644000000001</v>
      </c>
      <c r="U8" s="497">
        <v>1.9707722258</v>
      </c>
      <c r="V8" s="497">
        <v>1.982750129</v>
      </c>
      <c r="W8" s="497">
        <v>2.0729399666999999</v>
      </c>
      <c r="X8" s="497">
        <v>1.9540134194000001</v>
      </c>
      <c r="Y8" s="497">
        <v>1.9393427333</v>
      </c>
      <c r="Z8" s="497">
        <v>1.9681823547999999</v>
      </c>
      <c r="AA8" s="497">
        <v>1.9231879676999999</v>
      </c>
      <c r="AB8" s="497">
        <v>1.9031214483000001</v>
      </c>
      <c r="AC8" s="497">
        <v>1.7665310645000001</v>
      </c>
      <c r="AD8" s="497">
        <v>1.9017733000000001</v>
      </c>
      <c r="AE8" s="497">
        <v>1.7415869677</v>
      </c>
      <c r="AF8" s="497">
        <v>1.8474520333</v>
      </c>
      <c r="AG8" s="497">
        <v>1.9002489355000001</v>
      </c>
      <c r="AH8" s="497">
        <v>1.9158307097</v>
      </c>
      <c r="AI8" s="497">
        <v>1.5927667999999999</v>
      </c>
      <c r="AJ8" s="497">
        <v>1.8934479355</v>
      </c>
      <c r="AK8" s="497">
        <v>1.6781631333</v>
      </c>
      <c r="AL8" s="497">
        <v>1.9038976129</v>
      </c>
      <c r="AM8" s="497">
        <v>1.7998059677</v>
      </c>
      <c r="AN8" s="497">
        <v>1.7876849286000001</v>
      </c>
      <c r="AO8" s="497">
        <v>1.8636365805999999</v>
      </c>
      <c r="AP8" s="497">
        <v>1.8509331</v>
      </c>
      <c r="AQ8" s="497">
        <v>1.7043771935000001</v>
      </c>
      <c r="AR8" s="497">
        <v>1.9583831</v>
      </c>
      <c r="AS8" s="497">
        <v>1.9994574839000001</v>
      </c>
      <c r="AT8" s="497">
        <v>2.0394414194000001</v>
      </c>
      <c r="AU8" s="497">
        <v>2.0126797666999998</v>
      </c>
      <c r="AV8" s="497">
        <v>2.0682900000000002</v>
      </c>
      <c r="AW8" s="497">
        <v>2.0441134666999998</v>
      </c>
      <c r="AX8" s="497">
        <v>2.0796573548000001</v>
      </c>
      <c r="AY8" s="497">
        <v>2.1229253226</v>
      </c>
      <c r="AZ8" s="779">
        <v>1.9914201786000001</v>
      </c>
      <c r="BA8" s="779">
        <v>2.0345149031999998</v>
      </c>
      <c r="BB8" s="779">
        <v>2.1224339667000001</v>
      </c>
      <c r="BC8" s="779">
        <v>1.8293045161000001</v>
      </c>
      <c r="BD8" s="779">
        <v>1.898162959</v>
      </c>
      <c r="BE8" s="779">
        <v>1.992268124</v>
      </c>
      <c r="BF8" s="286">
        <v>1.9875929489999999</v>
      </c>
      <c r="BG8" s="286">
        <v>1.853659527</v>
      </c>
      <c r="BH8" s="286">
        <v>1.87826465</v>
      </c>
      <c r="BI8" s="286">
        <v>1.9506241559999999</v>
      </c>
      <c r="BJ8" s="286">
        <v>1.948509517</v>
      </c>
      <c r="BK8" s="286">
        <v>1.92856173</v>
      </c>
      <c r="BL8" s="286">
        <v>1.910189758</v>
      </c>
      <c r="BM8" s="286">
        <v>1.8923526180000001</v>
      </c>
      <c r="BN8" s="286">
        <v>1.873887871</v>
      </c>
      <c r="BO8" s="286">
        <v>1.8561850310000001</v>
      </c>
      <c r="BP8" s="286">
        <v>1.827846649</v>
      </c>
      <c r="BQ8" s="286">
        <v>1.8066000339999999</v>
      </c>
      <c r="BR8" s="286">
        <v>1.7528332600000001</v>
      </c>
      <c r="BS8" s="286">
        <v>1.6061798350000001</v>
      </c>
      <c r="BT8" s="286">
        <v>1.630692072</v>
      </c>
      <c r="BU8" s="286">
        <v>1.7132542310000001</v>
      </c>
      <c r="BV8" s="286">
        <v>1.7299410500000001</v>
      </c>
    </row>
    <row r="9" spans="1:75" ht="11.1" customHeight="1" x14ac:dyDescent="0.2">
      <c r="A9" s="205" t="s">
        <v>703</v>
      </c>
      <c r="B9" s="520" t="s">
        <v>704</v>
      </c>
      <c r="C9" s="497">
        <v>100.13012938999999</v>
      </c>
      <c r="D9" s="497">
        <v>101.15432131999999</v>
      </c>
      <c r="E9" s="497">
        <v>102.83722238999999</v>
      </c>
      <c r="F9" s="497">
        <v>103.79108257</v>
      </c>
      <c r="G9" s="497">
        <v>104.05688386999999</v>
      </c>
      <c r="H9" s="497">
        <v>104.30361447</v>
      </c>
      <c r="I9" s="497">
        <v>105.15918332</v>
      </c>
      <c r="J9" s="497">
        <v>105.81225945</v>
      </c>
      <c r="K9" s="497">
        <v>107.51516067</v>
      </c>
      <c r="L9" s="497">
        <v>107.30923432</v>
      </c>
      <c r="M9" s="497">
        <v>107.41161676999999</v>
      </c>
      <c r="N9" s="497">
        <v>105.75541016</v>
      </c>
      <c r="O9" s="497">
        <v>107.907</v>
      </c>
      <c r="P9" s="497">
        <v>107.52996243</v>
      </c>
      <c r="Q9" s="497">
        <v>109.20248019</v>
      </c>
      <c r="R9" s="497">
        <v>108.40132963000001</v>
      </c>
      <c r="S9" s="497">
        <v>109.50252005999999</v>
      </c>
      <c r="T9" s="497">
        <v>108.1706698</v>
      </c>
      <c r="U9" s="497">
        <v>109.02445765</v>
      </c>
      <c r="V9" s="497">
        <v>109.74873458</v>
      </c>
      <c r="W9" s="497">
        <v>109.79013233000001</v>
      </c>
      <c r="X9" s="497">
        <v>109.96811852</v>
      </c>
      <c r="Y9" s="497">
        <v>111.69987877</v>
      </c>
      <c r="Z9" s="497">
        <v>111.77571270999999</v>
      </c>
      <c r="AA9" s="497">
        <v>108.61247423</v>
      </c>
      <c r="AB9" s="497">
        <v>111.7226149</v>
      </c>
      <c r="AC9" s="497">
        <v>109.38174065</v>
      </c>
      <c r="AD9" s="497">
        <v>108.24258073</v>
      </c>
      <c r="AE9" s="497">
        <v>108.58203822999999</v>
      </c>
      <c r="AF9" s="497">
        <v>109.88022597</v>
      </c>
      <c r="AG9" s="497">
        <v>111.28033600000001</v>
      </c>
      <c r="AH9" s="497">
        <v>110.23094058</v>
      </c>
      <c r="AI9" s="497">
        <v>109.72339626999999</v>
      </c>
      <c r="AJ9" s="497">
        <v>110.9475011</v>
      </c>
      <c r="AK9" s="497">
        <v>111.12347423</v>
      </c>
      <c r="AL9" s="497">
        <v>112.99045003000001</v>
      </c>
      <c r="AM9" s="497">
        <v>111.08528774</v>
      </c>
      <c r="AN9" s="497">
        <v>112.01751824999999</v>
      </c>
      <c r="AO9" s="497">
        <v>114.98554271</v>
      </c>
      <c r="AP9" s="497">
        <v>114.66912456999999</v>
      </c>
      <c r="AQ9" s="497">
        <v>114.61488116</v>
      </c>
      <c r="AR9" s="497">
        <v>115.29190226999999</v>
      </c>
      <c r="AS9" s="497">
        <v>116.1945971</v>
      </c>
      <c r="AT9" s="497">
        <v>116.7993661</v>
      </c>
      <c r="AU9" s="497">
        <v>116.59825837</v>
      </c>
      <c r="AV9" s="497">
        <v>115.46615396999999</v>
      </c>
      <c r="AW9" s="497">
        <v>118.49738333000001</v>
      </c>
      <c r="AX9" s="497">
        <v>119.42611597</v>
      </c>
      <c r="AY9" s="497">
        <v>115.91679886999999</v>
      </c>
      <c r="AZ9" s="779">
        <v>118.57550818</v>
      </c>
      <c r="BA9" s="779">
        <v>118.93669568</v>
      </c>
      <c r="BB9" s="779">
        <v>119.1461711</v>
      </c>
      <c r="BC9" s="779">
        <v>118.92371506000001</v>
      </c>
      <c r="BD9" s="779">
        <v>118.4462544</v>
      </c>
      <c r="BE9" s="779">
        <v>119.1414474</v>
      </c>
      <c r="BF9" s="286">
        <v>119.7103</v>
      </c>
      <c r="BG9" s="286">
        <v>120.3246</v>
      </c>
      <c r="BH9" s="286">
        <v>120.8583</v>
      </c>
      <c r="BI9" s="286">
        <v>121.4639</v>
      </c>
      <c r="BJ9" s="286">
        <v>122.1636</v>
      </c>
      <c r="BK9" s="286">
        <v>122.4267</v>
      </c>
      <c r="BL9" s="286">
        <v>121.2657</v>
      </c>
      <c r="BM9" s="286">
        <v>123.533</v>
      </c>
      <c r="BN9" s="286">
        <v>124.02970000000001</v>
      </c>
      <c r="BO9" s="286">
        <v>124.492</v>
      </c>
      <c r="BP9" s="286">
        <v>124.93640000000001</v>
      </c>
      <c r="BQ9" s="286">
        <v>125.3715</v>
      </c>
      <c r="BR9" s="286">
        <v>125.788</v>
      </c>
      <c r="BS9" s="286">
        <v>126.188</v>
      </c>
      <c r="BT9" s="286">
        <v>126.5997</v>
      </c>
      <c r="BU9" s="286">
        <v>127.0219</v>
      </c>
      <c r="BV9" s="286">
        <v>127.4318</v>
      </c>
    </row>
    <row r="10" spans="1:75" ht="11.1" customHeight="1" x14ac:dyDescent="0.2">
      <c r="A10" s="205" t="s">
        <v>705</v>
      </c>
      <c r="B10" s="469" t="s">
        <v>426</v>
      </c>
      <c r="C10" s="497">
        <v>34.730093351999997</v>
      </c>
      <c r="D10" s="497">
        <v>34.110921939000001</v>
      </c>
      <c r="E10" s="497">
        <v>34.181500819</v>
      </c>
      <c r="F10" s="497">
        <v>34.232682685</v>
      </c>
      <c r="G10" s="497">
        <v>34.544664222000002</v>
      </c>
      <c r="H10" s="497">
        <v>34.518264201000001</v>
      </c>
      <c r="I10" s="497">
        <v>35.014637092000001</v>
      </c>
      <c r="J10" s="497">
        <v>34.817469201999998</v>
      </c>
      <c r="K10" s="497">
        <v>34.899155436999997</v>
      </c>
      <c r="L10" s="497">
        <v>34.789414518999997</v>
      </c>
      <c r="M10" s="497">
        <v>34.933806257000001</v>
      </c>
      <c r="N10" s="497">
        <v>34.395364137000001</v>
      </c>
      <c r="O10" s="497">
        <v>35.546893722</v>
      </c>
      <c r="P10" s="497">
        <v>35.138752029000003</v>
      </c>
      <c r="Q10" s="497">
        <v>35.355058780999997</v>
      </c>
      <c r="R10" s="497">
        <v>34.860631754000003</v>
      </c>
      <c r="S10" s="497">
        <v>35.165064706999999</v>
      </c>
      <c r="T10" s="497">
        <v>35.414139753000001</v>
      </c>
      <c r="U10" s="497">
        <v>35.516124124000001</v>
      </c>
      <c r="V10" s="497">
        <v>35.496746360000003</v>
      </c>
      <c r="W10" s="497">
        <v>35.127576955999999</v>
      </c>
      <c r="X10" s="497">
        <v>35.345236284000002</v>
      </c>
      <c r="Y10" s="497">
        <v>36.499496389999997</v>
      </c>
      <c r="Z10" s="497">
        <v>36.609922134999998</v>
      </c>
      <c r="AA10" s="497">
        <v>36.544175822</v>
      </c>
      <c r="AB10" s="497">
        <v>36.787643271999997</v>
      </c>
      <c r="AC10" s="497">
        <v>34.521064334000002</v>
      </c>
      <c r="AD10" s="497">
        <v>34.659017179000003</v>
      </c>
      <c r="AE10" s="497">
        <v>34.642757609</v>
      </c>
      <c r="AF10" s="497">
        <v>35.538333610000002</v>
      </c>
      <c r="AG10" s="497">
        <v>36.205991554000001</v>
      </c>
      <c r="AH10" s="497">
        <v>35.140828646999999</v>
      </c>
      <c r="AI10" s="497">
        <v>35.044199806999998</v>
      </c>
      <c r="AJ10" s="497">
        <v>35.261736866</v>
      </c>
      <c r="AK10" s="497">
        <v>35.441299864000001</v>
      </c>
      <c r="AL10" s="497">
        <v>36.828533057999998</v>
      </c>
      <c r="AM10" s="497">
        <v>36.067910730000001</v>
      </c>
      <c r="AN10" s="497">
        <v>36.420069179999999</v>
      </c>
      <c r="AO10" s="497">
        <v>36.405959170000003</v>
      </c>
      <c r="AP10" s="497">
        <v>36.337752979999998</v>
      </c>
      <c r="AQ10" s="497">
        <v>36.516458450000002</v>
      </c>
      <c r="AR10" s="497">
        <v>37.222577960000002</v>
      </c>
      <c r="AS10" s="497">
        <v>36.764301359999997</v>
      </c>
      <c r="AT10" s="497">
        <v>36.815026629999998</v>
      </c>
      <c r="AU10" s="497">
        <v>36.598768010000001</v>
      </c>
      <c r="AV10" s="497">
        <v>35.954024599999997</v>
      </c>
      <c r="AW10" s="497">
        <v>37.234685579999997</v>
      </c>
      <c r="AX10" s="497">
        <v>37.495968529999999</v>
      </c>
      <c r="AY10" s="497">
        <v>36.711073390000003</v>
      </c>
      <c r="AZ10" s="779">
        <v>36.92410039</v>
      </c>
      <c r="BA10" s="779">
        <v>37.056197580000003</v>
      </c>
      <c r="BB10" s="779">
        <v>36.873912500000003</v>
      </c>
      <c r="BC10" s="779">
        <v>37.29968933</v>
      </c>
      <c r="BD10" s="779">
        <v>37.042475869999997</v>
      </c>
      <c r="BE10" s="779">
        <v>37.136172209999998</v>
      </c>
      <c r="BF10" s="286">
        <v>37.237181419999999</v>
      </c>
      <c r="BG10" s="286">
        <v>37.334811129999999</v>
      </c>
      <c r="BH10" s="286">
        <v>37.429909600000002</v>
      </c>
      <c r="BI10" s="286">
        <v>37.525078819999997</v>
      </c>
      <c r="BJ10" s="286">
        <v>37.622483080000002</v>
      </c>
      <c r="BK10" s="286">
        <v>37.700710350000001</v>
      </c>
      <c r="BL10" s="286">
        <v>37.126730520000002</v>
      </c>
      <c r="BM10" s="286">
        <v>37.807844629999998</v>
      </c>
      <c r="BN10" s="286">
        <v>37.826284039999997</v>
      </c>
      <c r="BO10" s="286">
        <v>37.84002967</v>
      </c>
      <c r="BP10" s="286">
        <v>37.859862249999999</v>
      </c>
      <c r="BQ10" s="286">
        <v>37.884504909999997</v>
      </c>
      <c r="BR10" s="286">
        <v>37.906635950000002</v>
      </c>
      <c r="BS10" s="286">
        <v>37.92565115</v>
      </c>
      <c r="BT10" s="286">
        <v>37.948778529999998</v>
      </c>
      <c r="BU10" s="286">
        <v>37.984784140000002</v>
      </c>
      <c r="BV10" s="286">
        <v>38.033204410000003</v>
      </c>
    </row>
    <row r="11" spans="1:75" ht="11.1" customHeight="1" x14ac:dyDescent="0.2">
      <c r="A11" s="205" t="s">
        <v>706</v>
      </c>
      <c r="B11" s="469" t="s">
        <v>428</v>
      </c>
      <c r="C11" s="497">
        <v>2.6573199527</v>
      </c>
      <c r="D11" s="497">
        <v>2.7412822076999999</v>
      </c>
      <c r="E11" s="497">
        <v>2.8788176786999999</v>
      </c>
      <c r="F11" s="497">
        <v>2.3220594418</v>
      </c>
      <c r="G11" s="497">
        <v>2.6535335056</v>
      </c>
      <c r="H11" s="497">
        <v>2.9164566460999999</v>
      </c>
      <c r="I11" s="497">
        <v>2.9506850670000002</v>
      </c>
      <c r="J11" s="497">
        <v>2.9383762040999999</v>
      </c>
      <c r="K11" s="497">
        <v>3.0644810377999998</v>
      </c>
      <c r="L11" s="497">
        <v>3.0443350983999999</v>
      </c>
      <c r="M11" s="497">
        <v>2.8985768636000002</v>
      </c>
      <c r="N11" s="497">
        <v>2.5126824422</v>
      </c>
      <c r="O11" s="497">
        <v>2.7172443985000001</v>
      </c>
      <c r="P11" s="497">
        <v>2.9089720033000002</v>
      </c>
      <c r="Q11" s="497">
        <v>2.9371934696999999</v>
      </c>
      <c r="R11" s="497">
        <v>3.0021263051</v>
      </c>
      <c r="S11" s="497">
        <v>3.0354054969000002</v>
      </c>
      <c r="T11" s="497">
        <v>3.1143819264000001</v>
      </c>
      <c r="U11" s="497">
        <v>3.2033663344000001</v>
      </c>
      <c r="V11" s="497">
        <v>3.2202355014999999</v>
      </c>
      <c r="W11" s="497">
        <v>3.3169503871999999</v>
      </c>
      <c r="X11" s="497">
        <v>3.2751846991</v>
      </c>
      <c r="Y11" s="497">
        <v>3.3273710694999998</v>
      </c>
      <c r="Z11" s="497">
        <v>3.4031031611999998</v>
      </c>
      <c r="AA11" s="497">
        <v>2.9291796729000001</v>
      </c>
      <c r="AB11" s="497">
        <v>3.2894403048999998</v>
      </c>
      <c r="AC11" s="497">
        <v>3.2292553068999998</v>
      </c>
      <c r="AD11" s="497">
        <v>3.3168426615</v>
      </c>
      <c r="AE11" s="497">
        <v>3.3439931109000001</v>
      </c>
      <c r="AF11" s="497">
        <v>3.3251973945</v>
      </c>
      <c r="AG11" s="497">
        <v>3.3022292344999999</v>
      </c>
      <c r="AH11" s="497">
        <v>3.3885394521999999</v>
      </c>
      <c r="AI11" s="497">
        <v>3.4336085146999999</v>
      </c>
      <c r="AJ11" s="497">
        <v>3.2732537725999999</v>
      </c>
      <c r="AK11" s="497">
        <v>3.3216778578000001</v>
      </c>
      <c r="AL11" s="497">
        <v>3.2318494888</v>
      </c>
      <c r="AM11" s="497">
        <v>3.1814062679999999</v>
      </c>
      <c r="AN11" s="497">
        <v>3.12128973</v>
      </c>
      <c r="AO11" s="497">
        <v>3.2830292750000001</v>
      </c>
      <c r="AP11" s="497">
        <v>3.3212770370000002</v>
      </c>
      <c r="AQ11" s="497">
        <v>3.237215387</v>
      </c>
      <c r="AR11" s="497">
        <v>3.3264296</v>
      </c>
      <c r="AS11" s="497">
        <v>3.4113545049999998</v>
      </c>
      <c r="AT11" s="497">
        <v>3.4004851559999998</v>
      </c>
      <c r="AU11" s="497">
        <v>3.4284091669999999</v>
      </c>
      <c r="AV11" s="497">
        <v>3.4069406309999999</v>
      </c>
      <c r="AW11" s="497">
        <v>3.3789752339999999</v>
      </c>
      <c r="AX11" s="497">
        <v>3.1817484180000002</v>
      </c>
      <c r="AY11" s="497">
        <v>3.1740339880000001</v>
      </c>
      <c r="AZ11" s="779">
        <v>3.254958818</v>
      </c>
      <c r="BA11" s="779">
        <v>3.3523919379999998</v>
      </c>
      <c r="BB11" s="779">
        <v>3.3720250300000001</v>
      </c>
      <c r="BC11" s="779">
        <v>3.3764347159999999</v>
      </c>
      <c r="BD11" s="779">
        <v>3.3413685370000001</v>
      </c>
      <c r="BE11" s="779">
        <v>3.3380579749999999</v>
      </c>
      <c r="BF11" s="286">
        <v>3.331020911</v>
      </c>
      <c r="BG11" s="286">
        <v>3.3215691280000001</v>
      </c>
      <c r="BH11" s="286">
        <v>3.3161583779999999</v>
      </c>
      <c r="BI11" s="286">
        <v>3.3129437479999999</v>
      </c>
      <c r="BJ11" s="286">
        <v>3.313258748</v>
      </c>
      <c r="BK11" s="286">
        <v>3.3187580099999998</v>
      </c>
      <c r="BL11" s="286">
        <v>3.2310138579999998</v>
      </c>
      <c r="BM11" s="286">
        <v>3.3427243369999999</v>
      </c>
      <c r="BN11" s="286">
        <v>3.3562089209999999</v>
      </c>
      <c r="BO11" s="286">
        <v>3.3695728329999999</v>
      </c>
      <c r="BP11" s="286">
        <v>3.3836947089999998</v>
      </c>
      <c r="BQ11" s="286">
        <v>3.3979528650000002</v>
      </c>
      <c r="BR11" s="286">
        <v>3.4099909259999999</v>
      </c>
      <c r="BS11" s="286">
        <v>3.4201769670000002</v>
      </c>
      <c r="BT11" s="286">
        <v>3.4302784310000001</v>
      </c>
      <c r="BU11" s="286">
        <v>3.4404027909999999</v>
      </c>
      <c r="BV11" s="286">
        <v>3.4496670549999999</v>
      </c>
    </row>
    <row r="12" spans="1:75" ht="11.1" customHeight="1" x14ac:dyDescent="0.2">
      <c r="A12" s="205" t="s">
        <v>707</v>
      </c>
      <c r="B12" s="469" t="s">
        <v>430</v>
      </c>
      <c r="C12" s="497">
        <v>5.2535367145</v>
      </c>
      <c r="D12" s="497">
        <v>5.6633159694000001</v>
      </c>
      <c r="E12" s="497">
        <v>5.7450117886000003</v>
      </c>
      <c r="F12" s="497">
        <v>5.9259985829000001</v>
      </c>
      <c r="G12" s="497">
        <v>5.9442846133999998</v>
      </c>
      <c r="H12" s="497">
        <v>6.0838476678999998</v>
      </c>
      <c r="I12" s="497">
        <v>5.8898075446</v>
      </c>
      <c r="J12" s="497">
        <v>6.0361742001999996</v>
      </c>
      <c r="K12" s="497">
        <v>6.1255067819000004</v>
      </c>
      <c r="L12" s="497">
        <v>5.9865805589000001</v>
      </c>
      <c r="M12" s="497">
        <v>6.1417138360000001</v>
      </c>
      <c r="N12" s="497">
        <v>6.3920795104000003</v>
      </c>
      <c r="O12" s="497">
        <v>6.2989276798000002</v>
      </c>
      <c r="P12" s="497">
        <v>6.5355195148999998</v>
      </c>
      <c r="Q12" s="497">
        <v>6.6621305060999996</v>
      </c>
      <c r="R12" s="497">
        <v>6.4890242967000002</v>
      </c>
      <c r="S12" s="497">
        <v>6.6682269184000003</v>
      </c>
      <c r="T12" s="497">
        <v>6.6882374689999997</v>
      </c>
      <c r="U12" s="497">
        <v>6.6753504639000001</v>
      </c>
      <c r="V12" s="497">
        <v>6.6489074870999998</v>
      </c>
      <c r="W12" s="497">
        <v>6.7842018707999996</v>
      </c>
      <c r="X12" s="497">
        <v>6.7740204713000001</v>
      </c>
      <c r="Y12" s="497">
        <v>6.7982749122000001</v>
      </c>
      <c r="Z12" s="497">
        <v>6.8107244994</v>
      </c>
      <c r="AA12" s="497">
        <v>6.8107124406999997</v>
      </c>
      <c r="AB12" s="497">
        <v>7.0897328321000002</v>
      </c>
      <c r="AC12" s="497">
        <v>6.9938392901000004</v>
      </c>
      <c r="AD12" s="497">
        <v>6.7743608239000004</v>
      </c>
      <c r="AE12" s="497">
        <v>7.2625174895000004</v>
      </c>
      <c r="AF12" s="497">
        <v>6.9736243858</v>
      </c>
      <c r="AG12" s="497">
        <v>6.9683250599999997</v>
      </c>
      <c r="AH12" s="497">
        <v>6.9023759173999997</v>
      </c>
      <c r="AI12" s="497">
        <v>6.8350216055999997</v>
      </c>
      <c r="AJ12" s="497">
        <v>7.1167123645999997</v>
      </c>
      <c r="AK12" s="497">
        <v>7.0204310722000001</v>
      </c>
      <c r="AL12" s="497">
        <v>7.0035189930000001</v>
      </c>
      <c r="AM12" s="497">
        <v>6.8632473420000002</v>
      </c>
      <c r="AN12" s="497">
        <v>7.113805889</v>
      </c>
      <c r="AO12" s="497">
        <v>7.1105565540000004</v>
      </c>
      <c r="AP12" s="497">
        <v>7.2739050780000003</v>
      </c>
      <c r="AQ12" s="497">
        <v>7.3020414369999997</v>
      </c>
      <c r="AR12" s="497">
        <v>7.4732164269999997</v>
      </c>
      <c r="AS12" s="497">
        <v>7.4901178269999997</v>
      </c>
      <c r="AT12" s="497">
        <v>7.5933055820000002</v>
      </c>
      <c r="AU12" s="497">
        <v>7.5918808579999997</v>
      </c>
      <c r="AV12" s="497">
        <v>7.6433654200000003</v>
      </c>
      <c r="AW12" s="497">
        <v>7.7139371700000003</v>
      </c>
      <c r="AX12" s="497">
        <v>7.7956972200000001</v>
      </c>
      <c r="AY12" s="497">
        <v>7.5255492019999997</v>
      </c>
      <c r="AZ12" s="779">
        <v>7.7486278100000003</v>
      </c>
      <c r="BA12" s="779">
        <v>7.7866996410000002</v>
      </c>
      <c r="BB12" s="779">
        <v>7.818251858</v>
      </c>
      <c r="BC12" s="779">
        <v>7.7559468230000004</v>
      </c>
      <c r="BD12" s="779">
        <v>7.7524992419999998</v>
      </c>
      <c r="BE12" s="779">
        <v>7.8444911729999998</v>
      </c>
      <c r="BF12" s="286">
        <v>7.8539756069999997</v>
      </c>
      <c r="BG12" s="286">
        <v>7.9116455239999999</v>
      </c>
      <c r="BH12" s="286">
        <v>7.9785080749999997</v>
      </c>
      <c r="BI12" s="286">
        <v>8.0081543960000001</v>
      </c>
      <c r="BJ12" s="286">
        <v>8.0433368600000001</v>
      </c>
      <c r="BK12" s="286">
        <v>8.0812401949999995</v>
      </c>
      <c r="BL12" s="286">
        <v>7.9569481489999996</v>
      </c>
      <c r="BM12" s="286">
        <v>8.1557571180000004</v>
      </c>
      <c r="BN12" s="286">
        <v>8.1893693719999998</v>
      </c>
      <c r="BO12" s="286">
        <v>8.2207250809999994</v>
      </c>
      <c r="BP12" s="286">
        <v>8.2493656069999997</v>
      </c>
      <c r="BQ12" s="286">
        <v>8.2749088759999996</v>
      </c>
      <c r="BR12" s="286">
        <v>8.2978896340000006</v>
      </c>
      <c r="BS12" s="286">
        <v>8.3232155550000009</v>
      </c>
      <c r="BT12" s="286">
        <v>8.3517635670000008</v>
      </c>
      <c r="BU12" s="286">
        <v>8.3783836459999996</v>
      </c>
      <c r="BV12" s="286">
        <v>8.4033346239999993</v>
      </c>
    </row>
    <row r="13" spans="1:75" ht="11.1" customHeight="1" x14ac:dyDescent="0.2">
      <c r="A13" s="205" t="s">
        <v>708</v>
      </c>
      <c r="B13" s="469" t="s">
        <v>432</v>
      </c>
      <c r="C13" s="497">
        <v>14.618170487</v>
      </c>
      <c r="D13" s="497">
        <v>14.843870517999999</v>
      </c>
      <c r="E13" s="497">
        <v>14.651886694</v>
      </c>
      <c r="F13" s="497">
        <v>15.159080922999999</v>
      </c>
      <c r="G13" s="497">
        <v>15.329734044</v>
      </c>
      <c r="H13" s="497">
        <v>15.224357158</v>
      </c>
      <c r="I13" s="497">
        <v>15.285592181</v>
      </c>
      <c r="J13" s="497">
        <v>15.472014965</v>
      </c>
      <c r="K13" s="497">
        <v>15.897161787</v>
      </c>
      <c r="L13" s="497">
        <v>16.345116133000001</v>
      </c>
      <c r="M13" s="497">
        <v>16.466456652000002</v>
      </c>
      <c r="N13" s="497">
        <v>16.220469244</v>
      </c>
      <c r="O13" s="497">
        <v>16.356246675000001</v>
      </c>
      <c r="P13" s="497">
        <v>16.976156832000001</v>
      </c>
      <c r="Q13" s="497">
        <v>16.590256124</v>
      </c>
      <c r="R13" s="497">
        <v>16.450177932999999</v>
      </c>
      <c r="S13" s="497">
        <v>17.283879549000002</v>
      </c>
      <c r="T13" s="497">
        <v>16.560431231999999</v>
      </c>
      <c r="U13" s="497">
        <v>16.654998479</v>
      </c>
      <c r="V13" s="497">
        <v>16.732087684</v>
      </c>
      <c r="W13" s="497">
        <v>16.658210295</v>
      </c>
      <c r="X13" s="497">
        <v>16.314818438</v>
      </c>
      <c r="Y13" s="497">
        <v>16.074326847999998</v>
      </c>
      <c r="Z13" s="497">
        <v>15.360935957000001</v>
      </c>
      <c r="AA13" s="497">
        <v>15.50544251</v>
      </c>
      <c r="AB13" s="497">
        <v>15.981867588</v>
      </c>
      <c r="AC13" s="497">
        <v>15.366599969999999</v>
      </c>
      <c r="AD13" s="497">
        <v>14.528179281</v>
      </c>
      <c r="AE13" s="497">
        <v>13.986904064999999</v>
      </c>
      <c r="AF13" s="497">
        <v>13.964801156</v>
      </c>
      <c r="AG13" s="497">
        <v>14.360114665999999</v>
      </c>
      <c r="AH13" s="497">
        <v>14.311433736</v>
      </c>
      <c r="AI13" s="497">
        <v>13.874548728000001</v>
      </c>
      <c r="AJ13" s="497">
        <v>13.852827473</v>
      </c>
      <c r="AK13" s="497">
        <v>13.959866870999999</v>
      </c>
      <c r="AL13" s="497">
        <v>13.951255538</v>
      </c>
      <c r="AM13" s="497">
        <v>14.07717519</v>
      </c>
      <c r="AN13" s="497">
        <v>14.203957430000001</v>
      </c>
      <c r="AO13" s="497">
        <v>15.64619942</v>
      </c>
      <c r="AP13" s="497">
        <v>15.26339866</v>
      </c>
      <c r="AQ13" s="497">
        <v>15.176328209999999</v>
      </c>
      <c r="AR13" s="497">
        <v>14.30754275</v>
      </c>
      <c r="AS13" s="497">
        <v>14.84406398</v>
      </c>
      <c r="AT13" s="497">
        <v>15.227415300000001</v>
      </c>
      <c r="AU13" s="497">
        <v>14.85449799</v>
      </c>
      <c r="AV13" s="497">
        <v>15.008029069999999</v>
      </c>
      <c r="AW13" s="497">
        <v>15.656935280000001</v>
      </c>
      <c r="AX13" s="497">
        <v>15.779799390000001</v>
      </c>
      <c r="AY13" s="497">
        <v>15.0425319</v>
      </c>
      <c r="AZ13" s="779">
        <v>15.70736335</v>
      </c>
      <c r="BA13" s="779">
        <v>16.016907790000001</v>
      </c>
      <c r="BB13" s="779">
        <v>16.36026463</v>
      </c>
      <c r="BC13" s="779">
        <v>15.98525527</v>
      </c>
      <c r="BD13" s="779">
        <v>15.951822699999999</v>
      </c>
      <c r="BE13" s="779">
        <v>16.267295910000001</v>
      </c>
      <c r="BF13" s="286">
        <v>16.564437949999999</v>
      </c>
      <c r="BG13" s="286">
        <v>16.859859549999999</v>
      </c>
      <c r="BH13" s="286">
        <v>16.999093460000001</v>
      </c>
      <c r="BI13" s="286">
        <v>17.139933970000001</v>
      </c>
      <c r="BJ13" s="286">
        <v>17.274138969999999</v>
      </c>
      <c r="BK13" s="286">
        <v>17.394658530000001</v>
      </c>
      <c r="BL13" s="286">
        <v>17.267515960000001</v>
      </c>
      <c r="BM13" s="286">
        <v>17.572724619999999</v>
      </c>
      <c r="BN13" s="286">
        <v>17.64575537</v>
      </c>
      <c r="BO13" s="286">
        <v>17.709811699999999</v>
      </c>
      <c r="BP13" s="286">
        <v>17.773984219999999</v>
      </c>
      <c r="BQ13" s="286">
        <v>17.8379181</v>
      </c>
      <c r="BR13" s="286">
        <v>17.901404639999999</v>
      </c>
      <c r="BS13" s="286">
        <v>17.964292570000001</v>
      </c>
      <c r="BT13" s="286">
        <v>18.045673950000001</v>
      </c>
      <c r="BU13" s="286">
        <v>18.145465739999999</v>
      </c>
      <c r="BV13" s="286">
        <v>18.240693539999999</v>
      </c>
    </row>
    <row r="14" spans="1:75" ht="11.1" customHeight="1" x14ac:dyDescent="0.2">
      <c r="A14" s="205" t="s">
        <v>709</v>
      </c>
      <c r="B14" s="469" t="s">
        <v>434</v>
      </c>
      <c r="C14" s="497">
        <v>17.905449059999999</v>
      </c>
      <c r="D14" s="497">
        <v>18.601578267000001</v>
      </c>
      <c r="E14" s="497">
        <v>19.601055427999999</v>
      </c>
      <c r="F14" s="497">
        <v>20.11496013</v>
      </c>
      <c r="G14" s="497">
        <v>19.801865673999998</v>
      </c>
      <c r="H14" s="497">
        <v>19.699675307</v>
      </c>
      <c r="I14" s="497">
        <v>20.108214214</v>
      </c>
      <c r="J14" s="497">
        <v>20.599765355999999</v>
      </c>
      <c r="K14" s="497">
        <v>21.280304127000001</v>
      </c>
      <c r="L14" s="497">
        <v>21.090700322</v>
      </c>
      <c r="M14" s="497">
        <v>21.060951008</v>
      </c>
      <c r="N14" s="497">
        <v>21.008722275</v>
      </c>
      <c r="O14" s="497">
        <v>21.308843543999998</v>
      </c>
      <c r="P14" s="497">
        <v>21.268378477999999</v>
      </c>
      <c r="Q14" s="497">
        <v>22.30759617</v>
      </c>
      <c r="R14" s="497">
        <v>22.511019602000001</v>
      </c>
      <c r="S14" s="497">
        <v>22.605663267000001</v>
      </c>
      <c r="T14" s="497">
        <v>22.402587512</v>
      </c>
      <c r="U14" s="497">
        <v>22.699773416999999</v>
      </c>
      <c r="V14" s="497">
        <v>23.262735373000002</v>
      </c>
      <c r="W14" s="497">
        <v>23.351921440000002</v>
      </c>
      <c r="X14" s="497">
        <v>23.388020509</v>
      </c>
      <c r="Y14" s="497">
        <v>23.927121755000002</v>
      </c>
      <c r="Z14" s="497">
        <v>24.480932641999999</v>
      </c>
      <c r="AA14" s="497">
        <v>22.600192005</v>
      </c>
      <c r="AB14" s="497">
        <v>23.685510235999999</v>
      </c>
      <c r="AC14" s="497">
        <v>24.058795688</v>
      </c>
      <c r="AD14" s="497">
        <v>24.110792814</v>
      </c>
      <c r="AE14" s="497">
        <v>24.293870948999999</v>
      </c>
      <c r="AF14" s="497">
        <v>24.956255928000001</v>
      </c>
      <c r="AG14" s="497">
        <v>25.308958458999999</v>
      </c>
      <c r="AH14" s="497">
        <v>25.744385400999999</v>
      </c>
      <c r="AI14" s="497">
        <v>25.701764601000001</v>
      </c>
      <c r="AJ14" s="497">
        <v>26.296453075999999</v>
      </c>
      <c r="AK14" s="497">
        <v>26.137491141000002</v>
      </c>
      <c r="AL14" s="497">
        <v>26.543286122000001</v>
      </c>
      <c r="AM14" s="497">
        <v>25.869497859999999</v>
      </c>
      <c r="AN14" s="497">
        <v>26.25120171</v>
      </c>
      <c r="AO14" s="497">
        <v>26.907041840000002</v>
      </c>
      <c r="AP14" s="497">
        <v>26.867018640000001</v>
      </c>
      <c r="AQ14" s="497">
        <v>26.89396262</v>
      </c>
      <c r="AR14" s="497">
        <v>27.453071080000001</v>
      </c>
      <c r="AS14" s="497">
        <v>28.111397220000001</v>
      </c>
      <c r="AT14" s="497">
        <v>28.367649159999999</v>
      </c>
      <c r="AU14" s="497">
        <v>28.503267430000001</v>
      </c>
      <c r="AV14" s="497">
        <v>27.781851490000001</v>
      </c>
      <c r="AW14" s="497">
        <v>28.700941090000001</v>
      </c>
      <c r="AX14" s="497">
        <v>28.938734920000002</v>
      </c>
      <c r="AY14" s="497">
        <v>27.941892970000001</v>
      </c>
      <c r="AZ14" s="779">
        <v>28.951973250000002</v>
      </c>
      <c r="BA14" s="779">
        <v>28.86723606</v>
      </c>
      <c r="BB14" s="779">
        <v>28.914682880000001</v>
      </c>
      <c r="BC14" s="779">
        <v>28.887291399999999</v>
      </c>
      <c r="BD14" s="779">
        <v>28.881295099999999</v>
      </c>
      <c r="BE14" s="779">
        <v>29.077772419999999</v>
      </c>
      <c r="BF14" s="286">
        <v>29.248740309999999</v>
      </c>
      <c r="BG14" s="286">
        <v>29.41358254</v>
      </c>
      <c r="BH14" s="286">
        <v>29.62217373</v>
      </c>
      <c r="BI14" s="286">
        <v>29.91376515</v>
      </c>
      <c r="BJ14" s="286">
        <v>30.275037019999999</v>
      </c>
      <c r="BK14" s="286">
        <v>30.220916389999999</v>
      </c>
      <c r="BL14" s="286">
        <v>29.894996290000002</v>
      </c>
      <c r="BM14" s="286">
        <v>30.783207269999998</v>
      </c>
      <c r="BN14" s="286">
        <v>31.055183639999999</v>
      </c>
      <c r="BO14" s="286">
        <v>31.314260480000002</v>
      </c>
      <c r="BP14" s="286">
        <v>31.55329673</v>
      </c>
      <c r="BQ14" s="286">
        <v>31.775910419999999</v>
      </c>
      <c r="BR14" s="286">
        <v>31.985831350000002</v>
      </c>
      <c r="BS14" s="286">
        <v>32.18514201</v>
      </c>
      <c r="BT14" s="286">
        <v>32.376116420000002</v>
      </c>
      <c r="BU14" s="286">
        <v>32.561381609999998</v>
      </c>
      <c r="BV14" s="286">
        <v>32.739886370000001</v>
      </c>
    </row>
    <row r="15" spans="1:75" ht="11.1" customHeight="1" x14ac:dyDescent="0.2">
      <c r="A15" s="205" t="s">
        <v>710</v>
      </c>
      <c r="B15" s="469" t="s">
        <v>436</v>
      </c>
      <c r="C15" s="497">
        <v>24.961301402</v>
      </c>
      <c r="D15" s="497">
        <v>25.187138241</v>
      </c>
      <c r="E15" s="497">
        <v>25.771405010999999</v>
      </c>
      <c r="F15" s="497">
        <v>26.027184902999998</v>
      </c>
      <c r="G15" s="497">
        <v>25.778337296</v>
      </c>
      <c r="H15" s="497">
        <v>25.853132352999999</v>
      </c>
      <c r="I15" s="497">
        <v>25.902934868999999</v>
      </c>
      <c r="J15" s="497">
        <v>25.940716201000001</v>
      </c>
      <c r="K15" s="497">
        <v>26.241357494999999</v>
      </c>
      <c r="L15" s="497">
        <v>26.045304982000001</v>
      </c>
      <c r="M15" s="497">
        <v>25.901962051000002</v>
      </c>
      <c r="N15" s="497">
        <v>25.218875939</v>
      </c>
      <c r="O15" s="497">
        <v>25.630585916000001</v>
      </c>
      <c r="P15" s="497">
        <v>24.806578286000001</v>
      </c>
      <c r="Q15" s="497">
        <v>25.424087529000001</v>
      </c>
      <c r="R15" s="497">
        <v>25.097553441999999</v>
      </c>
      <c r="S15" s="497">
        <v>25.125405223000001</v>
      </c>
      <c r="T15" s="497">
        <v>25.276988773999999</v>
      </c>
      <c r="U15" s="497">
        <v>24.950774279000001</v>
      </c>
      <c r="V15" s="497">
        <v>25.164900498000002</v>
      </c>
      <c r="W15" s="497">
        <v>25.241772384000001</v>
      </c>
      <c r="X15" s="497">
        <v>25.308590567</v>
      </c>
      <c r="Y15" s="497">
        <v>25.404442358000001</v>
      </c>
      <c r="Z15" s="497">
        <v>25.282446122</v>
      </c>
      <c r="AA15" s="497">
        <v>24.766894926999999</v>
      </c>
      <c r="AB15" s="497">
        <v>25.601190889000002</v>
      </c>
      <c r="AC15" s="497">
        <v>25.384536955000002</v>
      </c>
      <c r="AD15" s="497">
        <v>25.330361728</v>
      </c>
      <c r="AE15" s="497">
        <v>25.332590683999999</v>
      </c>
      <c r="AF15" s="497">
        <v>25.237307783999999</v>
      </c>
      <c r="AG15" s="497">
        <v>25.048809073000001</v>
      </c>
      <c r="AH15" s="497">
        <v>24.825676464000001</v>
      </c>
      <c r="AI15" s="497">
        <v>24.648604387999999</v>
      </c>
      <c r="AJ15" s="497">
        <v>24.643545890999999</v>
      </c>
      <c r="AK15" s="497">
        <v>25.121833684999999</v>
      </c>
      <c r="AL15" s="497">
        <v>25.466987767999999</v>
      </c>
      <c r="AM15" s="497">
        <v>24.960879439999999</v>
      </c>
      <c r="AN15" s="497">
        <v>24.819207259999999</v>
      </c>
      <c r="AO15" s="497">
        <v>25.554669759999999</v>
      </c>
      <c r="AP15" s="497">
        <v>25.527483929999999</v>
      </c>
      <c r="AQ15" s="497">
        <v>25.398159249999999</v>
      </c>
      <c r="AR15" s="497">
        <v>25.429686619999998</v>
      </c>
      <c r="AS15" s="497">
        <v>25.472772379999999</v>
      </c>
      <c r="AT15" s="497">
        <v>25.306748330000001</v>
      </c>
      <c r="AU15" s="497">
        <v>25.534322169999999</v>
      </c>
      <c r="AV15" s="497">
        <v>25.58545213</v>
      </c>
      <c r="AW15" s="497">
        <v>25.72917198</v>
      </c>
      <c r="AX15" s="497">
        <v>26.15129331</v>
      </c>
      <c r="AY15" s="497">
        <v>25.435030739999998</v>
      </c>
      <c r="AZ15" s="779">
        <v>25.906522630000001</v>
      </c>
      <c r="BA15" s="779">
        <v>25.773863859999999</v>
      </c>
      <c r="BB15" s="779">
        <v>25.72198341</v>
      </c>
      <c r="BC15" s="779">
        <v>25.534985290000002</v>
      </c>
      <c r="BD15" s="779">
        <v>25.476792920000001</v>
      </c>
      <c r="BE15" s="779">
        <v>25.477657700000002</v>
      </c>
      <c r="BF15" s="286">
        <v>25.47498066</v>
      </c>
      <c r="BG15" s="286">
        <v>25.483103759999999</v>
      </c>
      <c r="BH15" s="286">
        <v>25.51247433</v>
      </c>
      <c r="BI15" s="286">
        <v>25.564003719999999</v>
      </c>
      <c r="BJ15" s="286">
        <v>25.635339389999999</v>
      </c>
      <c r="BK15" s="286">
        <v>25.710456109999999</v>
      </c>
      <c r="BL15" s="286">
        <v>25.788519050000001</v>
      </c>
      <c r="BM15" s="286">
        <v>25.870739910000001</v>
      </c>
      <c r="BN15" s="286">
        <v>25.956852550000001</v>
      </c>
      <c r="BO15" s="286">
        <v>26.037649040000002</v>
      </c>
      <c r="BP15" s="286">
        <v>26.11624316</v>
      </c>
      <c r="BQ15" s="286">
        <v>26.20025613</v>
      </c>
      <c r="BR15" s="286">
        <v>26.286273439999999</v>
      </c>
      <c r="BS15" s="286">
        <v>26.369506019999999</v>
      </c>
      <c r="BT15" s="286">
        <v>26.447074560000001</v>
      </c>
      <c r="BU15" s="286">
        <v>26.511528649999999</v>
      </c>
      <c r="BV15" s="286">
        <v>26.564976089999998</v>
      </c>
    </row>
    <row r="16" spans="1:75" ht="11.1" customHeight="1" x14ac:dyDescent="0.2">
      <c r="A16" s="205"/>
      <c r="B16" s="470"/>
      <c r="C16" s="497"/>
      <c r="D16" s="497"/>
      <c r="E16" s="497"/>
      <c r="F16" s="497"/>
      <c r="G16" s="497"/>
      <c r="H16" s="497"/>
      <c r="I16" s="497"/>
      <c r="J16" s="497"/>
      <c r="K16" s="497"/>
      <c r="L16" s="497"/>
      <c r="M16" s="497"/>
      <c r="N16" s="497"/>
      <c r="O16" s="497"/>
      <c r="P16" s="497"/>
      <c r="Q16" s="497"/>
      <c r="R16" s="497"/>
      <c r="S16" s="497"/>
      <c r="T16" s="497"/>
      <c r="U16" s="497"/>
      <c r="V16" s="497"/>
      <c r="W16" s="497"/>
      <c r="X16" s="497"/>
      <c r="Y16" s="497"/>
      <c r="Z16" s="497"/>
      <c r="AA16" s="497"/>
      <c r="AB16" s="497"/>
      <c r="AC16" s="497"/>
      <c r="AD16" s="497"/>
      <c r="AE16" s="497"/>
      <c r="AF16" s="497"/>
      <c r="AG16" s="497"/>
      <c r="AH16" s="497"/>
      <c r="AI16" s="497"/>
      <c r="AJ16" s="497"/>
      <c r="AK16" s="497"/>
      <c r="AL16" s="497"/>
      <c r="AM16" s="497"/>
      <c r="AN16" s="497"/>
      <c r="AO16" s="497"/>
      <c r="AP16" s="497"/>
      <c r="AQ16" s="497"/>
      <c r="AR16" s="497"/>
      <c r="AS16" s="497"/>
      <c r="AT16" s="497"/>
      <c r="AU16" s="497"/>
      <c r="AV16" s="497"/>
      <c r="AW16" s="497"/>
      <c r="AX16" s="497"/>
      <c r="AY16" s="497"/>
      <c r="AZ16" s="779"/>
      <c r="BA16" s="779"/>
      <c r="BB16" s="779"/>
      <c r="BC16" s="779"/>
      <c r="BD16" s="779"/>
      <c r="BE16" s="779"/>
      <c r="BF16" s="286"/>
      <c r="BG16" s="286"/>
      <c r="BH16" s="286"/>
      <c r="BI16" s="286"/>
      <c r="BJ16" s="286"/>
      <c r="BK16" s="286"/>
      <c r="BL16" s="286"/>
      <c r="BM16" s="286"/>
      <c r="BN16" s="286"/>
      <c r="BO16" s="286"/>
      <c r="BP16" s="286"/>
      <c r="BQ16" s="286"/>
      <c r="BR16" s="286"/>
      <c r="BS16" s="286"/>
      <c r="BT16" s="286"/>
      <c r="BU16" s="286"/>
      <c r="BV16" s="286"/>
    </row>
    <row r="17" spans="1:74" s="214" customFormat="1" ht="11.1" customHeight="1" x14ac:dyDescent="0.2">
      <c r="A17" s="518" t="s">
        <v>711</v>
      </c>
      <c r="B17" s="519" t="s">
        <v>712</v>
      </c>
      <c r="C17" s="245">
        <v>115.55025806</v>
      </c>
      <c r="D17" s="245">
        <v>109.01546429</v>
      </c>
      <c r="E17" s="245">
        <v>89.734451613000004</v>
      </c>
      <c r="F17" s="245">
        <v>78.606233333000006</v>
      </c>
      <c r="G17" s="245">
        <v>72.265258064999998</v>
      </c>
      <c r="H17" s="245">
        <v>77.236466667000002</v>
      </c>
      <c r="I17" s="245">
        <v>83.535548387000006</v>
      </c>
      <c r="J17" s="245">
        <v>82.796806451999998</v>
      </c>
      <c r="K17" s="245">
        <v>76.451033332999998</v>
      </c>
      <c r="L17" s="245">
        <v>76.207193548000006</v>
      </c>
      <c r="M17" s="245">
        <v>92.298199999999994</v>
      </c>
      <c r="N17" s="245">
        <v>108.99809677</v>
      </c>
      <c r="O17" s="245">
        <v>107.00132257999999</v>
      </c>
      <c r="P17" s="245">
        <v>105.63332143</v>
      </c>
      <c r="Q17" s="245">
        <v>97.679612903000006</v>
      </c>
      <c r="R17" s="245">
        <v>80.6678</v>
      </c>
      <c r="S17" s="245">
        <v>74.533387097000002</v>
      </c>
      <c r="T17" s="245">
        <v>78.869299999999996</v>
      </c>
      <c r="U17" s="245">
        <v>86.195483870999993</v>
      </c>
      <c r="V17" s="245">
        <v>86.550516129000002</v>
      </c>
      <c r="W17" s="245">
        <v>79.542566667000003</v>
      </c>
      <c r="X17" s="245">
        <v>78.799548387000002</v>
      </c>
      <c r="Y17" s="245">
        <v>94.196433333000002</v>
      </c>
      <c r="Z17" s="245">
        <v>102.657</v>
      </c>
      <c r="AA17" s="245">
        <v>120.32787771</v>
      </c>
      <c r="AB17" s="245">
        <v>102.32044807</v>
      </c>
      <c r="AC17" s="245">
        <v>90.358101552999997</v>
      </c>
      <c r="AD17" s="245">
        <v>79.999636570000007</v>
      </c>
      <c r="AE17" s="245">
        <v>75.450634320999995</v>
      </c>
      <c r="AF17" s="245">
        <v>81.040440437000001</v>
      </c>
      <c r="AG17" s="245">
        <v>88.603553065</v>
      </c>
      <c r="AH17" s="245">
        <v>87.882435547</v>
      </c>
      <c r="AI17" s="245">
        <v>80.558558364999996</v>
      </c>
      <c r="AJ17" s="245">
        <v>78.432789450000001</v>
      </c>
      <c r="AK17" s="245">
        <v>90.328398527999994</v>
      </c>
      <c r="AL17" s="245">
        <v>108.45887967</v>
      </c>
      <c r="AM17" s="245">
        <v>126.53583019</v>
      </c>
      <c r="AN17" s="245">
        <v>115.48208932</v>
      </c>
      <c r="AO17" s="245">
        <v>88.774067995999999</v>
      </c>
      <c r="AP17" s="245">
        <v>79.274286601</v>
      </c>
      <c r="AQ17" s="245">
        <v>74.492535965000002</v>
      </c>
      <c r="AR17" s="245">
        <v>80.571372500999999</v>
      </c>
      <c r="AS17" s="245">
        <v>87.887138547000006</v>
      </c>
      <c r="AT17" s="245">
        <v>85.280683162000003</v>
      </c>
      <c r="AU17" s="245">
        <v>80.921335098</v>
      </c>
      <c r="AV17" s="245">
        <v>78.850482002999996</v>
      </c>
      <c r="AW17" s="245">
        <v>92.787481194999998</v>
      </c>
      <c r="AX17" s="245">
        <v>112.88576270999999</v>
      </c>
      <c r="AY17" s="245">
        <v>122.28841065</v>
      </c>
      <c r="AZ17" s="801">
        <v>111.23082993</v>
      </c>
      <c r="BA17" s="801">
        <v>89.711312875000004</v>
      </c>
      <c r="BB17" s="801">
        <v>79.697418231</v>
      </c>
      <c r="BC17" s="801">
        <v>75.900199741999998</v>
      </c>
      <c r="BD17" s="801">
        <v>79.642445100000003</v>
      </c>
      <c r="BE17" s="801">
        <v>88.1260841</v>
      </c>
      <c r="BF17" s="366">
        <v>87.548500000000004</v>
      </c>
      <c r="BG17" s="366">
        <v>83.03622</v>
      </c>
      <c r="BH17" s="366">
        <v>81.123959999999997</v>
      </c>
      <c r="BI17" s="366">
        <v>95.030879999999996</v>
      </c>
      <c r="BJ17" s="366">
        <v>111.8398</v>
      </c>
      <c r="BK17" s="366">
        <v>120.4632</v>
      </c>
      <c r="BL17" s="366">
        <v>112.7658</v>
      </c>
      <c r="BM17" s="366">
        <v>96.45478</v>
      </c>
      <c r="BN17" s="366">
        <v>83.649640000000005</v>
      </c>
      <c r="BO17" s="366">
        <v>77.432400000000001</v>
      </c>
      <c r="BP17" s="366">
        <v>82.456530000000001</v>
      </c>
      <c r="BQ17" s="366">
        <v>91.51343</v>
      </c>
      <c r="BR17" s="366">
        <v>91.603909999999999</v>
      </c>
      <c r="BS17" s="366">
        <v>86.085570000000004</v>
      </c>
      <c r="BT17" s="366">
        <v>83.686689999999999</v>
      </c>
      <c r="BU17" s="366">
        <v>97.822909999999993</v>
      </c>
      <c r="BV17" s="366">
        <v>114.3903</v>
      </c>
    </row>
    <row r="18" spans="1:74" ht="11.1" customHeight="1" x14ac:dyDescent="0.2">
      <c r="A18" s="205" t="s">
        <v>713</v>
      </c>
      <c r="B18" s="520" t="s">
        <v>714</v>
      </c>
      <c r="C18" s="497">
        <v>-2.3878300323000001</v>
      </c>
      <c r="D18" s="497">
        <v>-1.0038420714</v>
      </c>
      <c r="E18" s="497">
        <v>-1.4046214516</v>
      </c>
      <c r="F18" s="497">
        <v>-1.4682919333</v>
      </c>
      <c r="G18" s="497">
        <v>-0.8946233871</v>
      </c>
      <c r="H18" s="497">
        <v>-7.0550566667000006E-2</v>
      </c>
      <c r="I18" s="497">
        <v>-0.66425077419</v>
      </c>
      <c r="J18" s="497">
        <v>-0.56517093547999997</v>
      </c>
      <c r="K18" s="497">
        <v>-1.1267432666999999</v>
      </c>
      <c r="L18" s="497">
        <v>-1.7233011935</v>
      </c>
      <c r="M18" s="497">
        <v>-2.1549469999999999</v>
      </c>
      <c r="N18" s="497">
        <v>-0.79663912903</v>
      </c>
      <c r="O18" s="497">
        <v>0.42011538710000002</v>
      </c>
      <c r="P18" s="497">
        <v>0.97202464286000001</v>
      </c>
      <c r="Q18" s="497">
        <v>-0.17308122580999999</v>
      </c>
      <c r="R18" s="497">
        <v>0.69747780000000004</v>
      </c>
      <c r="S18" s="497">
        <v>-0.30893090323</v>
      </c>
      <c r="T18" s="497">
        <v>0.96089996666999999</v>
      </c>
      <c r="U18" s="497">
        <v>-3.5010354839000002E-2</v>
      </c>
      <c r="V18" s="497">
        <v>-1.8123967742000001E-2</v>
      </c>
      <c r="W18" s="497">
        <v>-1.1169333333000001E-3</v>
      </c>
      <c r="X18" s="497">
        <v>-0.88459887097000001</v>
      </c>
      <c r="Y18" s="497">
        <v>-0.14959726667000001</v>
      </c>
      <c r="Z18" s="497">
        <v>1.5707156774</v>
      </c>
      <c r="AA18" s="497">
        <v>2.3731525461</v>
      </c>
      <c r="AB18" s="497">
        <v>1.7518181021000001</v>
      </c>
      <c r="AC18" s="497">
        <v>4.5991520323000003E-2</v>
      </c>
      <c r="AD18" s="497">
        <v>-1.54722673</v>
      </c>
      <c r="AE18" s="497">
        <v>-1.4472781626</v>
      </c>
      <c r="AF18" s="497">
        <v>-0.83028099666999999</v>
      </c>
      <c r="AG18" s="497">
        <v>-0.96426125742000002</v>
      </c>
      <c r="AH18" s="497">
        <v>-0.25686351742000002</v>
      </c>
      <c r="AI18" s="497">
        <v>-0.63521250215000002</v>
      </c>
      <c r="AJ18" s="497">
        <v>-2.3953690013000002</v>
      </c>
      <c r="AK18" s="497">
        <v>-2.1587185388000001</v>
      </c>
      <c r="AL18" s="497">
        <v>-0.43609297032</v>
      </c>
      <c r="AM18" s="497">
        <v>0.88427696677000001</v>
      </c>
      <c r="AN18" s="497">
        <v>1.4169996374</v>
      </c>
      <c r="AO18" s="497">
        <v>-1.4432194873999999</v>
      </c>
      <c r="AP18" s="497">
        <v>-1.4068670655</v>
      </c>
      <c r="AQ18" s="497">
        <v>-0.26964967967999998</v>
      </c>
      <c r="AR18" s="497">
        <v>-0.44325843214999999</v>
      </c>
      <c r="AS18" s="497">
        <v>-0.49233945323</v>
      </c>
      <c r="AT18" s="497">
        <v>-0.71333083773999995</v>
      </c>
      <c r="AU18" s="497">
        <v>-0.56611593548000005</v>
      </c>
      <c r="AV18" s="497">
        <v>-1.0612561261</v>
      </c>
      <c r="AW18" s="497">
        <v>-0.71386670547999997</v>
      </c>
      <c r="AX18" s="497">
        <v>-0.45949664031999998</v>
      </c>
      <c r="AY18" s="497">
        <v>1.0594842581E-2</v>
      </c>
      <c r="AZ18" s="779">
        <v>0.47297249737000002</v>
      </c>
      <c r="BA18" s="779">
        <v>-0.13191535129000001</v>
      </c>
      <c r="BB18" s="779">
        <v>-1.5615416687999999</v>
      </c>
      <c r="BC18" s="779">
        <v>-1.6266750968000001</v>
      </c>
      <c r="BD18" s="779">
        <v>0.53177838094999996</v>
      </c>
      <c r="BE18" s="779">
        <v>0.54909516682000004</v>
      </c>
      <c r="BF18" s="286">
        <v>-0.81744220000000001</v>
      </c>
      <c r="BG18" s="286">
        <v>1.042303</v>
      </c>
      <c r="BH18" s="286">
        <v>-1.624679</v>
      </c>
      <c r="BI18" s="286">
        <v>-1.5055890000000001</v>
      </c>
      <c r="BJ18" s="286">
        <v>3.9443100000000002E-2</v>
      </c>
      <c r="BK18" s="286">
        <v>-0.98074430000000001</v>
      </c>
      <c r="BL18" s="286">
        <v>-0.55607379999999995</v>
      </c>
      <c r="BM18" s="286">
        <v>-1.4743520000000001</v>
      </c>
      <c r="BN18" s="286">
        <v>-0.84906479999999995</v>
      </c>
      <c r="BO18" s="286">
        <v>-1.4580679999999999</v>
      </c>
      <c r="BP18" s="286">
        <v>-2.504318</v>
      </c>
      <c r="BQ18" s="286">
        <v>-1.583879</v>
      </c>
      <c r="BR18" s="286">
        <v>-1.541364</v>
      </c>
      <c r="BS18" s="286">
        <v>-1.064908</v>
      </c>
      <c r="BT18" s="286">
        <v>-1.1277269999999999</v>
      </c>
      <c r="BU18" s="286">
        <v>-0.70206599999999997</v>
      </c>
      <c r="BV18" s="286">
        <v>-1.242267</v>
      </c>
    </row>
    <row r="19" spans="1:74" s="214" customFormat="1" ht="11.1" customHeight="1" x14ac:dyDescent="0.2">
      <c r="A19" s="521" t="s">
        <v>715</v>
      </c>
      <c r="B19" s="522" t="s">
        <v>716</v>
      </c>
      <c r="C19" s="245">
        <v>117.9380881</v>
      </c>
      <c r="D19" s="245">
        <v>110.01930636</v>
      </c>
      <c r="E19" s="245">
        <v>91.139073065000005</v>
      </c>
      <c r="F19" s="245">
        <v>80.074525266999999</v>
      </c>
      <c r="G19" s="245">
        <v>73.159881451999993</v>
      </c>
      <c r="H19" s="245">
        <v>77.307017232999996</v>
      </c>
      <c r="I19" s="245">
        <v>84.199799161000001</v>
      </c>
      <c r="J19" s="245">
        <v>83.361977386999996</v>
      </c>
      <c r="K19" s="245">
        <v>77.577776600000007</v>
      </c>
      <c r="L19" s="245">
        <v>77.930494741999993</v>
      </c>
      <c r="M19" s="245">
        <v>94.453147000000001</v>
      </c>
      <c r="N19" s="245">
        <v>109.79473590000001</v>
      </c>
      <c r="O19" s="245">
        <v>106.58120719</v>
      </c>
      <c r="P19" s="245">
        <v>104.66129678999999</v>
      </c>
      <c r="Q19" s="245">
        <v>97.852694129</v>
      </c>
      <c r="R19" s="245">
        <v>79.970322199999998</v>
      </c>
      <c r="S19" s="245">
        <v>74.842318000000006</v>
      </c>
      <c r="T19" s="245">
        <v>77.908400033000007</v>
      </c>
      <c r="U19" s="245">
        <v>86.230494226000005</v>
      </c>
      <c r="V19" s="245">
        <v>86.568640096999999</v>
      </c>
      <c r="W19" s="245">
        <v>79.543683599999994</v>
      </c>
      <c r="X19" s="245">
        <v>79.684147257999996</v>
      </c>
      <c r="Y19" s="245">
        <v>94.346030600000006</v>
      </c>
      <c r="Z19" s="245">
        <v>101.08628432</v>
      </c>
      <c r="AA19" s="245">
        <v>117.95472516</v>
      </c>
      <c r="AB19" s="245">
        <v>100.56862997</v>
      </c>
      <c r="AC19" s="245">
        <v>90.312110032000007</v>
      </c>
      <c r="AD19" s="245">
        <v>81.546863299999998</v>
      </c>
      <c r="AE19" s="245">
        <v>76.897912484000003</v>
      </c>
      <c r="AF19" s="245">
        <v>81.870721433</v>
      </c>
      <c r="AG19" s="245">
        <v>89.567814322999993</v>
      </c>
      <c r="AH19" s="245">
        <v>88.139299065000003</v>
      </c>
      <c r="AI19" s="245">
        <v>81.193770866999998</v>
      </c>
      <c r="AJ19" s="245">
        <v>80.828158451999997</v>
      </c>
      <c r="AK19" s="245">
        <v>92.487117067</v>
      </c>
      <c r="AL19" s="245">
        <v>108.89497265</v>
      </c>
      <c r="AM19" s="245">
        <v>125.65155323</v>
      </c>
      <c r="AN19" s="245">
        <v>114.06508968</v>
      </c>
      <c r="AO19" s="245">
        <v>90.217287483999996</v>
      </c>
      <c r="AP19" s="245">
        <v>80.681153667000004</v>
      </c>
      <c r="AQ19" s="245">
        <v>74.762185645000002</v>
      </c>
      <c r="AR19" s="245">
        <v>81.014630933000007</v>
      </c>
      <c r="AS19" s="245">
        <v>88.379478000000006</v>
      </c>
      <c r="AT19" s="245">
        <v>85.994014000000007</v>
      </c>
      <c r="AU19" s="245">
        <v>81.487451032999999</v>
      </c>
      <c r="AV19" s="245">
        <v>79.911738129</v>
      </c>
      <c r="AW19" s="245">
        <v>93.501347899999999</v>
      </c>
      <c r="AX19" s="245">
        <v>113.34525935000001</v>
      </c>
      <c r="AY19" s="245">
        <v>122.27781581000001</v>
      </c>
      <c r="AZ19" s="801">
        <v>110.75785743</v>
      </c>
      <c r="BA19" s="801">
        <v>89.843228225999994</v>
      </c>
      <c r="BB19" s="801">
        <v>81.258959899999994</v>
      </c>
      <c r="BC19" s="801">
        <v>77.526874839000001</v>
      </c>
      <c r="BD19" s="801">
        <v>79.110666718999994</v>
      </c>
      <c r="BE19" s="801">
        <v>87.576988932999996</v>
      </c>
      <c r="BF19" s="366">
        <v>88.365939999999995</v>
      </c>
      <c r="BG19" s="366">
        <v>81.993920000000003</v>
      </c>
      <c r="BH19" s="366">
        <v>82.748630000000006</v>
      </c>
      <c r="BI19" s="366">
        <v>96.536469999999994</v>
      </c>
      <c r="BJ19" s="366">
        <v>111.80029999999999</v>
      </c>
      <c r="BK19" s="366">
        <v>121.4439</v>
      </c>
      <c r="BL19" s="366">
        <v>113.3218</v>
      </c>
      <c r="BM19" s="366">
        <v>97.929130000000001</v>
      </c>
      <c r="BN19" s="366">
        <v>84.498710000000003</v>
      </c>
      <c r="BO19" s="366">
        <v>78.890469999999993</v>
      </c>
      <c r="BP19" s="366">
        <v>84.960849999999994</v>
      </c>
      <c r="BQ19" s="366">
        <v>93.097300000000004</v>
      </c>
      <c r="BR19" s="366">
        <v>93.14528</v>
      </c>
      <c r="BS19" s="366">
        <v>87.150480000000002</v>
      </c>
      <c r="BT19" s="366">
        <v>84.814419999999998</v>
      </c>
      <c r="BU19" s="366">
        <v>98.524979999999999</v>
      </c>
      <c r="BV19" s="366">
        <v>115.63249999999999</v>
      </c>
    </row>
    <row r="20" spans="1:74" ht="11.1" customHeight="1" x14ac:dyDescent="0.2">
      <c r="A20" s="205" t="s">
        <v>58</v>
      </c>
      <c r="B20" s="523" t="s">
        <v>717</v>
      </c>
      <c r="C20" s="497">
        <v>95.189354839000003</v>
      </c>
      <c r="D20" s="497">
        <v>96.099785714000006</v>
      </c>
      <c r="E20" s="497">
        <v>97.676806451999994</v>
      </c>
      <c r="F20" s="497">
        <v>98.637933333000007</v>
      </c>
      <c r="G20" s="497">
        <v>98.706225806000006</v>
      </c>
      <c r="H20" s="497">
        <v>99.000966667</v>
      </c>
      <c r="I20" s="497">
        <v>99.790580645000006</v>
      </c>
      <c r="J20" s="497">
        <v>100.43803226</v>
      </c>
      <c r="K20" s="497">
        <v>101.9952</v>
      </c>
      <c r="L20" s="497">
        <v>101.81396774</v>
      </c>
      <c r="M20" s="497">
        <v>101.9417</v>
      </c>
      <c r="N20" s="497">
        <v>100.47758064999999</v>
      </c>
      <c r="O20" s="497">
        <v>102.05241934999999</v>
      </c>
      <c r="P20" s="497">
        <v>101.64985713999999</v>
      </c>
      <c r="Q20" s="497">
        <v>103.10716128999999</v>
      </c>
      <c r="R20" s="497">
        <v>102.2525</v>
      </c>
      <c r="S20" s="497">
        <v>103.10435484</v>
      </c>
      <c r="T20" s="497">
        <v>101.90453333000001</v>
      </c>
      <c r="U20" s="497">
        <v>102.68180645</v>
      </c>
      <c r="V20" s="497">
        <v>103.30638709999999</v>
      </c>
      <c r="W20" s="497">
        <v>103.51553333</v>
      </c>
      <c r="X20" s="497">
        <v>103.62274194</v>
      </c>
      <c r="Y20" s="497">
        <v>105.20483333</v>
      </c>
      <c r="Z20" s="497">
        <v>105.34816128999999</v>
      </c>
      <c r="AA20" s="497">
        <v>101.76474193999999</v>
      </c>
      <c r="AB20" s="497">
        <v>104.56882759</v>
      </c>
      <c r="AC20" s="497">
        <v>102.30977419</v>
      </c>
      <c r="AD20" s="497">
        <v>101.35303333</v>
      </c>
      <c r="AE20" s="497">
        <v>101.50922581</v>
      </c>
      <c r="AF20" s="497">
        <v>102.72903332999999</v>
      </c>
      <c r="AG20" s="497">
        <v>104.0333871</v>
      </c>
      <c r="AH20" s="497">
        <v>103.06519355</v>
      </c>
      <c r="AI20" s="497">
        <v>102.34293332999999</v>
      </c>
      <c r="AJ20" s="497">
        <v>103.76893548</v>
      </c>
      <c r="AK20" s="497">
        <v>103.78576667</v>
      </c>
      <c r="AL20" s="497">
        <v>105.68119355</v>
      </c>
      <c r="AM20" s="497">
        <v>104.28170968000001</v>
      </c>
      <c r="AN20" s="497">
        <v>104.86885714</v>
      </c>
      <c r="AO20" s="497">
        <v>107.30670968</v>
      </c>
      <c r="AP20" s="497">
        <v>106.86336667</v>
      </c>
      <c r="AQ20" s="497">
        <v>106.50683871</v>
      </c>
      <c r="AR20" s="497">
        <v>107.48513333</v>
      </c>
      <c r="AS20" s="497">
        <v>107.99893548</v>
      </c>
      <c r="AT20" s="497">
        <v>108.64841935</v>
      </c>
      <c r="AU20" s="497">
        <v>108.2606</v>
      </c>
      <c r="AV20" s="497">
        <v>107.33187097</v>
      </c>
      <c r="AW20" s="497">
        <v>110.2769</v>
      </c>
      <c r="AX20" s="497">
        <v>111.62854839000001</v>
      </c>
      <c r="AY20" s="497">
        <v>108.759</v>
      </c>
      <c r="AZ20" s="779">
        <v>110.66767857000001</v>
      </c>
      <c r="BA20" s="779">
        <v>110.73674194</v>
      </c>
      <c r="BB20" s="779">
        <v>110.93296667</v>
      </c>
      <c r="BC20" s="779">
        <v>110.27351613</v>
      </c>
      <c r="BD20" s="779">
        <v>110.0317</v>
      </c>
      <c r="BE20" s="779">
        <v>110.81529999999999</v>
      </c>
      <c r="BF20" s="286">
        <v>111.25960000000001</v>
      </c>
      <c r="BG20" s="286">
        <v>111.6948</v>
      </c>
      <c r="BH20" s="286">
        <v>112.2206</v>
      </c>
      <c r="BI20" s="286">
        <v>112.92749999999999</v>
      </c>
      <c r="BJ20" s="286">
        <v>113.8866</v>
      </c>
      <c r="BK20" s="286">
        <v>114.15479999999999</v>
      </c>
      <c r="BL20" s="286">
        <v>113.0167</v>
      </c>
      <c r="BM20" s="286">
        <v>114.9106</v>
      </c>
      <c r="BN20" s="286">
        <v>115.1678</v>
      </c>
      <c r="BO20" s="286">
        <v>115.5437</v>
      </c>
      <c r="BP20" s="286">
        <v>115.9568</v>
      </c>
      <c r="BQ20" s="286">
        <v>116.3656</v>
      </c>
      <c r="BR20" s="286">
        <v>116.61109999999999</v>
      </c>
      <c r="BS20" s="286">
        <v>116.871</v>
      </c>
      <c r="BT20" s="286">
        <v>117.3202</v>
      </c>
      <c r="BU20" s="286">
        <v>117.884</v>
      </c>
      <c r="BV20" s="286">
        <v>118.49550000000001</v>
      </c>
    </row>
    <row r="21" spans="1:74" ht="11.1" customHeight="1" x14ac:dyDescent="0.2">
      <c r="A21" s="205" t="s">
        <v>718</v>
      </c>
      <c r="B21" s="523" t="s">
        <v>719</v>
      </c>
      <c r="C21" s="497">
        <v>32.704612902999997</v>
      </c>
      <c r="D21" s="497">
        <v>24.027392856999999</v>
      </c>
      <c r="E21" s="497">
        <v>5.5094838709999996</v>
      </c>
      <c r="F21" s="497">
        <v>-7.3495666667000004</v>
      </c>
      <c r="G21" s="497">
        <v>-13.301483871</v>
      </c>
      <c r="H21" s="497">
        <v>-11.064500000000001</v>
      </c>
      <c r="I21" s="497">
        <v>-6.0294193547999999</v>
      </c>
      <c r="J21" s="497">
        <v>-6.8869032258000002</v>
      </c>
      <c r="K21" s="497">
        <v>-14.872</v>
      </c>
      <c r="L21" s="497">
        <v>-13.933387097000001</v>
      </c>
      <c r="M21" s="497">
        <v>2.6001666666999999</v>
      </c>
      <c r="N21" s="497">
        <v>18.974419354999998</v>
      </c>
      <c r="O21" s="497">
        <v>15.049967742</v>
      </c>
      <c r="P21" s="497">
        <v>14.595392857</v>
      </c>
      <c r="Q21" s="497">
        <v>7.4437419355000003</v>
      </c>
      <c r="R21" s="497">
        <v>-9.1692333332999993</v>
      </c>
      <c r="S21" s="497">
        <v>-14.875290323</v>
      </c>
      <c r="T21" s="497">
        <v>-11.700833333</v>
      </c>
      <c r="U21" s="497">
        <v>-4.4793548387</v>
      </c>
      <c r="V21" s="497">
        <v>-4.4558064516</v>
      </c>
      <c r="W21" s="497">
        <v>-11.021000000000001</v>
      </c>
      <c r="X21" s="497">
        <v>-10.599354839</v>
      </c>
      <c r="Y21" s="497">
        <v>2.3415666666999999</v>
      </c>
      <c r="Z21" s="497">
        <v>9.4326451613</v>
      </c>
      <c r="AA21" s="497">
        <v>27.253354839</v>
      </c>
      <c r="AB21" s="497">
        <v>9.0176551723999996</v>
      </c>
      <c r="AC21" s="497">
        <v>1.4377096774</v>
      </c>
      <c r="AD21" s="497">
        <v>-8.5539666666999992</v>
      </c>
      <c r="AE21" s="497">
        <v>-11.710741935</v>
      </c>
      <c r="AF21" s="497">
        <v>-8.4524666666999995</v>
      </c>
      <c r="AG21" s="497">
        <v>-3.8698387097000002</v>
      </c>
      <c r="AH21" s="497">
        <v>-2.6275483871</v>
      </c>
      <c r="AI21" s="497">
        <v>-8.3516333333000006</v>
      </c>
      <c r="AJ21" s="497">
        <v>-10.452096773999999</v>
      </c>
      <c r="AK21" s="497">
        <v>0.73023333332999996</v>
      </c>
      <c r="AL21" s="497">
        <v>15.395483871</v>
      </c>
      <c r="AM21" s="497">
        <v>32.589322580999998</v>
      </c>
      <c r="AN21" s="497">
        <v>22.727785713999999</v>
      </c>
      <c r="AO21" s="497">
        <v>-1.5613870968000001</v>
      </c>
      <c r="AP21" s="497">
        <v>-10.135899999999999</v>
      </c>
      <c r="AQ21" s="497">
        <v>-15.987870967999999</v>
      </c>
      <c r="AR21" s="497">
        <v>-11.824333333</v>
      </c>
      <c r="AS21" s="497">
        <v>-4.9321290322999998</v>
      </c>
      <c r="AT21" s="497">
        <v>-5.9977741934999997</v>
      </c>
      <c r="AU21" s="497">
        <v>-10.239699999999999</v>
      </c>
      <c r="AV21" s="497">
        <v>-9.8599032258000001</v>
      </c>
      <c r="AW21" s="497">
        <v>1.0376333333000001</v>
      </c>
      <c r="AX21" s="497">
        <v>19.235419355000001</v>
      </c>
      <c r="AY21" s="497">
        <v>29.130935483999998</v>
      </c>
      <c r="AZ21" s="779">
        <v>17.899357143</v>
      </c>
      <c r="BA21" s="779">
        <v>-0.14932258065000001</v>
      </c>
      <c r="BB21" s="779">
        <v>-10.256500000000001</v>
      </c>
      <c r="BC21" s="779">
        <v>-13.830548387</v>
      </c>
      <c r="BD21" s="779">
        <v>-11.776252381000001</v>
      </c>
      <c r="BE21" s="779">
        <v>-5.4929815668000002</v>
      </c>
      <c r="BF21" s="286">
        <v>-4.936369</v>
      </c>
      <c r="BG21" s="286">
        <v>-11.229799999999999</v>
      </c>
      <c r="BH21" s="286">
        <v>-10.81311</v>
      </c>
      <c r="BI21" s="286">
        <v>2.7189109999999999</v>
      </c>
      <c r="BJ21" s="286">
        <v>17.370429999999999</v>
      </c>
      <c r="BK21" s="286">
        <v>25.134789999999999</v>
      </c>
      <c r="BL21" s="286">
        <v>19.505800000000001</v>
      </c>
      <c r="BM21" s="286">
        <v>4.2836790000000002</v>
      </c>
      <c r="BN21" s="286">
        <v>-9.6553149999999999</v>
      </c>
      <c r="BO21" s="286">
        <v>-15.020530000000001</v>
      </c>
      <c r="BP21" s="286">
        <v>-10.56842</v>
      </c>
      <c r="BQ21" s="286">
        <v>-4.8102679999999998</v>
      </c>
      <c r="BR21" s="286">
        <v>-3.3783840000000001</v>
      </c>
      <c r="BS21" s="286">
        <v>-9.2602679999999999</v>
      </c>
      <c r="BT21" s="286">
        <v>-12.118880000000001</v>
      </c>
      <c r="BU21" s="286">
        <v>1.669867</v>
      </c>
      <c r="BV21" s="286">
        <v>18.798410000000001</v>
      </c>
    </row>
    <row r="22" spans="1:74" ht="11.1" customHeight="1" x14ac:dyDescent="0.2">
      <c r="A22" s="205" t="s">
        <v>720</v>
      </c>
      <c r="B22" s="523" t="s">
        <v>721</v>
      </c>
      <c r="C22" s="497">
        <v>0.19209677419000001</v>
      </c>
      <c r="D22" s="497">
        <v>0.19392857143</v>
      </c>
      <c r="E22" s="497">
        <v>0.19712903226</v>
      </c>
      <c r="F22" s="497">
        <v>0.19906666667</v>
      </c>
      <c r="G22" s="497">
        <v>0.19919354839</v>
      </c>
      <c r="H22" s="497">
        <v>0.19980000000000001</v>
      </c>
      <c r="I22" s="497">
        <v>0.20138709677</v>
      </c>
      <c r="J22" s="497">
        <v>0.20267741935</v>
      </c>
      <c r="K22" s="497">
        <v>0.20583333333000001</v>
      </c>
      <c r="L22" s="497">
        <v>0.2054516129</v>
      </c>
      <c r="M22" s="497">
        <v>0.20573333332999999</v>
      </c>
      <c r="N22" s="497">
        <v>0.20277419355000001</v>
      </c>
      <c r="O22" s="497">
        <v>0.23377419355000001</v>
      </c>
      <c r="P22" s="497">
        <v>0.23285714286</v>
      </c>
      <c r="Q22" s="497">
        <v>0.23619354839000001</v>
      </c>
      <c r="R22" s="497">
        <v>0.23423333332999999</v>
      </c>
      <c r="S22" s="497">
        <v>0.23619354839000001</v>
      </c>
      <c r="T22" s="497">
        <v>0.23343333332999999</v>
      </c>
      <c r="U22" s="497">
        <v>0.23522580644999999</v>
      </c>
      <c r="V22" s="497">
        <v>0.23664516128999999</v>
      </c>
      <c r="W22" s="497">
        <v>0.23713333333</v>
      </c>
      <c r="X22" s="497">
        <v>0.23738709677</v>
      </c>
      <c r="Y22" s="497">
        <v>0.24099999999999999</v>
      </c>
      <c r="Z22" s="497">
        <v>0.24132258065000001</v>
      </c>
      <c r="AA22" s="497">
        <v>0.25922580644999998</v>
      </c>
      <c r="AB22" s="497">
        <v>0.26634482759</v>
      </c>
      <c r="AC22" s="497">
        <v>0.26061290323000003</v>
      </c>
      <c r="AD22" s="497">
        <v>0.25816666666999999</v>
      </c>
      <c r="AE22" s="497">
        <v>0.2585483871</v>
      </c>
      <c r="AF22" s="497">
        <v>0.26166666666999999</v>
      </c>
      <c r="AG22" s="497">
        <v>0.26500000000000001</v>
      </c>
      <c r="AH22" s="497">
        <v>0.26251612902999999</v>
      </c>
      <c r="AI22" s="497">
        <v>0.26069999999999999</v>
      </c>
      <c r="AJ22" s="497">
        <v>0.26432258065000003</v>
      </c>
      <c r="AK22" s="497">
        <v>0.26436666666999997</v>
      </c>
      <c r="AL22" s="497">
        <v>0.26919354838999998</v>
      </c>
      <c r="AM22" s="497">
        <v>0.34890322581</v>
      </c>
      <c r="AN22" s="497">
        <v>0.32228571429000002</v>
      </c>
      <c r="AO22" s="497">
        <v>0.27306451612999999</v>
      </c>
      <c r="AP22" s="497">
        <v>0.25106666666999999</v>
      </c>
      <c r="AQ22" s="497">
        <v>0.21641935483999999</v>
      </c>
      <c r="AR22" s="497">
        <v>0.19889999999999999</v>
      </c>
      <c r="AS22" s="497">
        <v>0.24341935483999999</v>
      </c>
      <c r="AT22" s="497">
        <v>0.24112903225999999</v>
      </c>
      <c r="AU22" s="497">
        <v>0.24446666667</v>
      </c>
      <c r="AV22" s="497">
        <v>0.2114516129</v>
      </c>
      <c r="AW22" s="497">
        <v>0.26406666667000001</v>
      </c>
      <c r="AX22" s="497">
        <v>0.31135483871000003</v>
      </c>
      <c r="AY22" s="497">
        <v>0.31322580644999998</v>
      </c>
      <c r="AZ22" s="779">
        <v>0.31242857143000002</v>
      </c>
      <c r="BA22" s="779">
        <v>0.27029032258000002</v>
      </c>
      <c r="BB22" s="779">
        <v>0.27510000000000001</v>
      </c>
      <c r="BC22" s="779">
        <v>0.20264516128999999</v>
      </c>
      <c r="BD22" s="779">
        <v>0.25854909999999998</v>
      </c>
      <c r="BE22" s="779">
        <v>0.26039050000000002</v>
      </c>
      <c r="BF22" s="286">
        <v>0.26143450000000001</v>
      </c>
      <c r="BG22" s="286">
        <v>0.2624572</v>
      </c>
      <c r="BH22" s="286">
        <v>0.2636926</v>
      </c>
      <c r="BI22" s="286">
        <v>0.26535350000000002</v>
      </c>
      <c r="BJ22" s="286">
        <v>0.26760729999999999</v>
      </c>
      <c r="BK22" s="286">
        <v>0.26823750000000002</v>
      </c>
      <c r="BL22" s="286">
        <v>0.2655632</v>
      </c>
      <c r="BM22" s="286">
        <v>0.27001350000000002</v>
      </c>
      <c r="BN22" s="286">
        <v>0.27061790000000002</v>
      </c>
      <c r="BO22" s="286">
        <v>0.2715012</v>
      </c>
      <c r="BP22" s="286">
        <v>0.27247189999999999</v>
      </c>
      <c r="BQ22" s="286">
        <v>0.27343230000000002</v>
      </c>
      <c r="BR22" s="286">
        <v>0.27400930000000001</v>
      </c>
      <c r="BS22" s="286">
        <v>0.27461999999999998</v>
      </c>
      <c r="BT22" s="286">
        <v>0.27567550000000002</v>
      </c>
      <c r="BU22" s="286">
        <v>0.27700039999999998</v>
      </c>
      <c r="BV22" s="286">
        <v>0.27843709999999999</v>
      </c>
    </row>
    <row r="23" spans="1:74" ht="11.1" customHeight="1" x14ac:dyDescent="0.2">
      <c r="A23" s="205" t="s">
        <v>722</v>
      </c>
      <c r="B23" s="523" t="s">
        <v>723</v>
      </c>
      <c r="C23" s="497">
        <v>-10.147976419000001</v>
      </c>
      <c r="D23" s="497">
        <v>-10.301800785999999</v>
      </c>
      <c r="E23" s="497">
        <v>-12.244346289999999</v>
      </c>
      <c r="F23" s="497">
        <v>-11.412908067</v>
      </c>
      <c r="G23" s="497">
        <v>-12.444054032</v>
      </c>
      <c r="H23" s="497">
        <v>-10.829249432999999</v>
      </c>
      <c r="I23" s="497">
        <v>-9.7627492258000004</v>
      </c>
      <c r="J23" s="497">
        <v>-10.391829065</v>
      </c>
      <c r="K23" s="497">
        <v>-9.7512567333</v>
      </c>
      <c r="L23" s="497">
        <v>-10.155537516000001</v>
      </c>
      <c r="M23" s="497">
        <v>-10.294453000000001</v>
      </c>
      <c r="N23" s="497">
        <v>-9.8600382903000003</v>
      </c>
      <c r="O23" s="497">
        <v>-10.754954097000001</v>
      </c>
      <c r="P23" s="497">
        <v>-11.816810357</v>
      </c>
      <c r="Q23" s="497">
        <v>-12.934402645</v>
      </c>
      <c r="R23" s="497">
        <v>-13.347177800000001</v>
      </c>
      <c r="S23" s="497">
        <v>-13.622940065</v>
      </c>
      <c r="T23" s="497">
        <v>-12.528733300000001</v>
      </c>
      <c r="U23" s="497">
        <v>-12.207183194000001</v>
      </c>
      <c r="V23" s="497">
        <v>-12.51858571</v>
      </c>
      <c r="W23" s="497">
        <v>-13.187983066999999</v>
      </c>
      <c r="X23" s="497">
        <v>-13.576626935</v>
      </c>
      <c r="Y23" s="497">
        <v>-13.441369399999999</v>
      </c>
      <c r="Z23" s="497">
        <v>-13.93584471</v>
      </c>
      <c r="AA23" s="497">
        <v>-11.322597418999999</v>
      </c>
      <c r="AB23" s="497">
        <v>-13.284197621000001</v>
      </c>
      <c r="AC23" s="497">
        <v>-13.695986742000001</v>
      </c>
      <c r="AD23" s="497">
        <v>-11.510370032999999</v>
      </c>
      <c r="AE23" s="497">
        <v>-13.159119774000001</v>
      </c>
      <c r="AF23" s="497">
        <v>-12.667511899999999</v>
      </c>
      <c r="AG23" s="497">
        <v>-10.860734065000001</v>
      </c>
      <c r="AH23" s="497">
        <v>-12.560862225999999</v>
      </c>
      <c r="AI23" s="497">
        <v>-13.058229132999999</v>
      </c>
      <c r="AJ23" s="497">
        <v>-12.753002839000001</v>
      </c>
      <c r="AK23" s="497">
        <v>-12.293249599999999</v>
      </c>
      <c r="AL23" s="497">
        <v>-12.450898323000001</v>
      </c>
      <c r="AM23" s="497">
        <v>-11.568382258</v>
      </c>
      <c r="AN23" s="497">
        <v>-13.853838893000001</v>
      </c>
      <c r="AO23" s="497">
        <v>-15.801099613</v>
      </c>
      <c r="AP23" s="497">
        <v>-16.297379667000001</v>
      </c>
      <c r="AQ23" s="497">
        <v>-15.973201452</v>
      </c>
      <c r="AR23" s="497">
        <v>-14.845069067000001</v>
      </c>
      <c r="AS23" s="497">
        <v>-14.930747805999999</v>
      </c>
      <c r="AT23" s="497">
        <v>-16.897760194</v>
      </c>
      <c r="AU23" s="497">
        <v>-16.777915632999999</v>
      </c>
      <c r="AV23" s="497">
        <v>-17.771681225999998</v>
      </c>
      <c r="AW23" s="497">
        <v>-18.077252099999999</v>
      </c>
      <c r="AX23" s="497">
        <v>-17.830063226</v>
      </c>
      <c r="AY23" s="497">
        <v>-15.925345483999999</v>
      </c>
      <c r="AZ23" s="779">
        <v>-18.121606857</v>
      </c>
      <c r="BA23" s="779">
        <v>-21.014481451999998</v>
      </c>
      <c r="BB23" s="779">
        <v>-19.692606767000001</v>
      </c>
      <c r="BC23" s="779">
        <v>-19.118738064999999</v>
      </c>
      <c r="BD23" s="779">
        <v>-19.40333</v>
      </c>
      <c r="BE23" s="779">
        <v>-18.00572</v>
      </c>
      <c r="BF23" s="286">
        <v>-18.21874</v>
      </c>
      <c r="BG23" s="286">
        <v>-18.73359</v>
      </c>
      <c r="BH23" s="286">
        <v>-18.922550000000001</v>
      </c>
      <c r="BI23" s="286">
        <v>-19.375250000000001</v>
      </c>
      <c r="BJ23" s="286">
        <v>-19.724299999999999</v>
      </c>
      <c r="BK23" s="286">
        <v>-18.113849999999999</v>
      </c>
      <c r="BL23" s="286">
        <v>-19.466200000000001</v>
      </c>
      <c r="BM23" s="286">
        <v>-21.53518</v>
      </c>
      <c r="BN23" s="286">
        <v>-21.28443</v>
      </c>
      <c r="BO23" s="286">
        <v>-21.904229999999998</v>
      </c>
      <c r="BP23" s="286">
        <v>-20.700019999999999</v>
      </c>
      <c r="BQ23" s="286">
        <v>-18.73143</v>
      </c>
      <c r="BR23" s="286">
        <v>-20.361470000000001</v>
      </c>
      <c r="BS23" s="286">
        <v>-20.73489</v>
      </c>
      <c r="BT23" s="286">
        <v>-20.662569999999999</v>
      </c>
      <c r="BU23" s="286">
        <v>-21.30592</v>
      </c>
      <c r="BV23" s="286">
        <v>-21.939789999999999</v>
      </c>
    </row>
    <row r="24" spans="1:74" ht="11.1" customHeight="1" x14ac:dyDescent="0.2">
      <c r="A24" s="205" t="s">
        <v>724</v>
      </c>
      <c r="B24" s="524" t="s">
        <v>725</v>
      </c>
      <c r="C24" s="497">
        <v>0.20826609676999999</v>
      </c>
      <c r="D24" s="497">
        <v>0.16081885713999999</v>
      </c>
      <c r="E24" s="497">
        <v>8.5459612902999998E-2</v>
      </c>
      <c r="F24" s="497">
        <v>5.0344999999999999E-3</v>
      </c>
      <c r="G24" s="497">
        <v>2.0806870968000001E-2</v>
      </c>
      <c r="H24" s="497">
        <v>5.9327333333000004E-3</v>
      </c>
      <c r="I24" s="497">
        <v>9.3112E-2</v>
      </c>
      <c r="J24" s="497">
        <v>9.8441838709999993E-2</v>
      </c>
      <c r="K24" s="497">
        <v>5.3478333333000002E-3</v>
      </c>
      <c r="L24" s="497">
        <v>6.7019032257999997E-3</v>
      </c>
      <c r="M24" s="497">
        <v>4.6510900000000001E-2</v>
      </c>
      <c r="N24" s="497">
        <v>9.6239838709999997E-2</v>
      </c>
      <c r="O24" s="497">
        <v>8.5911354839000004E-2</v>
      </c>
      <c r="P24" s="497">
        <v>0.14487800000000001</v>
      </c>
      <c r="Q24" s="497">
        <v>4.3813935483999998E-2</v>
      </c>
      <c r="R24" s="497">
        <v>6.6590333333000004E-3</v>
      </c>
      <c r="S24" s="497">
        <v>5.2297580645000001E-2</v>
      </c>
      <c r="T24" s="497">
        <v>8.9040666666999994E-3</v>
      </c>
      <c r="U24" s="497">
        <v>4.8428612902999997E-2</v>
      </c>
      <c r="V24" s="497">
        <v>8.4130645160999992E-3</v>
      </c>
      <c r="W24" s="497">
        <v>5.9294666667000003E-3</v>
      </c>
      <c r="X24" s="497">
        <v>7.1173225806000001E-3</v>
      </c>
      <c r="Y24" s="497">
        <v>5.0585666667000003E-3</v>
      </c>
      <c r="Z24" s="497">
        <v>8.9055322581000004E-2</v>
      </c>
      <c r="AA24" s="497">
        <v>0.13997558064999999</v>
      </c>
      <c r="AB24" s="497">
        <v>9.5281758620999996E-2</v>
      </c>
      <c r="AC24" s="497">
        <v>0.15135938709999999</v>
      </c>
      <c r="AD24" s="497">
        <v>1.5020000000000001E-3</v>
      </c>
      <c r="AE24" s="497">
        <v>9.3461290323000005E-4</v>
      </c>
      <c r="AF24" s="497">
        <v>9.278E-4</v>
      </c>
      <c r="AG24" s="497">
        <v>1.5922580645E-3</v>
      </c>
      <c r="AH24" s="497">
        <v>2.0852903226000002E-3</v>
      </c>
      <c r="AI24" s="497">
        <v>7.1357966667000006E-2</v>
      </c>
      <c r="AJ24" s="497">
        <v>1.9825483870999998E-3</v>
      </c>
      <c r="AK24" s="497">
        <v>1.3918666667E-3</v>
      </c>
      <c r="AL24" s="497">
        <v>7.1811064516000001E-2</v>
      </c>
      <c r="AM24" s="497">
        <v>5.8225709676999998E-2</v>
      </c>
      <c r="AN24" s="497">
        <v>1.0801785713999999E-2</v>
      </c>
      <c r="AO24" s="497">
        <v>6.6925161289999998E-3</v>
      </c>
      <c r="AP24" s="497">
        <v>5.5083666666999997E-3</v>
      </c>
      <c r="AQ24" s="497">
        <v>7.0580322581000002E-3</v>
      </c>
      <c r="AR24" s="497">
        <v>6.5553666666999999E-3</v>
      </c>
      <c r="AS24" s="497">
        <v>8.7532903225999992E-3</v>
      </c>
      <c r="AT24" s="497">
        <v>7.6149354838999997E-3</v>
      </c>
      <c r="AU24" s="497">
        <v>0.10315630000000001</v>
      </c>
      <c r="AV24" s="497">
        <v>6.2136451612999997E-3</v>
      </c>
      <c r="AW24" s="497">
        <v>6.5170333332999998E-3</v>
      </c>
      <c r="AX24" s="497">
        <v>0.22259351613</v>
      </c>
      <c r="AY24" s="497">
        <v>0.35864274194000001</v>
      </c>
      <c r="AZ24" s="779">
        <v>9.5458071428999994E-2</v>
      </c>
      <c r="BA24" s="779">
        <v>8.7172903225999996E-3</v>
      </c>
      <c r="BB24" s="779">
        <v>8.3126666667000006E-3</v>
      </c>
      <c r="BC24" s="779">
        <v>1.6597870968E-2</v>
      </c>
      <c r="BD24" s="779">
        <v>4.2588160505E-2</v>
      </c>
      <c r="BE24" s="779">
        <v>4.7606052490000002E-2</v>
      </c>
      <c r="BF24" s="286">
        <v>5.2531340426000002E-2</v>
      </c>
      <c r="BG24" s="286">
        <v>1.9159926415999999E-2</v>
      </c>
      <c r="BH24" s="286">
        <v>3.9129490353E-2</v>
      </c>
      <c r="BI24" s="286">
        <v>4.7738698460999998E-2</v>
      </c>
      <c r="BJ24" s="286">
        <v>0.10344488939</v>
      </c>
      <c r="BK24" s="286">
        <v>0.14804888301999999</v>
      </c>
      <c r="BL24" s="286">
        <v>8.7282685254E-2</v>
      </c>
      <c r="BM24" s="286">
        <v>5.1339731030000002E-2</v>
      </c>
      <c r="BN24" s="286">
        <v>4.0350593626999998E-2</v>
      </c>
      <c r="BO24" s="286">
        <v>3.0833917890999998E-2</v>
      </c>
      <c r="BP24" s="286">
        <v>4.2588160505E-2</v>
      </c>
      <c r="BQ24" s="286">
        <v>4.7606052490000002E-2</v>
      </c>
      <c r="BR24" s="286">
        <v>5.2531340426000002E-2</v>
      </c>
      <c r="BS24" s="286">
        <v>1.9159926415999999E-2</v>
      </c>
      <c r="BT24" s="286">
        <v>3.9129490353E-2</v>
      </c>
      <c r="BU24" s="286">
        <v>4.7738698460999998E-2</v>
      </c>
      <c r="BV24" s="286">
        <v>0.10344488939</v>
      </c>
    </row>
    <row r="25" spans="1:74" ht="11.1" customHeight="1" x14ac:dyDescent="0.2">
      <c r="A25" s="205" t="s">
        <v>726</v>
      </c>
      <c r="B25" s="524" t="s">
        <v>727</v>
      </c>
      <c r="C25" s="497">
        <v>11.412610935</v>
      </c>
      <c r="D25" s="497">
        <v>11.313065785999999</v>
      </c>
      <c r="E25" s="497">
        <v>11.745664935000001</v>
      </c>
      <c r="F25" s="497">
        <v>11.015428967</v>
      </c>
      <c r="G25" s="497">
        <v>11.33703029</v>
      </c>
      <c r="H25" s="497">
        <v>10.021977232999999</v>
      </c>
      <c r="I25" s="497">
        <v>9.6908051613000001</v>
      </c>
      <c r="J25" s="497">
        <v>9.6843560644999993</v>
      </c>
      <c r="K25" s="497">
        <v>9.8459686666999993</v>
      </c>
      <c r="L25" s="497">
        <v>9.9942913871000005</v>
      </c>
      <c r="M25" s="497">
        <v>10.086944799999999</v>
      </c>
      <c r="N25" s="497">
        <v>10.966464452</v>
      </c>
      <c r="O25" s="497">
        <v>10.875970161</v>
      </c>
      <c r="P25" s="497">
        <v>11.652665036</v>
      </c>
      <c r="Q25" s="497">
        <v>11.824260806</v>
      </c>
      <c r="R25" s="497">
        <v>12.528115133</v>
      </c>
      <c r="S25" s="497">
        <v>11.831429452</v>
      </c>
      <c r="T25" s="497">
        <v>10.929080633</v>
      </c>
      <c r="U25" s="497">
        <v>11.267489774</v>
      </c>
      <c r="V25" s="497">
        <v>11.388993580999999</v>
      </c>
      <c r="W25" s="497">
        <v>11.5534509</v>
      </c>
      <c r="X25" s="497">
        <v>12.400103516</v>
      </c>
      <c r="Y25" s="497">
        <v>12.8753989</v>
      </c>
      <c r="Z25" s="497">
        <v>13.643065194</v>
      </c>
      <c r="AA25" s="497">
        <v>12.782593774</v>
      </c>
      <c r="AB25" s="497">
        <v>12.398711172000001</v>
      </c>
      <c r="AC25" s="497">
        <v>11.932180355</v>
      </c>
      <c r="AD25" s="497">
        <v>10.125862933000001</v>
      </c>
      <c r="AE25" s="497">
        <v>11.862035323000001</v>
      </c>
      <c r="AF25" s="497">
        <v>11.8807531</v>
      </c>
      <c r="AG25" s="497">
        <v>10.447505839</v>
      </c>
      <c r="AH25" s="497">
        <v>11.728194096999999</v>
      </c>
      <c r="AI25" s="497">
        <v>12.1009837</v>
      </c>
      <c r="AJ25" s="497">
        <v>12.135486258</v>
      </c>
      <c r="AK25" s="497">
        <v>12.535502366999999</v>
      </c>
      <c r="AL25" s="497">
        <v>13.251173323</v>
      </c>
      <c r="AM25" s="497">
        <v>13.385500935</v>
      </c>
      <c r="AN25" s="497">
        <v>14.615418785999999</v>
      </c>
      <c r="AO25" s="497">
        <v>14.763220903000001</v>
      </c>
      <c r="AP25" s="497">
        <v>14.941402167</v>
      </c>
      <c r="AQ25" s="497">
        <v>14.041883774</v>
      </c>
      <c r="AR25" s="497">
        <v>13.534549767</v>
      </c>
      <c r="AS25" s="497">
        <v>14.091614999999999</v>
      </c>
      <c r="AT25" s="497">
        <v>14.552867064999999</v>
      </c>
      <c r="AU25" s="497">
        <v>15.0584905</v>
      </c>
      <c r="AV25" s="497">
        <v>16.241123290000001</v>
      </c>
      <c r="AW25" s="497">
        <v>17.5029659</v>
      </c>
      <c r="AX25" s="497">
        <v>18.363463968000001</v>
      </c>
      <c r="AY25" s="497">
        <v>17.393647000000001</v>
      </c>
      <c r="AZ25" s="779">
        <v>17.629185643</v>
      </c>
      <c r="BA25" s="779">
        <v>18.486753289999999</v>
      </c>
      <c r="BB25" s="779">
        <v>17.931198367</v>
      </c>
      <c r="BC25" s="779">
        <v>16.219727386999999</v>
      </c>
      <c r="BD25" s="779">
        <v>17.500618981999999</v>
      </c>
      <c r="BE25" s="779">
        <v>16.560172046000002</v>
      </c>
      <c r="BF25" s="286">
        <v>16.418952851</v>
      </c>
      <c r="BG25" s="286">
        <v>16.557982165999999</v>
      </c>
      <c r="BH25" s="286">
        <v>16.957736593</v>
      </c>
      <c r="BI25" s="286">
        <v>17.868730409000001</v>
      </c>
      <c r="BJ25" s="286">
        <v>19.046946672000001</v>
      </c>
      <c r="BK25" s="286">
        <v>18.782030157000001</v>
      </c>
      <c r="BL25" s="286">
        <v>18.170660692999999</v>
      </c>
      <c r="BM25" s="286">
        <v>19.168573147</v>
      </c>
      <c r="BN25" s="286">
        <v>18.59132468</v>
      </c>
      <c r="BO25" s="286">
        <v>18.996598895999998</v>
      </c>
      <c r="BP25" s="286">
        <v>18.136632926000001</v>
      </c>
      <c r="BQ25" s="286">
        <v>16.639237775000002</v>
      </c>
      <c r="BR25" s="286">
        <v>18.058556855999999</v>
      </c>
      <c r="BS25" s="286">
        <v>18.102003617000001</v>
      </c>
      <c r="BT25" s="286">
        <v>18.270454047000001</v>
      </c>
      <c r="BU25" s="286">
        <v>19.391870139000002</v>
      </c>
      <c r="BV25" s="286">
        <v>21.016963476000001</v>
      </c>
    </row>
    <row r="26" spans="1:74" ht="11.1" customHeight="1" x14ac:dyDescent="0.2">
      <c r="A26" s="205" t="s">
        <v>728</v>
      </c>
      <c r="B26" s="524" t="s">
        <v>729</v>
      </c>
      <c r="C26" s="497">
        <v>9.3470130000000005</v>
      </c>
      <c r="D26" s="497">
        <v>9.0512807500000001</v>
      </c>
      <c r="E26" s="497">
        <v>8.2843733871000005</v>
      </c>
      <c r="F26" s="497">
        <v>8.1605300333000006</v>
      </c>
      <c r="G26" s="497">
        <v>7.4263955484000004</v>
      </c>
      <c r="H26" s="497">
        <v>7.6225831667000001</v>
      </c>
      <c r="I26" s="497">
        <v>8.2026819677000002</v>
      </c>
      <c r="J26" s="497">
        <v>7.5099342903000004</v>
      </c>
      <c r="K26" s="497">
        <v>7.7912675</v>
      </c>
      <c r="L26" s="497">
        <v>7.7181611290000003</v>
      </c>
      <c r="M26" s="497">
        <v>8.1586572667000006</v>
      </c>
      <c r="N26" s="497">
        <v>9.3524510967999994</v>
      </c>
      <c r="O26" s="497">
        <v>8.7911647097000003</v>
      </c>
      <c r="P26" s="497">
        <v>8.5656576428999998</v>
      </c>
      <c r="Q26" s="497">
        <v>8.0018956774000003</v>
      </c>
      <c r="R26" s="497">
        <v>7.3360328333</v>
      </c>
      <c r="S26" s="497">
        <v>6.9179313226000003</v>
      </c>
      <c r="T26" s="497">
        <v>7.7063092332999998</v>
      </c>
      <c r="U26" s="497">
        <v>8.2119556774000007</v>
      </c>
      <c r="V26" s="497">
        <v>7.9406427418999996</v>
      </c>
      <c r="W26" s="497">
        <v>7.6602253666999998</v>
      </c>
      <c r="X26" s="497">
        <v>7.4426765483999997</v>
      </c>
      <c r="Y26" s="497">
        <v>8.3623148</v>
      </c>
      <c r="Z26" s="497">
        <v>8.8409213870999999</v>
      </c>
      <c r="AA26" s="497">
        <v>10.27803171</v>
      </c>
      <c r="AB26" s="497">
        <v>8.8100624138000008</v>
      </c>
      <c r="AC26" s="497">
        <v>7.6997171934999997</v>
      </c>
      <c r="AD26" s="497">
        <v>7.3945232333000002</v>
      </c>
      <c r="AE26" s="497">
        <v>7.6908277096999997</v>
      </c>
      <c r="AF26" s="497">
        <v>8.2233396666999994</v>
      </c>
      <c r="AG26" s="497">
        <v>8.7539868065000004</v>
      </c>
      <c r="AH26" s="497">
        <v>8.4134010967999995</v>
      </c>
      <c r="AI26" s="497">
        <v>8.1465208666999995</v>
      </c>
      <c r="AJ26" s="497">
        <v>8.1894093870999995</v>
      </c>
      <c r="AK26" s="497">
        <v>9.0121732333000004</v>
      </c>
      <c r="AL26" s="497">
        <v>9.9082699999999999</v>
      </c>
      <c r="AM26" s="497">
        <v>10.769202129</v>
      </c>
      <c r="AN26" s="497">
        <v>10.543113249999999</v>
      </c>
      <c r="AO26" s="497">
        <v>8.4802686773999998</v>
      </c>
      <c r="AP26" s="497">
        <v>7.8687493333000003</v>
      </c>
      <c r="AQ26" s="497">
        <v>7.7503943548000001</v>
      </c>
      <c r="AR26" s="497">
        <v>8.2077533332999995</v>
      </c>
      <c r="AS26" s="497">
        <v>8.3087220644999995</v>
      </c>
      <c r="AT26" s="497">
        <v>7.6620551612999996</v>
      </c>
      <c r="AU26" s="497">
        <v>7.4159047332999997</v>
      </c>
      <c r="AV26" s="497">
        <v>7.4953507419000003</v>
      </c>
      <c r="AW26" s="497">
        <v>8.8027403332999992</v>
      </c>
      <c r="AX26" s="497">
        <v>10.356586</v>
      </c>
      <c r="AY26" s="497">
        <v>10.601772065</v>
      </c>
      <c r="AZ26" s="779">
        <v>9.7712655356999996</v>
      </c>
      <c r="BA26" s="779">
        <v>7.6945820967999996</v>
      </c>
      <c r="BB26" s="779">
        <v>7.2167563333000002</v>
      </c>
      <c r="BC26" s="779">
        <v>7.2059893547999998</v>
      </c>
      <c r="BD26" s="779">
        <v>7.5280769999999997</v>
      </c>
      <c r="BE26" s="779">
        <v>7.9766950000000003</v>
      </c>
      <c r="BF26" s="286">
        <v>7.6934189999999996</v>
      </c>
      <c r="BG26" s="286">
        <v>7.4704459999999999</v>
      </c>
      <c r="BH26" s="286">
        <v>7.400665</v>
      </c>
      <c r="BI26" s="286">
        <v>7.8477399999999999</v>
      </c>
      <c r="BJ26" s="286">
        <v>8.6786790000000007</v>
      </c>
      <c r="BK26" s="286">
        <v>9.9316150000000007</v>
      </c>
      <c r="BL26" s="286">
        <v>8.8709600000000002</v>
      </c>
      <c r="BM26" s="286">
        <v>8.0001350000000002</v>
      </c>
      <c r="BN26" s="286">
        <v>7.4503339999999998</v>
      </c>
      <c r="BO26" s="286">
        <v>7.2452100000000002</v>
      </c>
      <c r="BP26" s="286">
        <v>7.5621530000000003</v>
      </c>
      <c r="BQ26" s="286">
        <v>8.0040779999999998</v>
      </c>
      <c r="BR26" s="286">
        <v>7.7162879999999996</v>
      </c>
      <c r="BS26" s="286">
        <v>7.4887420000000002</v>
      </c>
      <c r="BT26" s="286">
        <v>7.4163569999999996</v>
      </c>
      <c r="BU26" s="286">
        <v>7.8621460000000001</v>
      </c>
      <c r="BV26" s="286">
        <v>8.6915410000000008</v>
      </c>
    </row>
    <row r="27" spans="1:74" ht="11.1" customHeight="1" x14ac:dyDescent="0.2">
      <c r="A27" s="205" t="s">
        <v>730</v>
      </c>
      <c r="B27" s="524" t="s">
        <v>731</v>
      </c>
      <c r="C27" s="497">
        <v>8.2917610968000002</v>
      </c>
      <c r="D27" s="497">
        <v>8.2022080000000006</v>
      </c>
      <c r="E27" s="497">
        <v>8.8696254194000002</v>
      </c>
      <c r="F27" s="497">
        <v>8.5640821667000004</v>
      </c>
      <c r="G27" s="497">
        <v>8.5553847742000002</v>
      </c>
      <c r="H27" s="497">
        <v>8.4366778667000002</v>
      </c>
      <c r="I27" s="497">
        <v>8.3686093548000002</v>
      </c>
      <c r="J27" s="497">
        <v>8.3166361612999999</v>
      </c>
      <c r="K27" s="497">
        <v>7.7028572332999996</v>
      </c>
      <c r="L27" s="497">
        <v>7.8872658065000003</v>
      </c>
      <c r="M27" s="497">
        <v>8.4136552666999993</v>
      </c>
      <c r="N27" s="497">
        <v>8.3432591613000007</v>
      </c>
      <c r="O27" s="497">
        <v>8.7573557418999997</v>
      </c>
      <c r="P27" s="497">
        <v>8.8759632856999993</v>
      </c>
      <c r="Q27" s="497">
        <v>9.1571931289999995</v>
      </c>
      <c r="R27" s="497">
        <v>8.1630566000000009</v>
      </c>
      <c r="S27" s="497">
        <v>8.7628226774000009</v>
      </c>
      <c r="T27" s="497">
        <v>9.3156723666999994</v>
      </c>
      <c r="U27" s="497">
        <v>9.2007501289999993</v>
      </c>
      <c r="V27" s="497">
        <v>9.0791184839000003</v>
      </c>
      <c r="W27" s="497">
        <v>9.3014761000000004</v>
      </c>
      <c r="X27" s="497">
        <v>8.6271512258000005</v>
      </c>
      <c r="Y27" s="497">
        <v>8.9340457999999998</v>
      </c>
      <c r="Z27" s="497">
        <v>9.2237574515999992</v>
      </c>
      <c r="AA27" s="497">
        <v>8.9592722581000004</v>
      </c>
      <c r="AB27" s="497">
        <v>9.7920472758999999</v>
      </c>
      <c r="AC27" s="497">
        <v>9.6158381935000001</v>
      </c>
      <c r="AD27" s="497">
        <v>8.7815854000000009</v>
      </c>
      <c r="AE27" s="497">
        <v>8.9896781289999996</v>
      </c>
      <c r="AF27" s="497">
        <v>9.0116590999999993</v>
      </c>
      <c r="AG27" s="497">
        <v>9.1694722581000008</v>
      </c>
      <c r="AH27" s="497">
        <v>9.2484955806000002</v>
      </c>
      <c r="AI27" s="497">
        <v>9.1760327332999996</v>
      </c>
      <c r="AJ27" s="497">
        <v>8.8099952257999998</v>
      </c>
      <c r="AK27" s="497">
        <v>8.7723711333000001</v>
      </c>
      <c r="AL27" s="497">
        <v>9.1807796129000003</v>
      </c>
      <c r="AM27" s="497">
        <v>9.0114153870999996</v>
      </c>
      <c r="AN27" s="497">
        <v>9.7934278570999993</v>
      </c>
      <c r="AO27" s="497">
        <v>9.5256353225999995</v>
      </c>
      <c r="AP27" s="497">
        <v>9.2312572332999991</v>
      </c>
      <c r="AQ27" s="497">
        <v>9.6896836128999997</v>
      </c>
      <c r="AR27" s="497">
        <v>9.5250433332999993</v>
      </c>
      <c r="AS27" s="497">
        <v>9.1572132257999996</v>
      </c>
      <c r="AT27" s="497">
        <v>10.015199484</v>
      </c>
      <c r="AU27" s="497">
        <v>9.2390053999999999</v>
      </c>
      <c r="AV27" s="497">
        <v>9.0328431289999997</v>
      </c>
      <c r="AW27" s="497">
        <v>9.3842735000000008</v>
      </c>
      <c r="AX27" s="497">
        <v>10.046548</v>
      </c>
      <c r="AY27" s="497">
        <v>9.4932363548000005</v>
      </c>
      <c r="AZ27" s="779">
        <v>10.360113536</v>
      </c>
      <c r="BA27" s="779">
        <v>10.231779194</v>
      </c>
      <c r="BB27" s="779">
        <v>8.9870632666999999</v>
      </c>
      <c r="BC27" s="779">
        <v>10.122234194000001</v>
      </c>
      <c r="BD27" s="779">
        <v>9.4733719999999995</v>
      </c>
      <c r="BE27" s="779">
        <v>9.4698499999999992</v>
      </c>
      <c r="BF27" s="286">
        <v>9.5457359999999998</v>
      </c>
      <c r="BG27" s="286">
        <v>9.6652129999999996</v>
      </c>
      <c r="BH27" s="286">
        <v>9.4046129999999994</v>
      </c>
      <c r="BI27" s="286">
        <v>9.4019949999999994</v>
      </c>
      <c r="BJ27" s="286">
        <v>9.4594810000000003</v>
      </c>
      <c r="BK27" s="286">
        <v>9.4114850000000008</v>
      </c>
      <c r="BL27" s="286">
        <v>10.25379</v>
      </c>
      <c r="BM27" s="286">
        <v>10.41808</v>
      </c>
      <c r="BN27" s="286">
        <v>10.18379</v>
      </c>
      <c r="BO27" s="286">
        <v>10.183669999999999</v>
      </c>
      <c r="BP27" s="286">
        <v>10.16813</v>
      </c>
      <c r="BQ27" s="286">
        <v>10.143879999999999</v>
      </c>
      <c r="BR27" s="286">
        <v>10.071730000000001</v>
      </c>
      <c r="BS27" s="286">
        <v>10.140790000000001</v>
      </c>
      <c r="BT27" s="286">
        <v>9.8476060000000007</v>
      </c>
      <c r="BU27" s="286">
        <v>9.823931</v>
      </c>
      <c r="BV27" s="286">
        <v>9.7178100000000001</v>
      </c>
    </row>
    <row r="28" spans="1:74" ht="11.1" customHeight="1" x14ac:dyDescent="0.2">
      <c r="A28" s="205"/>
      <c r="B28" s="470"/>
      <c r="C28" s="497"/>
      <c r="D28" s="497"/>
      <c r="E28" s="497"/>
      <c r="F28" s="497"/>
      <c r="G28" s="497"/>
      <c r="H28" s="497"/>
      <c r="I28" s="497"/>
      <c r="J28" s="497"/>
      <c r="K28" s="497"/>
      <c r="L28" s="497"/>
      <c r="M28" s="497"/>
      <c r="N28" s="497"/>
      <c r="O28" s="497"/>
      <c r="P28" s="497"/>
      <c r="Q28" s="497"/>
      <c r="R28" s="497"/>
      <c r="S28" s="497"/>
      <c r="T28" s="497"/>
      <c r="U28" s="497"/>
      <c r="V28" s="497"/>
      <c r="W28" s="497"/>
      <c r="X28" s="497"/>
      <c r="Y28" s="497"/>
      <c r="Z28" s="497"/>
      <c r="AA28" s="497"/>
      <c r="AB28" s="497"/>
      <c r="AC28" s="497"/>
      <c r="AD28" s="497"/>
      <c r="AE28" s="497"/>
      <c r="AF28" s="497"/>
      <c r="AG28" s="497"/>
      <c r="AH28" s="497"/>
      <c r="AI28" s="497"/>
      <c r="AJ28" s="497"/>
      <c r="AK28" s="497"/>
      <c r="AL28" s="497"/>
      <c r="AM28" s="497"/>
      <c r="AN28" s="497"/>
      <c r="AO28" s="497"/>
      <c r="AP28" s="497"/>
      <c r="AQ28" s="497"/>
      <c r="AR28" s="497"/>
      <c r="AS28" s="497"/>
      <c r="AT28" s="497"/>
      <c r="AU28" s="497"/>
      <c r="AV28" s="497"/>
      <c r="AW28" s="497"/>
      <c r="AX28" s="497"/>
      <c r="AY28" s="497"/>
      <c r="AZ28" s="779"/>
      <c r="BA28" s="779"/>
      <c r="BB28" s="779"/>
      <c r="BC28" s="779"/>
      <c r="BD28" s="779"/>
      <c r="BE28" s="779"/>
      <c r="BF28" s="286"/>
      <c r="BG28" s="286"/>
      <c r="BH28" s="286"/>
      <c r="BI28" s="286"/>
      <c r="BJ28" s="286"/>
      <c r="BK28" s="286"/>
      <c r="BL28" s="286"/>
      <c r="BM28" s="286"/>
      <c r="BN28" s="286"/>
      <c r="BO28" s="286"/>
      <c r="BP28" s="286"/>
      <c r="BQ28" s="286"/>
      <c r="BR28" s="286"/>
      <c r="BS28" s="286"/>
      <c r="BT28" s="286"/>
      <c r="BU28" s="286"/>
      <c r="BV28" s="286"/>
    </row>
    <row r="29" spans="1:74" ht="11.1" customHeight="1" x14ac:dyDescent="0.2">
      <c r="A29" s="525"/>
      <c r="B29" s="30" t="s">
        <v>732</v>
      </c>
      <c r="C29" s="497"/>
      <c r="D29" s="497"/>
      <c r="E29" s="497"/>
      <c r="F29" s="497"/>
      <c r="G29" s="497"/>
      <c r="H29" s="497"/>
      <c r="I29" s="497"/>
      <c r="J29" s="497"/>
      <c r="K29" s="497"/>
      <c r="L29" s="497"/>
      <c r="M29" s="497"/>
      <c r="N29" s="497"/>
      <c r="O29" s="497"/>
      <c r="P29" s="497"/>
      <c r="Q29" s="497"/>
      <c r="R29" s="497"/>
      <c r="S29" s="497"/>
      <c r="T29" s="497"/>
      <c r="U29" s="497"/>
      <c r="V29" s="497"/>
      <c r="W29" s="497"/>
      <c r="X29" s="497"/>
      <c r="Y29" s="497"/>
      <c r="Z29" s="497"/>
      <c r="AA29" s="497"/>
      <c r="AB29" s="497"/>
      <c r="AC29" s="497"/>
      <c r="AD29" s="497"/>
      <c r="AE29" s="497"/>
      <c r="AF29" s="497"/>
      <c r="AG29" s="497"/>
      <c r="AH29" s="497"/>
      <c r="AI29" s="497"/>
      <c r="AJ29" s="497"/>
      <c r="AK29" s="497"/>
      <c r="AL29" s="497"/>
      <c r="AM29" s="497"/>
      <c r="AN29" s="497"/>
      <c r="AO29" s="497"/>
      <c r="AP29" s="497"/>
      <c r="AQ29" s="497"/>
      <c r="AR29" s="497"/>
      <c r="AS29" s="497"/>
      <c r="AT29" s="497"/>
      <c r="AU29" s="497"/>
      <c r="AV29" s="497"/>
      <c r="AW29" s="497"/>
      <c r="AX29" s="497"/>
      <c r="AY29" s="497"/>
      <c r="AZ29" s="779"/>
      <c r="BA29" s="779"/>
      <c r="BB29" s="779"/>
      <c r="BC29" s="779"/>
      <c r="BD29" s="779"/>
      <c r="BE29" s="779"/>
      <c r="BF29" s="286"/>
      <c r="BG29" s="286"/>
      <c r="BH29" s="286"/>
      <c r="BI29" s="286"/>
      <c r="BJ29" s="286"/>
      <c r="BK29" s="286"/>
      <c r="BL29" s="286"/>
      <c r="BM29" s="286"/>
      <c r="BN29" s="286"/>
      <c r="BO29" s="286"/>
      <c r="BP29" s="286"/>
      <c r="BQ29" s="286"/>
      <c r="BR29" s="286"/>
      <c r="BS29" s="286"/>
      <c r="BT29" s="286"/>
      <c r="BU29" s="286"/>
      <c r="BV29" s="286"/>
    </row>
    <row r="30" spans="1:74" s="214" customFormat="1" ht="11.1" customHeight="1" x14ac:dyDescent="0.2">
      <c r="A30" s="518" t="s">
        <v>67</v>
      </c>
      <c r="B30" s="519" t="s">
        <v>733</v>
      </c>
      <c r="C30" s="245">
        <v>115.55025806</v>
      </c>
      <c r="D30" s="245">
        <v>109.01546429</v>
      </c>
      <c r="E30" s="245">
        <v>89.734451613000004</v>
      </c>
      <c r="F30" s="245">
        <v>78.606233333000006</v>
      </c>
      <c r="G30" s="245">
        <v>72.265258064999998</v>
      </c>
      <c r="H30" s="245">
        <v>77.236466667000002</v>
      </c>
      <c r="I30" s="245">
        <v>83.535548387000006</v>
      </c>
      <c r="J30" s="245">
        <v>82.796806451999998</v>
      </c>
      <c r="K30" s="245">
        <v>76.451033332999998</v>
      </c>
      <c r="L30" s="245">
        <v>76.207193548000006</v>
      </c>
      <c r="M30" s="245">
        <v>92.298199999999994</v>
      </c>
      <c r="N30" s="245">
        <v>108.99809677</v>
      </c>
      <c r="O30" s="245">
        <v>107.00132257999999</v>
      </c>
      <c r="P30" s="245">
        <v>105.63332143</v>
      </c>
      <c r="Q30" s="245">
        <v>97.679612903000006</v>
      </c>
      <c r="R30" s="245">
        <v>80.6678</v>
      </c>
      <c r="S30" s="245">
        <v>74.533387097000002</v>
      </c>
      <c r="T30" s="245">
        <v>78.869299999999996</v>
      </c>
      <c r="U30" s="245">
        <v>86.195483870999993</v>
      </c>
      <c r="V30" s="245">
        <v>86.550516129000002</v>
      </c>
      <c r="W30" s="245">
        <v>79.542566667000003</v>
      </c>
      <c r="X30" s="245">
        <v>78.799548387000002</v>
      </c>
      <c r="Y30" s="245">
        <v>94.196433333000002</v>
      </c>
      <c r="Z30" s="245">
        <v>102.657</v>
      </c>
      <c r="AA30" s="245">
        <v>120.32787771</v>
      </c>
      <c r="AB30" s="245">
        <v>102.32044807</v>
      </c>
      <c r="AC30" s="245">
        <v>90.358101552999997</v>
      </c>
      <c r="AD30" s="245">
        <v>79.999636570000007</v>
      </c>
      <c r="AE30" s="245">
        <v>75.450634320999995</v>
      </c>
      <c r="AF30" s="245">
        <v>81.040440437000001</v>
      </c>
      <c r="AG30" s="245">
        <v>88.603553065</v>
      </c>
      <c r="AH30" s="245">
        <v>87.882435547</v>
      </c>
      <c r="AI30" s="245">
        <v>80.558558364999996</v>
      </c>
      <c r="AJ30" s="245">
        <v>78.432789450000001</v>
      </c>
      <c r="AK30" s="245">
        <v>90.328398527999994</v>
      </c>
      <c r="AL30" s="245">
        <v>108.45887967</v>
      </c>
      <c r="AM30" s="245">
        <v>126.53583019</v>
      </c>
      <c r="AN30" s="245">
        <v>115.48208932</v>
      </c>
      <c r="AO30" s="245">
        <v>88.774067995999999</v>
      </c>
      <c r="AP30" s="245">
        <v>79.274286601</v>
      </c>
      <c r="AQ30" s="245">
        <v>74.492535965000002</v>
      </c>
      <c r="AR30" s="245">
        <v>80.571372500999999</v>
      </c>
      <c r="AS30" s="245">
        <v>87.887138547000006</v>
      </c>
      <c r="AT30" s="245">
        <v>85.280683162000003</v>
      </c>
      <c r="AU30" s="245">
        <v>80.921335098</v>
      </c>
      <c r="AV30" s="245">
        <v>78.850482002999996</v>
      </c>
      <c r="AW30" s="245">
        <v>92.787481194999998</v>
      </c>
      <c r="AX30" s="245">
        <v>112.88576270999999</v>
      </c>
      <c r="AY30" s="245">
        <v>122.28841065</v>
      </c>
      <c r="AZ30" s="801">
        <v>111.23082993</v>
      </c>
      <c r="BA30" s="801">
        <v>89.711312875000004</v>
      </c>
      <c r="BB30" s="801">
        <v>79.697418231</v>
      </c>
      <c r="BC30" s="801">
        <v>75.900199741999998</v>
      </c>
      <c r="BD30" s="801">
        <v>79.642445100000003</v>
      </c>
      <c r="BE30" s="801">
        <v>88.1260841</v>
      </c>
      <c r="BF30" s="366">
        <v>87.548500000000004</v>
      </c>
      <c r="BG30" s="366">
        <v>83.03622</v>
      </c>
      <c r="BH30" s="366">
        <v>81.123959999999997</v>
      </c>
      <c r="BI30" s="366">
        <v>95.030879999999996</v>
      </c>
      <c r="BJ30" s="366">
        <v>111.8398</v>
      </c>
      <c r="BK30" s="366">
        <v>120.4632</v>
      </c>
      <c r="BL30" s="366">
        <v>112.7658</v>
      </c>
      <c r="BM30" s="366">
        <v>96.45478</v>
      </c>
      <c r="BN30" s="366">
        <v>83.649640000000005</v>
      </c>
      <c r="BO30" s="366">
        <v>77.432400000000001</v>
      </c>
      <c r="BP30" s="366">
        <v>82.456530000000001</v>
      </c>
      <c r="BQ30" s="366">
        <v>91.51343</v>
      </c>
      <c r="BR30" s="366">
        <v>91.603909999999999</v>
      </c>
      <c r="BS30" s="366">
        <v>86.085570000000004</v>
      </c>
      <c r="BT30" s="366">
        <v>83.686689999999999</v>
      </c>
      <c r="BU30" s="366">
        <v>97.822909999999993</v>
      </c>
      <c r="BV30" s="366">
        <v>114.3903</v>
      </c>
    </row>
    <row r="31" spans="1:74" ht="11.1" customHeight="1" x14ac:dyDescent="0.2">
      <c r="A31" s="205" t="s">
        <v>734</v>
      </c>
      <c r="B31" s="520" t="s">
        <v>735</v>
      </c>
      <c r="C31" s="497">
        <v>30.888548387</v>
      </c>
      <c r="D31" s="497">
        <v>28.257357143</v>
      </c>
      <c r="E31" s="497">
        <v>18.985451612999999</v>
      </c>
      <c r="F31" s="497">
        <v>12.8185</v>
      </c>
      <c r="G31" s="497">
        <v>6.4925483871000003</v>
      </c>
      <c r="H31" s="497">
        <v>4.1313333332999997</v>
      </c>
      <c r="I31" s="497">
        <v>3.556</v>
      </c>
      <c r="J31" s="497">
        <v>3.3192903226000001</v>
      </c>
      <c r="K31" s="497">
        <v>3.8031000000000001</v>
      </c>
      <c r="L31" s="497">
        <v>7.8042903226</v>
      </c>
      <c r="M31" s="497">
        <v>17.107500000000002</v>
      </c>
      <c r="N31" s="497">
        <v>26.929032257999999</v>
      </c>
      <c r="O31" s="497">
        <v>26.057354838999998</v>
      </c>
      <c r="P31" s="497">
        <v>24.655642857</v>
      </c>
      <c r="Q31" s="497">
        <v>20.564483871</v>
      </c>
      <c r="R31" s="497">
        <v>11.358066666999999</v>
      </c>
      <c r="S31" s="497">
        <v>6.4090967742</v>
      </c>
      <c r="T31" s="497">
        <v>4.3311666666999997</v>
      </c>
      <c r="U31" s="497">
        <v>3.6313548387000001</v>
      </c>
      <c r="V31" s="497">
        <v>3.3956774194000001</v>
      </c>
      <c r="W31" s="497">
        <v>3.8155000000000001</v>
      </c>
      <c r="X31" s="497">
        <v>7.3597419354999998</v>
      </c>
      <c r="Y31" s="497">
        <v>16.569099999999999</v>
      </c>
      <c r="Z31" s="497">
        <v>21.348967741999999</v>
      </c>
      <c r="AA31" s="497">
        <v>30.118290323</v>
      </c>
      <c r="AB31" s="497">
        <v>22.201965517000001</v>
      </c>
      <c r="AC31" s="497">
        <v>16.420903226</v>
      </c>
      <c r="AD31" s="497">
        <v>10.591666667</v>
      </c>
      <c r="AE31" s="497">
        <v>5.5632258065000002</v>
      </c>
      <c r="AF31" s="497">
        <v>4.1219333333000003</v>
      </c>
      <c r="AG31" s="497">
        <v>3.4653870967999998</v>
      </c>
      <c r="AH31" s="497">
        <v>3.3981935484000001</v>
      </c>
      <c r="AI31" s="497">
        <v>3.7587999999999999</v>
      </c>
      <c r="AJ31" s="497">
        <v>6.2504838710000001</v>
      </c>
      <c r="AK31" s="497">
        <v>13.728233333</v>
      </c>
      <c r="AL31" s="497">
        <v>24.432645161</v>
      </c>
      <c r="AM31" s="497">
        <v>33.425290322999999</v>
      </c>
      <c r="AN31" s="497">
        <v>28.415857143</v>
      </c>
      <c r="AO31" s="497">
        <v>17.014548387000001</v>
      </c>
      <c r="AP31" s="497">
        <v>10.851733333</v>
      </c>
      <c r="AQ31" s="497">
        <v>6.0795483871</v>
      </c>
      <c r="AR31" s="497">
        <v>4.3200666666999998</v>
      </c>
      <c r="AS31" s="497">
        <v>3.5807419354999999</v>
      </c>
      <c r="AT31" s="497">
        <v>3.3752580645000001</v>
      </c>
      <c r="AU31" s="497">
        <v>3.7507333332999999</v>
      </c>
      <c r="AV31" s="497">
        <v>6.9760967742000002</v>
      </c>
      <c r="AW31" s="497">
        <v>15.735533332999999</v>
      </c>
      <c r="AX31" s="497">
        <v>26.620838710000001</v>
      </c>
      <c r="AY31" s="497">
        <v>31.420387096999999</v>
      </c>
      <c r="AZ31" s="779">
        <v>25.840857143000001</v>
      </c>
      <c r="BA31" s="779">
        <v>15.509516129</v>
      </c>
      <c r="BB31" s="779">
        <v>9.3675999999999995</v>
      </c>
      <c r="BC31" s="779">
        <v>6.0805483871000003</v>
      </c>
      <c r="BD31" s="779">
        <v>3.9349379999999998</v>
      </c>
      <c r="BE31" s="779">
        <v>3.3939979999999998</v>
      </c>
      <c r="BF31" s="286">
        <v>3.3323719999999999</v>
      </c>
      <c r="BG31" s="286">
        <v>3.7968099999999998</v>
      </c>
      <c r="BH31" s="286">
        <v>7.5696589999999997</v>
      </c>
      <c r="BI31" s="286">
        <v>15.83996</v>
      </c>
      <c r="BJ31" s="286">
        <v>24.272760000000002</v>
      </c>
      <c r="BK31" s="286">
        <v>28.161390000000001</v>
      </c>
      <c r="BL31" s="286">
        <v>25.15249</v>
      </c>
      <c r="BM31" s="286">
        <v>18.393660000000001</v>
      </c>
      <c r="BN31" s="286">
        <v>11.41596</v>
      </c>
      <c r="BO31" s="286">
        <v>6.3179999999999996</v>
      </c>
      <c r="BP31" s="286">
        <v>4.1956559999999996</v>
      </c>
      <c r="BQ31" s="286">
        <v>3.520276</v>
      </c>
      <c r="BR31" s="286">
        <v>3.4559069999999998</v>
      </c>
      <c r="BS31" s="286">
        <v>3.8111790000000001</v>
      </c>
      <c r="BT31" s="286">
        <v>7.5486420000000001</v>
      </c>
      <c r="BU31" s="286">
        <v>15.78576</v>
      </c>
      <c r="BV31" s="286">
        <v>24.18919</v>
      </c>
    </row>
    <row r="32" spans="1:74" ht="11.1" customHeight="1" x14ac:dyDescent="0.2">
      <c r="A32" s="205" t="s">
        <v>736</v>
      </c>
      <c r="B32" s="520" t="s">
        <v>737</v>
      </c>
      <c r="C32" s="497">
        <v>17.771000000000001</v>
      </c>
      <c r="D32" s="497">
        <v>16.572821429000001</v>
      </c>
      <c r="E32" s="497">
        <v>12.434741935</v>
      </c>
      <c r="F32" s="497">
        <v>9.1979000000000006</v>
      </c>
      <c r="G32" s="497">
        <v>5.9086129031999999</v>
      </c>
      <c r="H32" s="497">
        <v>4.8707333332999996</v>
      </c>
      <c r="I32" s="497">
        <v>4.6646451613000002</v>
      </c>
      <c r="J32" s="497">
        <v>4.5670000000000002</v>
      </c>
      <c r="K32" s="497">
        <v>4.9968666666999999</v>
      </c>
      <c r="L32" s="497">
        <v>7.2032258064999999</v>
      </c>
      <c r="M32" s="497">
        <v>11.7782</v>
      </c>
      <c r="N32" s="497">
        <v>15.878548387</v>
      </c>
      <c r="O32" s="497">
        <v>15.437935484</v>
      </c>
      <c r="P32" s="497">
        <v>15.242285713999999</v>
      </c>
      <c r="Q32" s="497">
        <v>13.233354839</v>
      </c>
      <c r="R32" s="497">
        <v>8.4905000000000008</v>
      </c>
      <c r="S32" s="497">
        <v>5.9223225806000004</v>
      </c>
      <c r="T32" s="497">
        <v>5.0117666666999998</v>
      </c>
      <c r="U32" s="497">
        <v>4.6487419355000004</v>
      </c>
      <c r="V32" s="497">
        <v>4.7241290322999996</v>
      </c>
      <c r="W32" s="497">
        <v>4.9092333332999996</v>
      </c>
      <c r="X32" s="497">
        <v>7.2711290323000002</v>
      </c>
      <c r="Y32" s="497">
        <v>11.611866666999999</v>
      </c>
      <c r="Z32" s="497">
        <v>13.390806452</v>
      </c>
      <c r="AA32" s="497">
        <v>17.509870968000001</v>
      </c>
      <c r="AB32" s="497">
        <v>14.319275862</v>
      </c>
      <c r="AC32" s="497">
        <v>11.207548386999999</v>
      </c>
      <c r="AD32" s="497">
        <v>8.2645333332999993</v>
      </c>
      <c r="AE32" s="497">
        <v>5.6772903226000002</v>
      </c>
      <c r="AF32" s="497">
        <v>5.0933999999999999</v>
      </c>
      <c r="AG32" s="497">
        <v>4.7366774194000003</v>
      </c>
      <c r="AH32" s="497">
        <v>4.7690322581000002</v>
      </c>
      <c r="AI32" s="497">
        <v>5.1413000000000002</v>
      </c>
      <c r="AJ32" s="497">
        <v>6.7307096774000001</v>
      </c>
      <c r="AK32" s="497">
        <v>10.475099999999999</v>
      </c>
      <c r="AL32" s="497">
        <v>14.962032258000001</v>
      </c>
      <c r="AM32" s="497">
        <v>19.667322581000001</v>
      </c>
      <c r="AN32" s="497">
        <v>17.575392857000001</v>
      </c>
      <c r="AO32" s="497">
        <v>11.764677419</v>
      </c>
      <c r="AP32" s="497">
        <v>8.7462333332999993</v>
      </c>
      <c r="AQ32" s="497">
        <v>6.1551612902999997</v>
      </c>
      <c r="AR32" s="497">
        <v>5.1715333333000002</v>
      </c>
      <c r="AS32" s="497">
        <v>4.9691612902999998</v>
      </c>
      <c r="AT32" s="497">
        <v>4.9313870968</v>
      </c>
      <c r="AU32" s="497">
        <v>5.1568666667</v>
      </c>
      <c r="AV32" s="497">
        <v>7.3144516129000001</v>
      </c>
      <c r="AW32" s="497">
        <v>11.364333332999999</v>
      </c>
      <c r="AX32" s="497">
        <v>16.354741935</v>
      </c>
      <c r="AY32" s="497">
        <v>18.990709677000002</v>
      </c>
      <c r="AZ32" s="779">
        <v>15.871464286</v>
      </c>
      <c r="BA32" s="779">
        <v>11.256387096999999</v>
      </c>
      <c r="BB32" s="779">
        <v>8.0412666667000003</v>
      </c>
      <c r="BC32" s="779">
        <v>6.0672258064999998</v>
      </c>
      <c r="BD32" s="779">
        <v>5.0250640000000004</v>
      </c>
      <c r="BE32" s="779">
        <v>4.6088440000000004</v>
      </c>
      <c r="BF32" s="286">
        <v>4.7242850000000001</v>
      </c>
      <c r="BG32" s="286">
        <v>5.2796950000000002</v>
      </c>
      <c r="BH32" s="286">
        <v>7.6135599999999997</v>
      </c>
      <c r="BI32" s="286">
        <v>11.547319999999999</v>
      </c>
      <c r="BJ32" s="286">
        <v>15.07943</v>
      </c>
      <c r="BK32" s="286">
        <v>17.000769999999999</v>
      </c>
      <c r="BL32" s="286">
        <v>15.93308</v>
      </c>
      <c r="BM32" s="286">
        <v>12.66553</v>
      </c>
      <c r="BN32" s="286">
        <v>8.8801009999999998</v>
      </c>
      <c r="BO32" s="286">
        <v>6.4950039999999998</v>
      </c>
      <c r="BP32" s="286">
        <v>5.4099349999999999</v>
      </c>
      <c r="BQ32" s="286">
        <v>5.0151399999999997</v>
      </c>
      <c r="BR32" s="286">
        <v>5.0976650000000001</v>
      </c>
      <c r="BS32" s="286">
        <v>5.6809560000000001</v>
      </c>
      <c r="BT32" s="286">
        <v>8.0598039999999997</v>
      </c>
      <c r="BU32" s="286">
        <v>12.042619999999999</v>
      </c>
      <c r="BV32" s="286">
        <v>15.726050000000001</v>
      </c>
    </row>
    <row r="33" spans="1:75" ht="11.1" customHeight="1" x14ac:dyDescent="0.2">
      <c r="A33" s="205" t="s">
        <v>738</v>
      </c>
      <c r="B33" s="520" t="s">
        <v>739</v>
      </c>
      <c r="C33" s="497">
        <v>26.604225805999999</v>
      </c>
      <c r="D33" s="497">
        <v>26.028178571000002</v>
      </c>
      <c r="E33" s="497">
        <v>24.527354839000001</v>
      </c>
      <c r="F33" s="497">
        <v>23.503866667</v>
      </c>
      <c r="G33" s="497">
        <v>22.040903226000001</v>
      </c>
      <c r="H33" s="497">
        <v>21.805066666999998</v>
      </c>
      <c r="I33" s="497">
        <v>21.416193547999999</v>
      </c>
      <c r="J33" s="497">
        <v>21.810903226000001</v>
      </c>
      <c r="K33" s="497">
        <v>21.7515</v>
      </c>
      <c r="L33" s="497">
        <v>22.293677419000002</v>
      </c>
      <c r="M33" s="497">
        <v>24.297466666999998</v>
      </c>
      <c r="N33" s="497">
        <v>24.517870968</v>
      </c>
      <c r="O33" s="497">
        <v>24.865580645000001</v>
      </c>
      <c r="P33" s="497">
        <v>25.307964286000001</v>
      </c>
      <c r="Q33" s="497">
        <v>24.438387097</v>
      </c>
      <c r="R33" s="497">
        <v>23.567833332999999</v>
      </c>
      <c r="S33" s="497">
        <v>22.003225806</v>
      </c>
      <c r="T33" s="497">
        <v>21.873200000000001</v>
      </c>
      <c r="U33" s="497">
        <v>21.607645161000001</v>
      </c>
      <c r="V33" s="497">
        <v>22.181161289999999</v>
      </c>
      <c r="W33" s="497">
        <v>22.354399999999998</v>
      </c>
      <c r="X33" s="497">
        <v>22.915322581000002</v>
      </c>
      <c r="Y33" s="497">
        <v>24.723833333000002</v>
      </c>
      <c r="Z33" s="497">
        <v>25.489258065000001</v>
      </c>
      <c r="AA33" s="497">
        <v>25.845290323</v>
      </c>
      <c r="AB33" s="497">
        <v>24.753862069</v>
      </c>
      <c r="AC33" s="497">
        <v>24.112870967999999</v>
      </c>
      <c r="AD33" s="497">
        <v>23.314466667000001</v>
      </c>
      <c r="AE33" s="497">
        <v>22.099129032</v>
      </c>
      <c r="AF33" s="497">
        <v>21.924566667000001</v>
      </c>
      <c r="AG33" s="497">
        <v>22.138709677000001</v>
      </c>
      <c r="AH33" s="497">
        <v>22.530870967999999</v>
      </c>
      <c r="AI33" s="497">
        <v>22.330233332999999</v>
      </c>
      <c r="AJ33" s="497">
        <v>22.370032257999998</v>
      </c>
      <c r="AK33" s="497">
        <v>24.172333333000001</v>
      </c>
      <c r="AL33" s="497">
        <v>25.730387097000001</v>
      </c>
      <c r="AM33" s="497">
        <v>26.710225806</v>
      </c>
      <c r="AN33" s="497">
        <v>26.148321428999999</v>
      </c>
      <c r="AO33" s="497">
        <v>24.032677418999999</v>
      </c>
      <c r="AP33" s="497">
        <v>23.217766666999999</v>
      </c>
      <c r="AQ33" s="497">
        <v>22.299612903</v>
      </c>
      <c r="AR33" s="497">
        <v>21.830733333000001</v>
      </c>
      <c r="AS33" s="497">
        <v>21.959129032</v>
      </c>
      <c r="AT33" s="497">
        <v>22.381935484</v>
      </c>
      <c r="AU33" s="497">
        <v>22.356300000000001</v>
      </c>
      <c r="AV33" s="497">
        <v>22.339967741999999</v>
      </c>
      <c r="AW33" s="497">
        <v>24.651233333</v>
      </c>
      <c r="AX33" s="497">
        <v>25.805935483999999</v>
      </c>
      <c r="AY33" s="497">
        <v>26.07516129</v>
      </c>
      <c r="AZ33" s="779">
        <v>25.475821429</v>
      </c>
      <c r="BA33" s="779">
        <v>23.912806452000002</v>
      </c>
      <c r="BB33" s="779">
        <v>23.316566667</v>
      </c>
      <c r="BC33" s="779">
        <v>22.479419355000001</v>
      </c>
      <c r="BD33" s="779">
        <v>22.350809999999999</v>
      </c>
      <c r="BE33" s="779">
        <v>22.437090000000001</v>
      </c>
      <c r="BF33" s="286">
        <v>22.866099999999999</v>
      </c>
      <c r="BG33" s="286">
        <v>23.031700000000001</v>
      </c>
      <c r="BH33" s="286">
        <v>23.474879999999999</v>
      </c>
      <c r="BI33" s="286">
        <v>25.40363</v>
      </c>
      <c r="BJ33" s="286">
        <v>26.452739999999999</v>
      </c>
      <c r="BK33" s="286">
        <v>26.86233</v>
      </c>
      <c r="BL33" s="286">
        <v>26.665120000000002</v>
      </c>
      <c r="BM33" s="286">
        <v>25.23584</v>
      </c>
      <c r="BN33" s="286">
        <v>24.434670000000001</v>
      </c>
      <c r="BO33" s="286">
        <v>23.28078</v>
      </c>
      <c r="BP33" s="286">
        <v>23.092649999999999</v>
      </c>
      <c r="BQ33" s="286">
        <v>23.075510000000001</v>
      </c>
      <c r="BR33" s="286">
        <v>23.44436</v>
      </c>
      <c r="BS33" s="286">
        <v>23.54374</v>
      </c>
      <c r="BT33" s="286">
        <v>23.91431</v>
      </c>
      <c r="BU33" s="286">
        <v>25.79711</v>
      </c>
      <c r="BV33" s="286">
        <v>26.813839999999999</v>
      </c>
    </row>
    <row r="34" spans="1:75" ht="11.1" customHeight="1" x14ac:dyDescent="0.2">
      <c r="A34" s="205" t="s">
        <v>740</v>
      </c>
      <c r="B34" s="520" t="s">
        <v>741</v>
      </c>
      <c r="C34" s="497">
        <v>30.619830189999998</v>
      </c>
      <c r="D34" s="497">
        <v>28.714266930000001</v>
      </c>
      <c r="E34" s="497">
        <v>25.059587000000001</v>
      </c>
      <c r="F34" s="497">
        <v>24.769173070000001</v>
      </c>
      <c r="G34" s="497">
        <v>29.764088709999999</v>
      </c>
      <c r="H34" s="497">
        <v>38.150875429999999</v>
      </c>
      <c r="I34" s="497">
        <v>45.321610229999997</v>
      </c>
      <c r="J34" s="497">
        <v>44.52079165</v>
      </c>
      <c r="K34" s="497">
        <v>37.504624030000002</v>
      </c>
      <c r="L34" s="497">
        <v>30.530112259999999</v>
      </c>
      <c r="M34" s="497">
        <v>30.07022907</v>
      </c>
      <c r="N34" s="497">
        <v>32.012954550000003</v>
      </c>
      <c r="O34" s="497">
        <v>31.088806099999999</v>
      </c>
      <c r="P34" s="497">
        <v>30.95135282</v>
      </c>
      <c r="Q34" s="497">
        <v>30.21935968</v>
      </c>
      <c r="R34" s="497">
        <v>28.762220129999999</v>
      </c>
      <c r="S34" s="497">
        <v>31.917368289999999</v>
      </c>
      <c r="T34" s="497">
        <v>39.254347770000003</v>
      </c>
      <c r="U34" s="497">
        <v>47.572305550000003</v>
      </c>
      <c r="V34" s="497">
        <v>47.4688941</v>
      </c>
      <c r="W34" s="497">
        <v>39.957835369999998</v>
      </c>
      <c r="X34" s="497">
        <v>32.77268419</v>
      </c>
      <c r="Y34" s="497">
        <v>32.10607907</v>
      </c>
      <c r="Z34" s="497">
        <v>32.89078181</v>
      </c>
      <c r="AA34" s="497">
        <v>36.677168029999997</v>
      </c>
      <c r="AB34" s="497">
        <v>31.472853239999999</v>
      </c>
      <c r="AC34" s="497">
        <v>29.65181123</v>
      </c>
      <c r="AD34" s="497">
        <v>29.329336569999999</v>
      </c>
      <c r="AE34" s="497">
        <v>33.795989159999998</v>
      </c>
      <c r="AF34" s="497">
        <v>41.281373770000002</v>
      </c>
      <c r="AG34" s="497">
        <v>49.278972420000002</v>
      </c>
      <c r="AH34" s="497">
        <v>48.273887160000001</v>
      </c>
      <c r="AI34" s="497">
        <v>40.753200300000003</v>
      </c>
      <c r="AJ34" s="497">
        <v>34.532628160000002</v>
      </c>
      <c r="AK34" s="497">
        <v>32.91610713</v>
      </c>
      <c r="AL34" s="497">
        <v>33.445460320000002</v>
      </c>
      <c r="AM34" s="497">
        <v>36.288539870000001</v>
      </c>
      <c r="AN34" s="497">
        <v>33.281402679999999</v>
      </c>
      <c r="AO34" s="497">
        <v>26.789842190000002</v>
      </c>
      <c r="AP34" s="497">
        <v>27.671061869999999</v>
      </c>
      <c r="AQ34" s="497">
        <v>31.364794029999999</v>
      </c>
      <c r="AR34" s="497">
        <v>40.378547769999997</v>
      </c>
      <c r="AS34" s="497">
        <v>48.186751450000003</v>
      </c>
      <c r="AT34" s="497">
        <v>45.467554130000003</v>
      </c>
      <c r="AU34" s="497">
        <v>40.709043700000002</v>
      </c>
      <c r="AV34" s="497">
        <v>33.401030390000003</v>
      </c>
      <c r="AW34" s="497">
        <v>31.53462313</v>
      </c>
      <c r="AX34" s="497">
        <v>33.778504650000002</v>
      </c>
      <c r="AY34" s="497">
        <v>35.259894520000003</v>
      </c>
      <c r="AZ34" s="779">
        <v>33.809143290000002</v>
      </c>
      <c r="BA34" s="779">
        <v>29.61205481</v>
      </c>
      <c r="BB34" s="779">
        <v>29.925793500000001</v>
      </c>
      <c r="BC34" s="779">
        <v>32.400393289999997</v>
      </c>
      <c r="BD34" s="779">
        <v>39.321689999999997</v>
      </c>
      <c r="BE34" s="779">
        <v>48.304679999999998</v>
      </c>
      <c r="BF34" s="286">
        <v>47.242719999999998</v>
      </c>
      <c r="BG34" s="286">
        <v>41.701619999999998</v>
      </c>
      <c r="BH34" s="286">
        <v>33.286340000000003</v>
      </c>
      <c r="BI34" s="286">
        <v>32.459780000000002</v>
      </c>
      <c r="BJ34" s="286">
        <v>35.535530000000001</v>
      </c>
      <c r="BK34" s="286">
        <v>37.5655</v>
      </c>
      <c r="BL34" s="286">
        <v>34.509970000000003</v>
      </c>
      <c r="BM34" s="286">
        <v>30.204889999999999</v>
      </c>
      <c r="BN34" s="286">
        <v>29.465039999999998</v>
      </c>
      <c r="BO34" s="286">
        <v>32.113880000000002</v>
      </c>
      <c r="BP34" s="286">
        <v>40.319710000000001</v>
      </c>
      <c r="BQ34" s="286">
        <v>50.091090000000001</v>
      </c>
      <c r="BR34" s="286">
        <v>49.76558</v>
      </c>
      <c r="BS34" s="286">
        <v>43.417200000000001</v>
      </c>
      <c r="BT34" s="286">
        <v>34.605629999999998</v>
      </c>
      <c r="BU34" s="286">
        <v>34.035780000000003</v>
      </c>
      <c r="BV34" s="286">
        <v>36.80415</v>
      </c>
    </row>
    <row r="35" spans="1:75" ht="11.1" customHeight="1" x14ac:dyDescent="0.2">
      <c r="A35" s="205" t="s">
        <v>742</v>
      </c>
      <c r="B35" s="520" t="s">
        <v>743</v>
      </c>
      <c r="C35" s="497">
        <v>4.9342580644999998</v>
      </c>
      <c r="D35" s="497">
        <v>4.9814642857000004</v>
      </c>
      <c r="E35" s="497">
        <v>5.0631935484000001</v>
      </c>
      <c r="F35" s="497">
        <v>5.1130333332999998</v>
      </c>
      <c r="G35" s="497">
        <v>5.1165483870999999</v>
      </c>
      <c r="H35" s="497">
        <v>5.1318333333000004</v>
      </c>
      <c r="I35" s="497">
        <v>5.1727741934999996</v>
      </c>
      <c r="J35" s="497">
        <v>5.2063225806000002</v>
      </c>
      <c r="K35" s="497">
        <v>5.2870666667000004</v>
      </c>
      <c r="L35" s="497">
        <v>5.2776451612999997</v>
      </c>
      <c r="M35" s="497">
        <v>5.2842666666999998</v>
      </c>
      <c r="N35" s="497">
        <v>5.2083870968000001</v>
      </c>
      <c r="O35" s="497">
        <v>5.2431935483999998</v>
      </c>
      <c r="P35" s="497">
        <v>5.2225000000000001</v>
      </c>
      <c r="Q35" s="497">
        <v>5.2973870967999996</v>
      </c>
      <c r="R35" s="497">
        <v>5.2534666666999996</v>
      </c>
      <c r="S35" s="497">
        <v>5.2972258065000002</v>
      </c>
      <c r="T35" s="497">
        <v>5.2355999999999998</v>
      </c>
      <c r="U35" s="497">
        <v>5.2755161289999997</v>
      </c>
      <c r="V35" s="497">
        <v>5.3076129031999999</v>
      </c>
      <c r="W35" s="497">
        <v>5.3183666667000002</v>
      </c>
      <c r="X35" s="497">
        <v>5.3238709676999996</v>
      </c>
      <c r="Y35" s="497">
        <v>5.4051666666999996</v>
      </c>
      <c r="Z35" s="497">
        <v>5.4125161290000001</v>
      </c>
      <c r="AA35" s="497">
        <v>5.2641612902999997</v>
      </c>
      <c r="AB35" s="497">
        <v>5.4092068965999998</v>
      </c>
      <c r="AC35" s="497">
        <v>5.2923548386999997</v>
      </c>
      <c r="AD35" s="497">
        <v>5.2428666667000003</v>
      </c>
      <c r="AE35" s="497">
        <v>5.2509354839000002</v>
      </c>
      <c r="AF35" s="497">
        <v>5.3140333333000003</v>
      </c>
      <c r="AG35" s="497">
        <v>5.3815161290000004</v>
      </c>
      <c r="AH35" s="497">
        <v>5.3314516128999996</v>
      </c>
      <c r="AI35" s="497">
        <v>5.2940666667</v>
      </c>
      <c r="AJ35" s="497">
        <v>5.3678387097</v>
      </c>
      <c r="AK35" s="497">
        <v>5.3686999999999996</v>
      </c>
      <c r="AL35" s="497">
        <v>5.4667741935</v>
      </c>
      <c r="AM35" s="497">
        <v>5.3726451613000004</v>
      </c>
      <c r="AN35" s="497">
        <v>5.4165714286000002</v>
      </c>
      <c r="AO35" s="497">
        <v>5.5600967741999998</v>
      </c>
      <c r="AP35" s="497">
        <v>5.5424666667000002</v>
      </c>
      <c r="AQ35" s="497">
        <v>5.5332258065</v>
      </c>
      <c r="AR35" s="497">
        <v>5.5753333332999997</v>
      </c>
      <c r="AS35" s="497">
        <v>5.6134193548000004</v>
      </c>
      <c r="AT35" s="497">
        <v>5.6473548387000001</v>
      </c>
      <c r="AU35" s="497">
        <v>5.6397000000000004</v>
      </c>
      <c r="AV35" s="497">
        <v>5.5902903225999996</v>
      </c>
      <c r="AW35" s="497">
        <v>5.7343999999999999</v>
      </c>
      <c r="AX35" s="497">
        <v>5.7815483871</v>
      </c>
      <c r="AY35" s="497">
        <v>5.6182580645</v>
      </c>
      <c r="AZ35" s="779">
        <v>5.7369642857000001</v>
      </c>
      <c r="BA35" s="779">
        <v>5.7557741934999997</v>
      </c>
      <c r="BB35" s="779">
        <v>5.7684666667000002</v>
      </c>
      <c r="BC35" s="779">
        <v>5.7416774194000002</v>
      </c>
      <c r="BD35" s="779">
        <v>5.7185360000000003</v>
      </c>
      <c r="BE35" s="779">
        <v>5.7551439999999996</v>
      </c>
      <c r="BF35" s="286">
        <v>5.7820289999999996</v>
      </c>
      <c r="BG35" s="286">
        <v>5.807741</v>
      </c>
      <c r="BH35" s="286">
        <v>5.8366230000000003</v>
      </c>
      <c r="BI35" s="286">
        <v>5.8711130000000002</v>
      </c>
      <c r="BJ35" s="286">
        <v>5.9050890000000003</v>
      </c>
      <c r="BK35" s="286">
        <v>5.9166730000000003</v>
      </c>
      <c r="BL35" s="286">
        <v>5.8611550000000001</v>
      </c>
      <c r="BM35" s="286">
        <v>5.9673090000000002</v>
      </c>
      <c r="BN35" s="286">
        <v>5.9880399999999998</v>
      </c>
      <c r="BO35" s="286">
        <v>6.0081230000000003</v>
      </c>
      <c r="BP35" s="286">
        <v>6.0254329999999996</v>
      </c>
      <c r="BQ35" s="286">
        <v>6.0430979999999996</v>
      </c>
      <c r="BR35" s="286">
        <v>6.059768</v>
      </c>
      <c r="BS35" s="286">
        <v>6.0750419999999998</v>
      </c>
      <c r="BT35" s="286">
        <v>6.0975210000000004</v>
      </c>
      <c r="BU35" s="286">
        <v>6.123704</v>
      </c>
      <c r="BV35" s="286">
        <v>6.1400600000000001</v>
      </c>
    </row>
    <row r="36" spans="1:75" ht="11.1" customHeight="1" x14ac:dyDescent="0.2">
      <c r="A36" s="205" t="s">
        <v>744</v>
      </c>
      <c r="B36" s="520" t="s">
        <v>745</v>
      </c>
      <c r="C36" s="497">
        <v>4.5548387097000003</v>
      </c>
      <c r="D36" s="497">
        <v>4.2837857143000004</v>
      </c>
      <c r="E36" s="497">
        <v>3.486516129</v>
      </c>
      <c r="F36" s="497">
        <v>3.0262333333</v>
      </c>
      <c r="G36" s="497">
        <v>2.7649677419000001</v>
      </c>
      <c r="H36" s="497">
        <v>2.9690333333000001</v>
      </c>
      <c r="I36" s="497">
        <v>3.2267419355000002</v>
      </c>
      <c r="J36" s="497">
        <v>3.1949354839000002</v>
      </c>
      <c r="K36" s="497">
        <v>2.9302999999999999</v>
      </c>
      <c r="L36" s="497">
        <v>2.9206451613</v>
      </c>
      <c r="M36" s="497">
        <v>3.5829666667</v>
      </c>
      <c r="N36" s="497">
        <v>4.2737419355000004</v>
      </c>
      <c r="O36" s="497">
        <v>4.1436451613000003</v>
      </c>
      <c r="P36" s="497">
        <v>4.0887857143000002</v>
      </c>
      <c r="Q36" s="497">
        <v>3.7618709677000002</v>
      </c>
      <c r="R36" s="497">
        <v>3.0709</v>
      </c>
      <c r="S36" s="497">
        <v>2.8193225806000002</v>
      </c>
      <c r="T36" s="497">
        <v>2.9984000000000002</v>
      </c>
      <c r="U36" s="497">
        <v>3.2950967742000001</v>
      </c>
      <c r="V36" s="497">
        <v>3.3082580644999999</v>
      </c>
      <c r="W36" s="497">
        <v>3.0224666667000002</v>
      </c>
      <c r="X36" s="497">
        <v>2.9919677418999999</v>
      </c>
      <c r="Y36" s="497">
        <v>3.6156333332999999</v>
      </c>
      <c r="Z36" s="497">
        <v>3.9598387097000001</v>
      </c>
      <c r="AA36" s="497">
        <v>4.7278387097000003</v>
      </c>
      <c r="AB36" s="497">
        <v>3.9780344828</v>
      </c>
      <c r="AC36" s="497">
        <v>3.4873548387</v>
      </c>
      <c r="AD36" s="497">
        <v>3.0715333333000001</v>
      </c>
      <c r="AE36" s="497">
        <v>2.8788064516</v>
      </c>
      <c r="AF36" s="497">
        <v>3.1198999999999999</v>
      </c>
      <c r="AG36" s="497">
        <v>3.4171290323000001</v>
      </c>
      <c r="AH36" s="497">
        <v>3.3937419355</v>
      </c>
      <c r="AI36" s="497">
        <v>3.0956999999999999</v>
      </c>
      <c r="AJ36" s="497">
        <v>2.9958387097000001</v>
      </c>
      <c r="AK36" s="497">
        <v>3.4826666667000001</v>
      </c>
      <c r="AL36" s="497">
        <v>4.2363225806000004</v>
      </c>
      <c r="AM36" s="497">
        <v>4.8895483870999996</v>
      </c>
      <c r="AN36" s="497">
        <v>4.4622857143000001</v>
      </c>
      <c r="AO36" s="497">
        <v>3.4299677419000001</v>
      </c>
      <c r="AP36" s="497">
        <v>3.0627666667</v>
      </c>
      <c r="AQ36" s="497">
        <v>2.8779354839</v>
      </c>
      <c r="AR36" s="497">
        <v>3.1128999999999998</v>
      </c>
      <c r="AS36" s="497">
        <v>3.3956774194000001</v>
      </c>
      <c r="AT36" s="497">
        <v>3.2949354838999998</v>
      </c>
      <c r="AU36" s="497">
        <v>3.1264333333000001</v>
      </c>
      <c r="AV36" s="497">
        <v>3.0463870968000002</v>
      </c>
      <c r="AW36" s="497">
        <v>3.5851000000000002</v>
      </c>
      <c r="AX36" s="497">
        <v>4.3619354839</v>
      </c>
      <c r="AY36" s="497">
        <v>4.7247419355</v>
      </c>
      <c r="AZ36" s="779">
        <v>4.2973214286000001</v>
      </c>
      <c r="BA36" s="779">
        <v>3.4655161290000001</v>
      </c>
      <c r="BB36" s="779">
        <v>3.0784666666999998</v>
      </c>
      <c r="BC36" s="779">
        <v>2.9316774194000002</v>
      </c>
      <c r="BD36" s="779">
        <v>3.092149</v>
      </c>
      <c r="BE36" s="779">
        <v>3.4270700000000001</v>
      </c>
      <c r="BF36" s="286">
        <v>3.401732</v>
      </c>
      <c r="BG36" s="286">
        <v>3.2193960000000001</v>
      </c>
      <c r="BH36" s="286">
        <v>3.143637</v>
      </c>
      <c r="BI36" s="286">
        <v>3.7098149999999999</v>
      </c>
      <c r="BJ36" s="286">
        <v>4.3949540000000002</v>
      </c>
      <c r="BK36" s="286">
        <v>4.7402850000000001</v>
      </c>
      <c r="BL36" s="286">
        <v>4.4276739999999997</v>
      </c>
      <c r="BM36" s="286">
        <v>3.7712870000000001</v>
      </c>
      <c r="BN36" s="286">
        <v>3.2495660000000002</v>
      </c>
      <c r="BO36" s="286">
        <v>3.0003579999999999</v>
      </c>
      <c r="BP36" s="286">
        <v>3.1968869999999998</v>
      </c>
      <c r="BQ36" s="286">
        <v>3.5520610000000001</v>
      </c>
      <c r="BR36" s="286">
        <v>3.5643720000000001</v>
      </c>
      <c r="BS36" s="286">
        <v>3.341202</v>
      </c>
      <c r="BT36" s="286">
        <v>3.244532</v>
      </c>
      <c r="BU36" s="286">
        <v>3.8216869999999998</v>
      </c>
      <c r="BV36" s="286">
        <v>4.5007229999999998</v>
      </c>
    </row>
    <row r="37" spans="1:75" ht="11.1" customHeight="1" x14ac:dyDescent="0.2">
      <c r="A37" s="205" t="s">
        <v>746</v>
      </c>
      <c r="B37" s="520" t="s">
        <v>747</v>
      </c>
      <c r="C37" s="497">
        <v>0.17825806452000001</v>
      </c>
      <c r="D37" s="497">
        <v>0.17824999999999999</v>
      </c>
      <c r="E37" s="497">
        <v>0.17825806452000001</v>
      </c>
      <c r="F37" s="497">
        <v>0.17823333332999999</v>
      </c>
      <c r="G37" s="497">
        <v>0.17825806452000001</v>
      </c>
      <c r="H37" s="497">
        <v>0.17823333332999999</v>
      </c>
      <c r="I37" s="497">
        <v>0.17825806452000001</v>
      </c>
      <c r="J37" s="497">
        <v>0.17825806452000001</v>
      </c>
      <c r="K37" s="497">
        <v>0.17823333332999999</v>
      </c>
      <c r="L37" s="497">
        <v>0.17825806452000001</v>
      </c>
      <c r="M37" s="497">
        <v>0.17823333332999999</v>
      </c>
      <c r="N37" s="497">
        <v>0.17825806452000001</v>
      </c>
      <c r="O37" s="497">
        <v>0.17025806452</v>
      </c>
      <c r="P37" s="497">
        <v>0.17025000000000001</v>
      </c>
      <c r="Q37" s="497">
        <v>0.17025806452</v>
      </c>
      <c r="R37" s="497">
        <v>0.17023333332999999</v>
      </c>
      <c r="S37" s="497">
        <v>0.17025806452</v>
      </c>
      <c r="T37" s="497">
        <v>0.17023333332999999</v>
      </c>
      <c r="U37" s="497">
        <v>0.17025806452</v>
      </c>
      <c r="V37" s="497">
        <v>0.17025806452</v>
      </c>
      <c r="W37" s="497">
        <v>0.17023333332999999</v>
      </c>
      <c r="X37" s="497">
        <v>0.17025806452</v>
      </c>
      <c r="Y37" s="497">
        <v>0.17023333332999999</v>
      </c>
      <c r="Z37" s="497">
        <v>0.17025806452</v>
      </c>
      <c r="AA37" s="497">
        <v>0.18525806451999999</v>
      </c>
      <c r="AB37" s="497">
        <v>0.18525</v>
      </c>
      <c r="AC37" s="497">
        <v>0.18525806451999999</v>
      </c>
      <c r="AD37" s="497">
        <v>0.18523333333</v>
      </c>
      <c r="AE37" s="497">
        <v>0.18525806451999999</v>
      </c>
      <c r="AF37" s="497">
        <v>0.18523333333</v>
      </c>
      <c r="AG37" s="497">
        <v>0.18516129032</v>
      </c>
      <c r="AH37" s="497">
        <v>0.18525806451999999</v>
      </c>
      <c r="AI37" s="497">
        <v>0.18525806451999999</v>
      </c>
      <c r="AJ37" s="497">
        <v>0.18525806451999999</v>
      </c>
      <c r="AK37" s="497">
        <v>0.18525806451999999</v>
      </c>
      <c r="AL37" s="497">
        <v>0.18525806451999999</v>
      </c>
      <c r="AM37" s="497">
        <v>0.18225806452000001</v>
      </c>
      <c r="AN37" s="497">
        <v>0.18225806452000001</v>
      </c>
      <c r="AO37" s="497">
        <v>0.18225806452000001</v>
      </c>
      <c r="AP37" s="497">
        <v>0.18225806452000001</v>
      </c>
      <c r="AQ37" s="497">
        <v>0.18225806452000001</v>
      </c>
      <c r="AR37" s="497">
        <v>0.18225806452000001</v>
      </c>
      <c r="AS37" s="497">
        <v>0.18225806452000001</v>
      </c>
      <c r="AT37" s="497">
        <v>0.18225806452000001</v>
      </c>
      <c r="AU37" s="497">
        <v>0.18225806452000001</v>
      </c>
      <c r="AV37" s="497">
        <v>0.18225806452000001</v>
      </c>
      <c r="AW37" s="497">
        <v>0.18225806452000001</v>
      </c>
      <c r="AX37" s="497">
        <v>0.18225806452000001</v>
      </c>
      <c r="AY37" s="497">
        <v>0.19925806452</v>
      </c>
      <c r="AZ37" s="779">
        <v>0.19925806452</v>
      </c>
      <c r="BA37" s="779">
        <v>0.19925806452</v>
      </c>
      <c r="BB37" s="779">
        <v>0.19925806452</v>
      </c>
      <c r="BC37" s="779">
        <v>0.19925806452</v>
      </c>
      <c r="BD37" s="779">
        <v>0.19925809999999999</v>
      </c>
      <c r="BE37" s="779">
        <v>0.19925809999999999</v>
      </c>
      <c r="BF37" s="286">
        <v>0.19925809999999999</v>
      </c>
      <c r="BG37" s="286">
        <v>0.19925809999999999</v>
      </c>
      <c r="BH37" s="286">
        <v>0.19925809999999999</v>
      </c>
      <c r="BI37" s="286">
        <v>0.19925809999999999</v>
      </c>
      <c r="BJ37" s="286">
        <v>0.19925809999999999</v>
      </c>
      <c r="BK37" s="286">
        <v>0.21625810000000001</v>
      </c>
      <c r="BL37" s="286">
        <v>0.21625810000000001</v>
      </c>
      <c r="BM37" s="286">
        <v>0.21625810000000001</v>
      </c>
      <c r="BN37" s="286">
        <v>0.21625810000000001</v>
      </c>
      <c r="BO37" s="286">
        <v>0.21625810000000001</v>
      </c>
      <c r="BP37" s="286">
        <v>0.21625810000000001</v>
      </c>
      <c r="BQ37" s="286">
        <v>0.21625810000000001</v>
      </c>
      <c r="BR37" s="286">
        <v>0.21625810000000001</v>
      </c>
      <c r="BS37" s="286">
        <v>0.21625810000000001</v>
      </c>
      <c r="BT37" s="286">
        <v>0.21625810000000001</v>
      </c>
      <c r="BU37" s="286">
        <v>0.21625810000000001</v>
      </c>
      <c r="BV37" s="286">
        <v>0.21625810000000001</v>
      </c>
    </row>
    <row r="38" spans="1:75" ht="11.1" customHeight="1" x14ac:dyDescent="0.2">
      <c r="A38" s="205"/>
      <c r="B38" s="206"/>
      <c r="C38" s="358"/>
      <c r="D38" s="358"/>
      <c r="E38" s="358"/>
      <c r="F38" s="358"/>
      <c r="G38" s="358"/>
      <c r="H38" s="358"/>
      <c r="I38" s="358"/>
      <c r="J38" s="358"/>
      <c r="K38" s="358"/>
      <c r="L38" s="358"/>
      <c r="M38" s="358"/>
      <c r="N38" s="358"/>
      <c r="O38" s="358"/>
      <c r="P38" s="358"/>
      <c r="Q38" s="358"/>
      <c r="R38" s="358"/>
      <c r="S38" s="358"/>
      <c r="T38" s="358"/>
      <c r="U38" s="358"/>
      <c r="V38" s="358"/>
      <c r="W38" s="358"/>
      <c r="X38" s="358"/>
      <c r="Y38" s="358"/>
      <c r="Z38" s="358"/>
      <c r="AA38" s="358"/>
      <c r="AB38" s="358"/>
      <c r="AC38" s="358"/>
      <c r="AD38" s="358"/>
      <c r="AE38" s="358"/>
      <c r="AF38" s="358"/>
      <c r="AG38" s="358"/>
      <c r="AH38" s="358"/>
      <c r="AI38" s="358"/>
      <c r="AJ38" s="358"/>
      <c r="AK38" s="358"/>
      <c r="AL38" s="358"/>
      <c r="AM38" s="358"/>
      <c r="AN38" s="358"/>
      <c r="AO38" s="358"/>
      <c r="AP38" s="358"/>
      <c r="AQ38" s="358"/>
      <c r="AR38" s="358"/>
      <c r="AS38" s="358"/>
      <c r="AT38" s="358"/>
      <c r="AU38" s="358"/>
      <c r="AV38" s="358"/>
      <c r="AW38" s="358"/>
      <c r="AX38" s="358"/>
      <c r="AY38" s="358"/>
      <c r="AZ38" s="777"/>
      <c r="BA38" s="777"/>
      <c r="BB38" s="777"/>
      <c r="BC38" s="777"/>
      <c r="BD38" s="777"/>
      <c r="BE38" s="777"/>
      <c r="BF38" s="284"/>
      <c r="BG38" s="284"/>
      <c r="BH38" s="284"/>
      <c r="BI38" s="284"/>
      <c r="BJ38" s="482"/>
      <c r="BK38" s="482"/>
      <c r="BL38" s="482"/>
      <c r="BM38" s="482"/>
      <c r="BN38" s="482"/>
      <c r="BO38" s="482"/>
      <c r="BP38" s="482"/>
      <c r="BQ38" s="482"/>
      <c r="BR38" s="482"/>
      <c r="BS38" s="482"/>
      <c r="BT38" s="482"/>
      <c r="BU38" s="482"/>
      <c r="BV38" s="482"/>
    </row>
    <row r="39" spans="1:75" ht="11.1" customHeight="1" x14ac:dyDescent="0.2">
      <c r="A39" s="525"/>
      <c r="B39" s="31" t="s">
        <v>748</v>
      </c>
      <c r="C39" s="32"/>
      <c r="D39" s="32"/>
      <c r="E39" s="32"/>
      <c r="F39" s="32"/>
      <c r="G39" s="32"/>
      <c r="H39" s="32"/>
      <c r="I39" s="32"/>
      <c r="J39" s="32"/>
      <c r="K39" s="32"/>
      <c r="L39" s="32"/>
      <c r="M39" s="32"/>
      <c r="N39" s="32"/>
      <c r="O39" s="32"/>
      <c r="P39" s="32"/>
      <c r="Q39" s="32"/>
      <c r="R39" s="32"/>
      <c r="S39" s="32"/>
      <c r="T39" s="32"/>
      <c r="U39" s="32"/>
      <c r="V39" s="32"/>
      <c r="W39" s="32"/>
      <c r="X39" s="32"/>
      <c r="Y39" s="32"/>
      <c r="Z39" s="32"/>
      <c r="AA39" s="32"/>
      <c r="AB39" s="32"/>
      <c r="AC39" s="32"/>
      <c r="AD39" s="32"/>
      <c r="AE39" s="32"/>
      <c r="AF39" s="32"/>
      <c r="AG39" s="32"/>
      <c r="AH39" s="32"/>
      <c r="AI39" s="32"/>
      <c r="AJ39" s="32"/>
      <c r="AK39" s="32"/>
      <c r="AL39" s="32"/>
      <c r="AM39" s="32"/>
      <c r="AN39" s="32"/>
      <c r="AO39" s="32"/>
      <c r="AP39" s="32"/>
      <c r="AQ39" s="32"/>
      <c r="AR39" s="32"/>
      <c r="AS39" s="32"/>
      <c r="AT39" s="32"/>
      <c r="AU39" s="32"/>
      <c r="AV39" s="32"/>
      <c r="AW39" s="32"/>
      <c r="AX39" s="32"/>
      <c r="AY39" s="32"/>
      <c r="AZ39" s="579"/>
      <c r="BA39" s="579"/>
      <c r="BB39" s="579"/>
      <c r="BC39" s="579"/>
      <c r="BD39" s="579"/>
      <c r="BE39" s="579"/>
      <c r="BF39" s="580"/>
      <c r="BG39" s="580"/>
      <c r="BH39" s="580"/>
      <c r="BI39" s="580"/>
      <c r="BJ39" s="580"/>
      <c r="BK39" s="580"/>
      <c r="BL39" s="580"/>
      <c r="BM39" s="580"/>
      <c r="BN39" s="580"/>
      <c r="BO39" s="580"/>
      <c r="BP39" s="580"/>
      <c r="BQ39" s="580"/>
      <c r="BR39" s="580"/>
      <c r="BS39" s="580"/>
      <c r="BT39" s="580"/>
      <c r="BU39" s="580"/>
      <c r="BV39" s="580"/>
    </row>
    <row r="40" spans="1:75" s="214" customFormat="1" ht="11.1" customHeight="1" x14ac:dyDescent="0.2">
      <c r="A40" s="518" t="s">
        <v>749</v>
      </c>
      <c r="B40" s="519" t="s">
        <v>750</v>
      </c>
      <c r="C40" s="899">
        <v>2215.9409999999998</v>
      </c>
      <c r="D40" s="899">
        <v>1562.018</v>
      </c>
      <c r="E40" s="899">
        <v>1401.4649999999999</v>
      </c>
      <c r="F40" s="899">
        <v>1611.7650000000001</v>
      </c>
      <c r="G40" s="899">
        <v>2001.915</v>
      </c>
      <c r="H40" s="899">
        <v>2325.3209999999999</v>
      </c>
      <c r="I40" s="899">
        <v>2505.1219999999998</v>
      </c>
      <c r="J40" s="899">
        <v>2709.422</v>
      </c>
      <c r="K40" s="899">
        <v>3145.643</v>
      </c>
      <c r="L40" s="899">
        <v>3569.384</v>
      </c>
      <c r="M40" s="899">
        <v>3501.05</v>
      </c>
      <c r="N40" s="899">
        <v>2925.38</v>
      </c>
      <c r="O40" s="899">
        <v>2470.0149999999999</v>
      </c>
      <c r="P40" s="899">
        <v>2072.183</v>
      </c>
      <c r="Q40" s="899">
        <v>1849.895</v>
      </c>
      <c r="R40" s="899">
        <v>2116.4609999999998</v>
      </c>
      <c r="S40" s="899">
        <v>2556.48</v>
      </c>
      <c r="T40" s="899">
        <v>2901.6610000000001</v>
      </c>
      <c r="U40" s="899">
        <v>3035.2359999999999</v>
      </c>
      <c r="V40" s="899">
        <v>3168.8960000000002</v>
      </c>
      <c r="W40" s="899">
        <v>3490.5010000000002</v>
      </c>
      <c r="X40" s="899">
        <v>3807.857</v>
      </c>
      <c r="Y40" s="899">
        <v>3740.81</v>
      </c>
      <c r="Z40" s="899">
        <v>3455.6669999999999</v>
      </c>
      <c r="AA40" s="899">
        <v>2611.3649999999998</v>
      </c>
      <c r="AB40" s="899">
        <v>2349.6799999999998</v>
      </c>
      <c r="AC40" s="899">
        <v>2306.056</v>
      </c>
      <c r="AD40" s="899">
        <v>2562.4479999999999</v>
      </c>
      <c r="AE40" s="899">
        <v>2923.1759999999999</v>
      </c>
      <c r="AF40" s="899">
        <v>3174.9720000000002</v>
      </c>
      <c r="AG40" s="899">
        <v>3293.614</v>
      </c>
      <c r="AH40" s="899">
        <v>3370.2539999999999</v>
      </c>
      <c r="AI40" s="899">
        <v>3615.3359999999998</v>
      </c>
      <c r="AJ40" s="899">
        <v>3938.3980000000001</v>
      </c>
      <c r="AK40" s="899">
        <v>3914.8719999999998</v>
      </c>
      <c r="AL40" s="899">
        <v>3437.5189999999998</v>
      </c>
      <c r="AM40" s="899">
        <v>2422.2930000000001</v>
      </c>
      <c r="AN40" s="899">
        <v>1787.3130000000001</v>
      </c>
      <c r="AO40" s="899">
        <v>1833.5619999999999</v>
      </c>
      <c r="AP40" s="899">
        <v>2138.6509999999998</v>
      </c>
      <c r="AQ40" s="899">
        <v>2634.2849999999999</v>
      </c>
      <c r="AR40" s="899">
        <v>2987.8220000000001</v>
      </c>
      <c r="AS40" s="899">
        <v>3141.54</v>
      </c>
      <c r="AT40" s="899">
        <v>3315.96</v>
      </c>
      <c r="AU40" s="899">
        <v>3623.9639999999999</v>
      </c>
      <c r="AV40" s="899">
        <v>3928.607</v>
      </c>
      <c r="AW40" s="899">
        <v>3898.9690000000001</v>
      </c>
      <c r="AX40" s="899">
        <v>3303.4560000000001</v>
      </c>
      <c r="AY40" s="899">
        <v>2402.0309999999999</v>
      </c>
      <c r="AZ40" s="558">
        <v>1902.857</v>
      </c>
      <c r="BA40" s="558">
        <v>1906.002</v>
      </c>
      <c r="BB40" s="558">
        <v>2209.7750000000001</v>
      </c>
      <c r="BC40" s="558">
        <v>2635.98</v>
      </c>
      <c r="BD40" s="558">
        <v>2989.2675714000002</v>
      </c>
      <c r="BE40" s="558">
        <v>3159.55</v>
      </c>
      <c r="BF40" s="325">
        <v>3312.5770000000002</v>
      </c>
      <c r="BG40" s="325">
        <v>3649.471</v>
      </c>
      <c r="BH40" s="325">
        <v>3984.6779999999999</v>
      </c>
      <c r="BI40" s="325">
        <v>3903.1109999999999</v>
      </c>
      <c r="BJ40" s="325">
        <v>3364.627</v>
      </c>
      <c r="BK40" s="325">
        <v>2585.4490000000001</v>
      </c>
      <c r="BL40" s="325">
        <v>2039.2860000000001</v>
      </c>
      <c r="BM40" s="325">
        <v>1906.492</v>
      </c>
      <c r="BN40" s="325">
        <v>2196.152</v>
      </c>
      <c r="BO40" s="325">
        <v>2661.788</v>
      </c>
      <c r="BP40" s="325">
        <v>2978.8409999999999</v>
      </c>
      <c r="BQ40" s="325">
        <v>3127.9589999999998</v>
      </c>
      <c r="BR40" s="325">
        <v>3232.6889999999999</v>
      </c>
      <c r="BS40" s="325">
        <v>3510.4969999999998</v>
      </c>
      <c r="BT40" s="325">
        <v>3886.1819999999998</v>
      </c>
      <c r="BU40" s="325">
        <v>3836.0859999999998</v>
      </c>
      <c r="BV40" s="325">
        <v>3253.3359999999998</v>
      </c>
    </row>
    <row r="41" spans="1:75" ht="11.1" customHeight="1" x14ac:dyDescent="0.2">
      <c r="A41" s="205" t="s">
        <v>751</v>
      </c>
      <c r="B41" s="520" t="s">
        <v>752</v>
      </c>
      <c r="C41" s="279">
        <v>503.01</v>
      </c>
      <c r="D41" s="279">
        <v>331.68299999999999</v>
      </c>
      <c r="E41" s="279">
        <v>242.15100000000001</v>
      </c>
      <c r="F41" s="279">
        <v>259.29899999999998</v>
      </c>
      <c r="G41" s="279">
        <v>370.637</v>
      </c>
      <c r="H41" s="279">
        <v>481.84500000000003</v>
      </c>
      <c r="I41" s="279">
        <v>557.35299999999995</v>
      </c>
      <c r="J41" s="279">
        <v>629.06200000000001</v>
      </c>
      <c r="K41" s="279">
        <v>759.00300000000004</v>
      </c>
      <c r="L41" s="279">
        <v>857.32299999999998</v>
      </c>
      <c r="M41" s="279">
        <v>841.90499999999997</v>
      </c>
      <c r="N41" s="279">
        <v>698.23500000000001</v>
      </c>
      <c r="O41" s="279">
        <v>547.44799999999998</v>
      </c>
      <c r="P41" s="279">
        <v>422.834</v>
      </c>
      <c r="Q41" s="279">
        <v>334.17899999999997</v>
      </c>
      <c r="R41" s="279">
        <v>418.238</v>
      </c>
      <c r="S41" s="279">
        <v>551.75</v>
      </c>
      <c r="T41" s="279">
        <v>646.41</v>
      </c>
      <c r="U41" s="279">
        <v>692.00599999999997</v>
      </c>
      <c r="V41" s="279">
        <v>764.74699999999996</v>
      </c>
      <c r="W41" s="279">
        <v>852.88599999999997</v>
      </c>
      <c r="X41" s="279">
        <v>932.17499999999995</v>
      </c>
      <c r="Y41" s="279">
        <v>875.81299999999999</v>
      </c>
      <c r="Z41" s="279">
        <v>786.59500000000003</v>
      </c>
      <c r="AA41" s="279">
        <v>571.32100000000003</v>
      </c>
      <c r="AB41" s="279">
        <v>421.95600000000002</v>
      </c>
      <c r="AC41" s="279">
        <v>368.798</v>
      </c>
      <c r="AD41" s="279">
        <v>448.67</v>
      </c>
      <c r="AE41" s="279">
        <v>579.13599999999997</v>
      </c>
      <c r="AF41" s="279">
        <v>670.03899999999999</v>
      </c>
      <c r="AG41" s="279">
        <v>719.99099999999999</v>
      </c>
      <c r="AH41" s="279">
        <v>763.95500000000004</v>
      </c>
      <c r="AI41" s="279">
        <v>862.27300000000002</v>
      </c>
      <c r="AJ41" s="279">
        <v>932.58100000000002</v>
      </c>
      <c r="AK41" s="279">
        <v>900.21600000000001</v>
      </c>
      <c r="AL41" s="279">
        <v>747.06299999999999</v>
      </c>
      <c r="AM41" s="279">
        <v>503.64699999999999</v>
      </c>
      <c r="AN41" s="279">
        <v>338.78399999999999</v>
      </c>
      <c r="AO41" s="279">
        <v>293.75099999999998</v>
      </c>
      <c r="AP41" s="279">
        <v>357.70600000000002</v>
      </c>
      <c r="AQ41" s="279">
        <v>507.49200000000002</v>
      </c>
      <c r="AR41" s="279">
        <v>610.327</v>
      </c>
      <c r="AS41" s="279">
        <v>653.83699999999999</v>
      </c>
      <c r="AT41" s="279">
        <v>745.29600000000005</v>
      </c>
      <c r="AU41" s="279">
        <v>851.11400000000003</v>
      </c>
      <c r="AV41" s="279">
        <v>911.00400000000002</v>
      </c>
      <c r="AW41" s="279">
        <v>875.09400000000005</v>
      </c>
      <c r="AX41" s="279">
        <v>705.42100000000005</v>
      </c>
      <c r="AY41" s="279">
        <v>480.66</v>
      </c>
      <c r="AZ41" s="783">
        <v>319.11200000000002</v>
      </c>
      <c r="BA41" s="783">
        <v>275.06700000000001</v>
      </c>
      <c r="BB41" s="783">
        <v>362.14800000000002</v>
      </c>
      <c r="BC41" s="783">
        <v>498.07100000000003</v>
      </c>
      <c r="BD41" s="783">
        <v>594.42857143000003</v>
      </c>
      <c r="BE41" s="783">
        <v>663.00720000000001</v>
      </c>
      <c r="BF41" s="290">
        <v>721.06550000000004</v>
      </c>
      <c r="BG41" s="290">
        <v>813.02599999999995</v>
      </c>
      <c r="BH41" s="290">
        <v>906.29269999999997</v>
      </c>
      <c r="BI41" s="290">
        <v>864.77009999999996</v>
      </c>
      <c r="BJ41" s="290">
        <v>722.1857</v>
      </c>
      <c r="BK41" s="290">
        <v>517.85339999999997</v>
      </c>
      <c r="BL41" s="290">
        <v>362.89530000000002</v>
      </c>
      <c r="BM41" s="290">
        <v>283.0831</v>
      </c>
      <c r="BN41" s="290">
        <v>355.19510000000002</v>
      </c>
      <c r="BO41" s="290">
        <v>502.79059999999998</v>
      </c>
      <c r="BP41" s="290">
        <v>610.21900000000005</v>
      </c>
      <c r="BQ41" s="290">
        <v>688.59580000000005</v>
      </c>
      <c r="BR41" s="290">
        <v>750.14449999999999</v>
      </c>
      <c r="BS41" s="290">
        <v>829.87850000000003</v>
      </c>
      <c r="BT41" s="290">
        <v>906.50930000000005</v>
      </c>
      <c r="BU41" s="290">
        <v>879.91650000000004</v>
      </c>
      <c r="BV41" s="290">
        <v>730.86059999999998</v>
      </c>
    </row>
    <row r="42" spans="1:75" ht="11.1" customHeight="1" x14ac:dyDescent="0.2">
      <c r="A42" s="205" t="s">
        <v>753</v>
      </c>
      <c r="B42" s="520" t="s">
        <v>754</v>
      </c>
      <c r="C42" s="279">
        <v>574.95299999999997</v>
      </c>
      <c r="D42" s="279">
        <v>372.28699999999998</v>
      </c>
      <c r="E42" s="279">
        <v>296.10599999999999</v>
      </c>
      <c r="F42" s="279">
        <v>330.20800000000003</v>
      </c>
      <c r="G42" s="279">
        <v>444.25799999999998</v>
      </c>
      <c r="H42" s="279">
        <v>557.01099999999997</v>
      </c>
      <c r="I42" s="279">
        <v>648.32299999999998</v>
      </c>
      <c r="J42" s="279">
        <v>767.01400000000001</v>
      </c>
      <c r="K42" s="279">
        <v>916.58699999999999</v>
      </c>
      <c r="L42" s="279">
        <v>1053.441</v>
      </c>
      <c r="M42" s="279">
        <v>1030.375</v>
      </c>
      <c r="N42" s="279">
        <v>831.31100000000004</v>
      </c>
      <c r="O42" s="279">
        <v>660.15</v>
      </c>
      <c r="P42" s="279">
        <v>518.22699999999998</v>
      </c>
      <c r="Q42" s="279">
        <v>416.673</v>
      </c>
      <c r="R42" s="279">
        <v>485.03300000000002</v>
      </c>
      <c r="S42" s="279">
        <v>595.16899999999998</v>
      </c>
      <c r="T42" s="279">
        <v>700.62599999999998</v>
      </c>
      <c r="U42" s="279">
        <v>779.96100000000001</v>
      </c>
      <c r="V42" s="279">
        <v>870.601</v>
      </c>
      <c r="W42" s="279">
        <v>992.84299999999996</v>
      </c>
      <c r="X42" s="279">
        <v>1097.76</v>
      </c>
      <c r="Y42" s="279">
        <v>1076.7719999999999</v>
      </c>
      <c r="Z42" s="279">
        <v>948.91300000000001</v>
      </c>
      <c r="AA42" s="279">
        <v>689.48299999999995</v>
      </c>
      <c r="AB42" s="279">
        <v>572.15</v>
      </c>
      <c r="AC42" s="279">
        <v>507.346</v>
      </c>
      <c r="AD42" s="279">
        <v>578.56200000000001</v>
      </c>
      <c r="AE42" s="279">
        <v>685.50400000000002</v>
      </c>
      <c r="AF42" s="279">
        <v>781.08500000000004</v>
      </c>
      <c r="AG42" s="279">
        <v>844.38199999999995</v>
      </c>
      <c r="AH42" s="279">
        <v>920.68799999999999</v>
      </c>
      <c r="AI42" s="279">
        <v>1022.034</v>
      </c>
      <c r="AJ42" s="279">
        <v>1115.779</v>
      </c>
      <c r="AK42" s="279">
        <v>1096.6010000000001</v>
      </c>
      <c r="AL42" s="279">
        <v>893.35299999999995</v>
      </c>
      <c r="AM42" s="279">
        <v>598.31200000000001</v>
      </c>
      <c r="AN42" s="279">
        <v>393.12400000000002</v>
      </c>
      <c r="AO42" s="279">
        <v>364.93299999999999</v>
      </c>
      <c r="AP42" s="279">
        <v>444.24799999999999</v>
      </c>
      <c r="AQ42" s="279">
        <v>580.72199999999998</v>
      </c>
      <c r="AR42" s="279">
        <v>691.18100000000004</v>
      </c>
      <c r="AS42" s="279">
        <v>766.73</v>
      </c>
      <c r="AT42" s="279">
        <v>865.70799999999997</v>
      </c>
      <c r="AU42" s="279">
        <v>987.50099999999998</v>
      </c>
      <c r="AV42" s="279">
        <v>1098.162</v>
      </c>
      <c r="AW42" s="279">
        <v>1067.567</v>
      </c>
      <c r="AX42" s="279">
        <v>829.30200000000002</v>
      </c>
      <c r="AY42" s="279">
        <v>558.37900000000002</v>
      </c>
      <c r="AZ42" s="783">
        <v>389.15800000000002</v>
      </c>
      <c r="BA42" s="783">
        <v>350.73700000000002</v>
      </c>
      <c r="BB42" s="783">
        <v>443.63099999999997</v>
      </c>
      <c r="BC42" s="783">
        <v>578.90800000000002</v>
      </c>
      <c r="BD42" s="783">
        <v>719.14285714000005</v>
      </c>
      <c r="BE42" s="783">
        <v>814.10209999999995</v>
      </c>
      <c r="BF42" s="290">
        <v>915.83969999999999</v>
      </c>
      <c r="BG42" s="290">
        <v>1049.5250000000001</v>
      </c>
      <c r="BH42" s="290">
        <v>1162.9839999999999</v>
      </c>
      <c r="BI42" s="290">
        <v>1124.9690000000001</v>
      </c>
      <c r="BJ42" s="290">
        <v>933.63549999999998</v>
      </c>
      <c r="BK42" s="290">
        <v>691.93790000000001</v>
      </c>
      <c r="BL42" s="290">
        <v>497.55459999999999</v>
      </c>
      <c r="BM42" s="290">
        <v>413.55500000000001</v>
      </c>
      <c r="BN42" s="290">
        <v>482.15640000000002</v>
      </c>
      <c r="BO42" s="290">
        <v>617.31190000000004</v>
      </c>
      <c r="BP42" s="290">
        <v>740.90989999999999</v>
      </c>
      <c r="BQ42" s="290">
        <v>819.38739999999996</v>
      </c>
      <c r="BR42" s="290">
        <v>904.02</v>
      </c>
      <c r="BS42" s="290">
        <v>1012.784</v>
      </c>
      <c r="BT42" s="290">
        <v>1139.1130000000001</v>
      </c>
      <c r="BU42" s="290">
        <v>1113.3530000000001</v>
      </c>
      <c r="BV42" s="290">
        <v>893.55319999999995</v>
      </c>
    </row>
    <row r="43" spans="1:75" ht="11.1" customHeight="1" x14ac:dyDescent="0.2">
      <c r="A43" s="205" t="s">
        <v>755</v>
      </c>
      <c r="B43" s="520" t="s">
        <v>756</v>
      </c>
      <c r="C43" s="279">
        <v>793.52800000000002</v>
      </c>
      <c r="D43" s="279">
        <v>580.62400000000002</v>
      </c>
      <c r="E43" s="279">
        <v>587.35799999999995</v>
      </c>
      <c r="F43" s="279">
        <v>731.01900000000001</v>
      </c>
      <c r="G43" s="279">
        <v>840.63300000000004</v>
      </c>
      <c r="H43" s="279">
        <v>884.80700000000002</v>
      </c>
      <c r="I43" s="279">
        <v>871.65099999999995</v>
      </c>
      <c r="J43" s="279">
        <v>883.95500000000004</v>
      </c>
      <c r="K43" s="279">
        <v>1006.276</v>
      </c>
      <c r="L43" s="279">
        <v>1170.046</v>
      </c>
      <c r="M43" s="279">
        <v>1178.8140000000001</v>
      </c>
      <c r="N43" s="279">
        <v>1041.9649999999999</v>
      </c>
      <c r="O43" s="279">
        <v>980.09100000000001</v>
      </c>
      <c r="P43" s="279">
        <v>919.721</v>
      </c>
      <c r="Q43" s="279">
        <v>918.90499999999997</v>
      </c>
      <c r="R43" s="279">
        <v>983.15899999999999</v>
      </c>
      <c r="S43" s="279">
        <v>1083.886</v>
      </c>
      <c r="T43" s="279">
        <v>1137.69</v>
      </c>
      <c r="U43" s="279">
        <v>1107.895</v>
      </c>
      <c r="V43" s="279">
        <v>1032.0830000000001</v>
      </c>
      <c r="W43" s="279">
        <v>1092.2760000000001</v>
      </c>
      <c r="X43" s="279">
        <v>1209.2539999999999</v>
      </c>
      <c r="Y43" s="279">
        <v>1219.444</v>
      </c>
      <c r="Z43" s="279">
        <v>1182.5409999999999</v>
      </c>
      <c r="AA43" s="279">
        <v>911.72500000000002</v>
      </c>
      <c r="AB43" s="279">
        <v>942.84100000000001</v>
      </c>
      <c r="AC43" s="279">
        <v>1007.333</v>
      </c>
      <c r="AD43" s="279">
        <v>1077.55</v>
      </c>
      <c r="AE43" s="279">
        <v>1143.296</v>
      </c>
      <c r="AF43" s="279">
        <v>1171.8599999999999</v>
      </c>
      <c r="AG43" s="279">
        <v>1154.67</v>
      </c>
      <c r="AH43" s="279">
        <v>1096.098</v>
      </c>
      <c r="AI43" s="279">
        <v>1120.6079999999999</v>
      </c>
      <c r="AJ43" s="279">
        <v>1257.9870000000001</v>
      </c>
      <c r="AK43" s="279">
        <v>1291.538</v>
      </c>
      <c r="AL43" s="279">
        <v>1215.0509999999999</v>
      </c>
      <c r="AM43" s="279">
        <v>862.50300000000004</v>
      </c>
      <c r="AN43" s="279">
        <v>660.47500000000002</v>
      </c>
      <c r="AO43" s="279">
        <v>775.41300000000001</v>
      </c>
      <c r="AP43" s="279">
        <v>900.12599999999998</v>
      </c>
      <c r="AQ43" s="279">
        <v>1049.248</v>
      </c>
      <c r="AR43" s="279">
        <v>1137.1210000000001</v>
      </c>
      <c r="AS43" s="279">
        <v>1135.268</v>
      </c>
      <c r="AT43" s="279">
        <v>1127.9670000000001</v>
      </c>
      <c r="AU43" s="279">
        <v>1180.616</v>
      </c>
      <c r="AV43" s="279">
        <v>1286.1890000000001</v>
      </c>
      <c r="AW43" s="279">
        <v>1330.7090000000001</v>
      </c>
      <c r="AX43" s="279">
        <v>1181.6769999999999</v>
      </c>
      <c r="AY43" s="279">
        <v>855.79600000000005</v>
      </c>
      <c r="AZ43" s="783">
        <v>717.29600000000005</v>
      </c>
      <c r="BA43" s="783">
        <v>795.14400000000001</v>
      </c>
      <c r="BB43" s="783">
        <v>897.46699999999998</v>
      </c>
      <c r="BC43" s="783">
        <v>1007.477</v>
      </c>
      <c r="BD43" s="783">
        <v>1094</v>
      </c>
      <c r="BE43" s="783">
        <v>1087.6569999999999</v>
      </c>
      <c r="BF43" s="290">
        <v>1066.7560000000001</v>
      </c>
      <c r="BG43" s="290">
        <v>1153.605</v>
      </c>
      <c r="BH43" s="290">
        <v>1273.393</v>
      </c>
      <c r="BI43" s="290">
        <v>1290.415</v>
      </c>
      <c r="BJ43" s="290">
        <v>1177.2170000000001</v>
      </c>
      <c r="BK43" s="290">
        <v>916.58619999999996</v>
      </c>
      <c r="BL43" s="290">
        <v>771.68140000000005</v>
      </c>
      <c r="BM43" s="290">
        <v>800.428</v>
      </c>
      <c r="BN43" s="290">
        <v>916.71619999999996</v>
      </c>
      <c r="BO43" s="290">
        <v>1035.5139999999999</v>
      </c>
      <c r="BP43" s="290">
        <v>1072.4749999999999</v>
      </c>
      <c r="BQ43" s="290">
        <v>1047.2149999999999</v>
      </c>
      <c r="BR43" s="290">
        <v>1001.388</v>
      </c>
      <c r="BS43" s="290">
        <v>1072.579</v>
      </c>
      <c r="BT43" s="290">
        <v>1212.558</v>
      </c>
      <c r="BU43" s="290">
        <v>1233.309</v>
      </c>
      <c r="BV43" s="290">
        <v>1099.692</v>
      </c>
    </row>
    <row r="44" spans="1:75" ht="11.1" customHeight="1" x14ac:dyDescent="0.2">
      <c r="A44" s="205" t="s">
        <v>757</v>
      </c>
      <c r="B44" s="520" t="s">
        <v>758</v>
      </c>
      <c r="C44" s="279">
        <v>127.863</v>
      </c>
      <c r="D44" s="279">
        <v>92.822999999999993</v>
      </c>
      <c r="E44" s="279">
        <v>90.370999999999995</v>
      </c>
      <c r="F44" s="279">
        <v>92.991</v>
      </c>
      <c r="G44" s="279">
        <v>116.554</v>
      </c>
      <c r="H44" s="279">
        <v>137.01300000000001</v>
      </c>
      <c r="I44" s="279">
        <v>147.446</v>
      </c>
      <c r="J44" s="279">
        <v>159.45599999999999</v>
      </c>
      <c r="K44" s="279">
        <v>184.27699999999999</v>
      </c>
      <c r="L44" s="279">
        <v>206.03299999999999</v>
      </c>
      <c r="M44" s="279">
        <v>194.33500000000001</v>
      </c>
      <c r="N44" s="279">
        <v>157.53299999999999</v>
      </c>
      <c r="O44" s="279">
        <v>122.78</v>
      </c>
      <c r="P44" s="279">
        <v>93.683000000000007</v>
      </c>
      <c r="Q44" s="279">
        <v>79.253</v>
      </c>
      <c r="R44" s="279">
        <v>98.120999999999995</v>
      </c>
      <c r="S44" s="279">
        <v>136.36099999999999</v>
      </c>
      <c r="T44" s="279">
        <v>171.48599999999999</v>
      </c>
      <c r="U44" s="279">
        <v>192.15600000000001</v>
      </c>
      <c r="V44" s="279">
        <v>216.44900000000001</v>
      </c>
      <c r="W44" s="279">
        <v>239.483</v>
      </c>
      <c r="X44" s="279">
        <v>251.86699999999999</v>
      </c>
      <c r="Y44" s="279">
        <v>246.535</v>
      </c>
      <c r="Z44" s="279">
        <v>227.577</v>
      </c>
      <c r="AA44" s="279">
        <v>185.01599999999999</v>
      </c>
      <c r="AB44" s="279">
        <v>168.74</v>
      </c>
      <c r="AC44" s="279">
        <v>167.81299999999999</v>
      </c>
      <c r="AD44" s="279">
        <v>187.05199999999999</v>
      </c>
      <c r="AE44" s="279">
        <v>215.5</v>
      </c>
      <c r="AF44" s="279">
        <v>237.971</v>
      </c>
      <c r="AG44" s="279">
        <v>253.45599999999999</v>
      </c>
      <c r="AH44" s="279">
        <v>268.15899999999999</v>
      </c>
      <c r="AI44" s="279">
        <v>282.166</v>
      </c>
      <c r="AJ44" s="279">
        <v>289.85399999999998</v>
      </c>
      <c r="AK44" s="279">
        <v>287.39299999999997</v>
      </c>
      <c r="AL44" s="279">
        <v>258.79000000000002</v>
      </c>
      <c r="AM44" s="279">
        <v>201.197</v>
      </c>
      <c r="AN44" s="279">
        <v>170.94300000000001</v>
      </c>
      <c r="AO44" s="279">
        <v>169.76900000000001</v>
      </c>
      <c r="AP44" s="279">
        <v>180.923</v>
      </c>
      <c r="AQ44" s="279">
        <v>208.92699999999999</v>
      </c>
      <c r="AR44" s="279">
        <v>231.923</v>
      </c>
      <c r="AS44" s="279">
        <v>249.65799999999999</v>
      </c>
      <c r="AT44" s="279">
        <v>247.82900000000001</v>
      </c>
      <c r="AU44" s="279">
        <v>266.06200000000001</v>
      </c>
      <c r="AV44" s="279">
        <v>279.02800000000002</v>
      </c>
      <c r="AW44" s="279">
        <v>276.214</v>
      </c>
      <c r="AX44" s="279">
        <v>249.72300000000001</v>
      </c>
      <c r="AY44" s="279">
        <v>204.196</v>
      </c>
      <c r="AZ44" s="783">
        <v>189.86099999999999</v>
      </c>
      <c r="BA44" s="783">
        <v>197.792</v>
      </c>
      <c r="BB44" s="783">
        <v>203.559</v>
      </c>
      <c r="BC44" s="783">
        <v>220.34899999999999</v>
      </c>
      <c r="BD44" s="783">
        <v>233.42857143000001</v>
      </c>
      <c r="BE44" s="783">
        <v>252.1746</v>
      </c>
      <c r="BF44" s="290">
        <v>269.47949999999997</v>
      </c>
      <c r="BG44" s="290">
        <v>289.33460000000002</v>
      </c>
      <c r="BH44" s="290">
        <v>299.53730000000002</v>
      </c>
      <c r="BI44" s="290">
        <v>292.0573</v>
      </c>
      <c r="BJ44" s="290">
        <v>245.22300000000001</v>
      </c>
      <c r="BK44" s="290">
        <v>213.26650000000001</v>
      </c>
      <c r="BL44" s="290">
        <v>186.51519999999999</v>
      </c>
      <c r="BM44" s="290">
        <v>183.80950000000001</v>
      </c>
      <c r="BN44" s="290">
        <v>195.37379999999999</v>
      </c>
      <c r="BO44" s="290">
        <v>222.31489999999999</v>
      </c>
      <c r="BP44" s="290">
        <v>245.6874</v>
      </c>
      <c r="BQ44" s="290">
        <v>260.6003</v>
      </c>
      <c r="BR44" s="290">
        <v>262.59129999999999</v>
      </c>
      <c r="BS44" s="290">
        <v>266.94439999999997</v>
      </c>
      <c r="BT44" s="290">
        <v>288.12759999999997</v>
      </c>
      <c r="BU44" s="290">
        <v>279.9699</v>
      </c>
      <c r="BV44" s="290">
        <v>230.03360000000001</v>
      </c>
    </row>
    <row r="45" spans="1:75" ht="11.1" customHeight="1" x14ac:dyDescent="0.2">
      <c r="A45" s="205" t="s">
        <v>759</v>
      </c>
      <c r="B45" s="520" t="s">
        <v>760</v>
      </c>
      <c r="C45" s="279">
        <v>193.77</v>
      </c>
      <c r="D45" s="279">
        <v>163.19200000000001</v>
      </c>
      <c r="E45" s="279">
        <v>164.84899999999999</v>
      </c>
      <c r="F45" s="279">
        <v>177.39500000000001</v>
      </c>
      <c r="G45" s="279">
        <v>207.28</v>
      </c>
      <c r="H45" s="279">
        <v>239.541</v>
      </c>
      <c r="I45" s="279">
        <v>252.923</v>
      </c>
      <c r="J45" s="279">
        <v>240.18</v>
      </c>
      <c r="K45" s="279">
        <v>247.42699999999999</v>
      </c>
      <c r="L45" s="279">
        <v>249.994</v>
      </c>
      <c r="M45" s="279">
        <v>224.244</v>
      </c>
      <c r="N45" s="279">
        <v>166.82599999999999</v>
      </c>
      <c r="O45" s="279">
        <v>130.893</v>
      </c>
      <c r="P45" s="279">
        <v>90.224999999999994</v>
      </c>
      <c r="Q45" s="279">
        <v>74.186000000000007</v>
      </c>
      <c r="R45" s="279">
        <v>105.01300000000001</v>
      </c>
      <c r="S45" s="279">
        <v>161.29900000000001</v>
      </c>
      <c r="T45" s="279">
        <v>215.55699999999999</v>
      </c>
      <c r="U45" s="279">
        <v>231.35300000000001</v>
      </c>
      <c r="V45" s="279">
        <v>251.393</v>
      </c>
      <c r="W45" s="279">
        <v>278.303</v>
      </c>
      <c r="X45" s="279">
        <v>282.40800000000002</v>
      </c>
      <c r="Y45" s="279">
        <v>289.65499999999997</v>
      </c>
      <c r="Z45" s="279">
        <v>280.09800000000001</v>
      </c>
      <c r="AA45" s="279">
        <v>226.75899999999999</v>
      </c>
      <c r="AB45" s="279">
        <v>218.74199999999999</v>
      </c>
      <c r="AC45" s="279">
        <v>230.59</v>
      </c>
      <c r="AD45" s="279">
        <v>246.357</v>
      </c>
      <c r="AE45" s="279">
        <v>274.14600000000002</v>
      </c>
      <c r="AF45" s="279">
        <v>286.44099999999997</v>
      </c>
      <c r="AG45" s="279">
        <v>291.49200000000002</v>
      </c>
      <c r="AH45" s="279">
        <v>290.09899999999999</v>
      </c>
      <c r="AI45" s="279">
        <v>295.74700000000001</v>
      </c>
      <c r="AJ45" s="279">
        <v>309.95999999999998</v>
      </c>
      <c r="AK45" s="279">
        <v>308.928</v>
      </c>
      <c r="AL45" s="279">
        <v>294.87099999999998</v>
      </c>
      <c r="AM45" s="279">
        <v>230.155</v>
      </c>
      <c r="AN45" s="279">
        <v>199.31100000000001</v>
      </c>
      <c r="AO45" s="279">
        <v>205.184</v>
      </c>
      <c r="AP45" s="279">
        <v>230.55099999999999</v>
      </c>
      <c r="AQ45" s="279">
        <v>261.25</v>
      </c>
      <c r="AR45" s="279">
        <v>288.77800000000002</v>
      </c>
      <c r="AS45" s="279">
        <v>305.185</v>
      </c>
      <c r="AT45" s="279">
        <v>295.72199999999998</v>
      </c>
      <c r="AU45" s="279">
        <v>303.03399999999999</v>
      </c>
      <c r="AV45" s="279">
        <v>317.404</v>
      </c>
      <c r="AW45" s="279">
        <v>313.39400000000001</v>
      </c>
      <c r="AX45" s="279">
        <v>303.99200000000002</v>
      </c>
      <c r="AY45" s="279">
        <v>272.02499999999998</v>
      </c>
      <c r="AZ45" s="783">
        <v>257.83699999999999</v>
      </c>
      <c r="BA45" s="783">
        <v>259.49400000000003</v>
      </c>
      <c r="BB45" s="783">
        <v>274.64600000000002</v>
      </c>
      <c r="BC45" s="783">
        <v>301.18200000000002</v>
      </c>
      <c r="BD45" s="783">
        <v>316.42857142999998</v>
      </c>
      <c r="BE45" s="783">
        <v>313</v>
      </c>
      <c r="BF45" s="290">
        <v>307.9228</v>
      </c>
      <c r="BG45" s="290">
        <v>310.92790000000002</v>
      </c>
      <c r="BH45" s="290">
        <v>309.19310000000002</v>
      </c>
      <c r="BI45" s="290">
        <v>299.26010000000002</v>
      </c>
      <c r="BJ45" s="290">
        <v>257.04320000000001</v>
      </c>
      <c r="BK45" s="290">
        <v>218.60769999999999</v>
      </c>
      <c r="BL45" s="290">
        <v>194.95509999999999</v>
      </c>
      <c r="BM45" s="290">
        <v>200.85890000000001</v>
      </c>
      <c r="BN45" s="290">
        <v>221.62360000000001</v>
      </c>
      <c r="BO45" s="290">
        <v>257.29590000000002</v>
      </c>
      <c r="BP45" s="290">
        <v>280.96870000000001</v>
      </c>
      <c r="BQ45" s="290">
        <v>282.28320000000002</v>
      </c>
      <c r="BR45" s="290">
        <v>282.6275</v>
      </c>
      <c r="BS45" s="290">
        <v>294.71449999999999</v>
      </c>
      <c r="BT45" s="290">
        <v>306.01949999999999</v>
      </c>
      <c r="BU45" s="290">
        <v>297.17880000000002</v>
      </c>
      <c r="BV45" s="290">
        <v>269.09410000000003</v>
      </c>
    </row>
    <row r="46" spans="1:75" ht="11.1" customHeight="1" x14ac:dyDescent="0.2">
      <c r="A46" s="205" t="s">
        <v>761</v>
      </c>
      <c r="B46" s="526" t="s">
        <v>420</v>
      </c>
      <c r="C46" s="316">
        <v>22.815999999999999</v>
      </c>
      <c r="D46" s="316">
        <v>21.408999999999999</v>
      </c>
      <c r="E46" s="316">
        <v>20.631</v>
      </c>
      <c r="F46" s="316">
        <v>20.853000000000002</v>
      </c>
      <c r="G46" s="316">
        <v>22.553000000000001</v>
      </c>
      <c r="H46" s="316">
        <v>25.105</v>
      </c>
      <c r="I46" s="316">
        <v>27.427</v>
      </c>
      <c r="J46" s="316">
        <v>29.754999999999999</v>
      </c>
      <c r="K46" s="316">
        <v>32.075000000000003</v>
      </c>
      <c r="L46" s="316">
        <v>32.548000000000002</v>
      </c>
      <c r="M46" s="316">
        <v>31.376999999999999</v>
      </c>
      <c r="N46" s="316">
        <v>29.510999999999999</v>
      </c>
      <c r="O46" s="316">
        <v>28.652999999999999</v>
      </c>
      <c r="P46" s="316">
        <v>27.492999999999999</v>
      </c>
      <c r="Q46" s="316">
        <v>26.7</v>
      </c>
      <c r="R46" s="316">
        <v>26.898</v>
      </c>
      <c r="S46" s="316">
        <v>28.015000000000001</v>
      </c>
      <c r="T46" s="316">
        <v>29.890999999999998</v>
      </c>
      <c r="U46" s="316">
        <v>31.864999999999998</v>
      </c>
      <c r="V46" s="316">
        <v>33.622999999999998</v>
      </c>
      <c r="W46" s="316">
        <v>34.71</v>
      </c>
      <c r="X46" s="316">
        <v>34.393000000000001</v>
      </c>
      <c r="Y46" s="316">
        <v>32.591000000000001</v>
      </c>
      <c r="Z46" s="316">
        <v>29.943000000000001</v>
      </c>
      <c r="AA46" s="316">
        <v>27.061</v>
      </c>
      <c r="AB46" s="316">
        <v>25.251000000000001</v>
      </c>
      <c r="AC46" s="316">
        <v>24.175999999999998</v>
      </c>
      <c r="AD46" s="316">
        <v>24.257999999999999</v>
      </c>
      <c r="AE46" s="316">
        <v>25.596</v>
      </c>
      <c r="AF46" s="316">
        <v>27.577000000000002</v>
      </c>
      <c r="AG46" s="316">
        <v>29.623000000000001</v>
      </c>
      <c r="AH46" s="316">
        <v>31.254999999999999</v>
      </c>
      <c r="AI46" s="316">
        <v>32.508000000000003</v>
      </c>
      <c r="AJ46" s="316">
        <v>32.238</v>
      </c>
      <c r="AK46" s="316">
        <v>30.196000000000002</v>
      </c>
      <c r="AL46" s="316">
        <v>28.390999999999998</v>
      </c>
      <c r="AM46" s="316">
        <v>26.48</v>
      </c>
      <c r="AN46" s="316">
        <v>24.677</v>
      </c>
      <c r="AO46" s="316">
        <v>24.513000000000002</v>
      </c>
      <c r="AP46" s="316">
        <v>25.097999999999999</v>
      </c>
      <c r="AQ46" s="316">
        <v>26.648</v>
      </c>
      <c r="AR46" s="316">
        <v>28.492999999999999</v>
      </c>
      <c r="AS46" s="316">
        <v>30.864000000000001</v>
      </c>
      <c r="AT46" s="316">
        <v>33.439</v>
      </c>
      <c r="AU46" s="316">
        <v>35.637</v>
      </c>
      <c r="AV46" s="316">
        <v>36.82</v>
      </c>
      <c r="AW46" s="316">
        <v>35.991999999999997</v>
      </c>
      <c r="AX46" s="316">
        <v>33.341999999999999</v>
      </c>
      <c r="AY46" s="316">
        <v>30.974</v>
      </c>
      <c r="AZ46" s="785">
        <v>29.593</v>
      </c>
      <c r="BA46" s="785">
        <v>27.768000000000001</v>
      </c>
      <c r="BB46" s="785">
        <v>28.324999999999999</v>
      </c>
      <c r="BC46" s="785">
        <v>29.994</v>
      </c>
      <c r="BD46" s="785">
        <v>31.838999999999999</v>
      </c>
      <c r="BE46" s="785">
        <v>29.609000000000002</v>
      </c>
      <c r="BF46" s="292">
        <v>31.514199999999999</v>
      </c>
      <c r="BG46" s="292">
        <v>33.053400000000003</v>
      </c>
      <c r="BH46" s="292">
        <v>33.2774</v>
      </c>
      <c r="BI46" s="292">
        <v>31.639199999999999</v>
      </c>
      <c r="BJ46" s="292">
        <v>29.322600000000001</v>
      </c>
      <c r="BK46" s="292">
        <v>27.1968</v>
      </c>
      <c r="BL46" s="292">
        <v>25.6846</v>
      </c>
      <c r="BM46" s="292">
        <v>24.7576</v>
      </c>
      <c r="BN46" s="292">
        <v>25.086400000000001</v>
      </c>
      <c r="BO46" s="292">
        <v>26.561199999999999</v>
      </c>
      <c r="BP46" s="292">
        <v>28.581</v>
      </c>
      <c r="BQ46" s="292">
        <v>29.877600000000001</v>
      </c>
      <c r="BR46" s="292">
        <v>31.91724</v>
      </c>
      <c r="BS46" s="292">
        <v>33.596679999999999</v>
      </c>
      <c r="BT46" s="292">
        <v>33.85528</v>
      </c>
      <c r="BU46" s="292">
        <v>32.35904</v>
      </c>
      <c r="BV46" s="292">
        <v>30.10192</v>
      </c>
    </row>
    <row r="47" spans="1:75" s="122" customFormat="1" ht="12.75" x14ac:dyDescent="0.2">
      <c r="A47" s="121"/>
      <c r="B47" s="978" t="s">
        <v>762</v>
      </c>
      <c r="C47" s="967"/>
      <c r="D47" s="967"/>
      <c r="E47" s="967"/>
      <c r="F47" s="967"/>
      <c r="G47" s="967"/>
      <c r="H47" s="967"/>
      <c r="I47" s="967"/>
      <c r="J47" s="967"/>
      <c r="K47" s="967"/>
      <c r="L47" s="967"/>
      <c r="M47" s="967"/>
      <c r="N47" s="967"/>
      <c r="O47" s="967"/>
      <c r="P47" s="967"/>
      <c r="Q47" s="968"/>
      <c r="R47" s="541"/>
      <c r="S47" s="541"/>
      <c r="T47" s="541"/>
      <c r="U47" s="541"/>
      <c r="V47" s="541"/>
      <c r="W47" s="541"/>
      <c r="X47" s="541"/>
      <c r="Y47" s="541"/>
      <c r="Z47" s="541"/>
      <c r="AA47" s="541"/>
      <c r="AB47" s="541"/>
      <c r="AC47" s="541"/>
      <c r="AD47" s="541"/>
      <c r="AE47" s="541"/>
      <c r="AF47" s="541"/>
      <c r="AG47" s="541"/>
      <c r="AH47" s="541"/>
      <c r="AI47" s="541"/>
      <c r="AJ47" s="541"/>
      <c r="AK47" s="541"/>
      <c r="AL47" s="541"/>
      <c r="AM47" s="541"/>
      <c r="AN47" s="541"/>
      <c r="AO47" s="541"/>
      <c r="AP47" s="541"/>
      <c r="AQ47" s="541"/>
      <c r="AR47" s="541"/>
      <c r="AS47" s="541"/>
      <c r="AT47" s="541"/>
      <c r="AU47" s="541"/>
      <c r="AV47" s="541"/>
      <c r="AW47" s="541"/>
      <c r="AX47" s="541"/>
      <c r="AY47" s="754"/>
      <c r="AZ47" s="754"/>
      <c r="BA47" s="754"/>
      <c r="BB47" s="758"/>
      <c r="BC47" s="581"/>
      <c r="BD47" s="581"/>
      <c r="BE47" s="581"/>
      <c r="BF47" s="581"/>
      <c r="BG47" s="581"/>
      <c r="BH47" s="581"/>
      <c r="BI47" s="581"/>
      <c r="BJ47" s="541"/>
      <c r="BK47" s="541"/>
      <c r="BL47" s="541"/>
      <c r="BM47" s="541"/>
      <c r="BN47" s="541"/>
      <c r="BO47" s="541"/>
      <c r="BP47" s="541"/>
      <c r="BQ47" s="541"/>
      <c r="BR47" s="541"/>
      <c r="BS47" s="541"/>
      <c r="BT47" s="541"/>
      <c r="BU47" s="541"/>
      <c r="BV47" s="541"/>
      <c r="BW47" s="541"/>
    </row>
    <row r="48" spans="1:75" s="122" customFormat="1" ht="12" customHeight="1" x14ac:dyDescent="0.2">
      <c r="A48" s="121"/>
      <c r="B48" s="973" t="s">
        <v>763</v>
      </c>
      <c r="C48" s="967"/>
      <c r="D48" s="967"/>
      <c r="E48" s="967"/>
      <c r="F48" s="967"/>
      <c r="G48" s="967"/>
      <c r="H48" s="967"/>
      <c r="I48" s="967"/>
      <c r="J48" s="967"/>
      <c r="K48" s="967"/>
      <c r="L48" s="967"/>
      <c r="M48" s="967"/>
      <c r="N48" s="967"/>
      <c r="O48" s="967"/>
      <c r="P48" s="967"/>
      <c r="Q48" s="968"/>
      <c r="R48" s="541"/>
      <c r="S48" s="541"/>
      <c r="T48" s="541"/>
      <c r="U48" s="541"/>
      <c r="V48" s="541"/>
      <c r="W48" s="541"/>
      <c r="X48" s="541"/>
      <c r="Y48" s="549"/>
      <c r="Z48" s="549"/>
      <c r="AA48" s="549"/>
      <c r="AB48" s="549"/>
      <c r="AC48" s="541"/>
      <c r="AD48" s="541"/>
      <c r="AE48" s="541"/>
      <c r="AF48" s="541"/>
      <c r="AG48" s="541"/>
      <c r="AH48" s="541"/>
      <c r="AI48" s="541"/>
      <c r="AJ48" s="541"/>
      <c r="AK48" s="541"/>
      <c r="AL48" s="541"/>
      <c r="AM48" s="541"/>
      <c r="AN48" s="541"/>
      <c r="AO48" s="541"/>
      <c r="AP48" s="541"/>
      <c r="AQ48" s="541"/>
      <c r="AR48" s="541"/>
      <c r="AS48" s="541"/>
      <c r="AT48" s="541"/>
      <c r="AU48" s="541"/>
      <c r="AV48" s="541"/>
      <c r="AW48" s="541"/>
      <c r="AX48" s="541"/>
      <c r="AY48" s="754"/>
      <c r="AZ48" s="754"/>
      <c r="BA48" s="754"/>
      <c r="BB48" s="754"/>
      <c r="BC48" s="581"/>
      <c r="BD48" s="581"/>
      <c r="BE48" s="581"/>
      <c r="BF48" s="581"/>
      <c r="BG48" s="581"/>
      <c r="BH48" s="581"/>
      <c r="BI48" s="581"/>
      <c r="BJ48" s="541"/>
      <c r="BK48" s="541"/>
      <c r="BL48" s="541"/>
      <c r="BM48" s="541"/>
      <c r="BN48" s="541"/>
      <c r="BO48" s="541"/>
      <c r="BP48" s="541"/>
      <c r="BQ48" s="541"/>
      <c r="BR48" s="541"/>
      <c r="BS48" s="541"/>
      <c r="BT48" s="541"/>
      <c r="BU48" s="541"/>
      <c r="BV48" s="541"/>
      <c r="BW48" s="541"/>
    </row>
    <row r="49" spans="1:75" s="122" customFormat="1" ht="12" customHeight="1" x14ac:dyDescent="0.2">
      <c r="A49" s="121"/>
      <c r="B49" s="973" t="s">
        <v>764</v>
      </c>
      <c r="C49" s="967"/>
      <c r="D49" s="967"/>
      <c r="E49" s="967"/>
      <c r="F49" s="967"/>
      <c r="G49" s="967"/>
      <c r="H49" s="967"/>
      <c r="I49" s="967"/>
      <c r="J49" s="967"/>
      <c r="K49" s="967"/>
      <c r="L49" s="967"/>
      <c r="M49" s="967"/>
      <c r="N49" s="967"/>
      <c r="O49" s="967"/>
      <c r="P49" s="967"/>
      <c r="Q49" s="968"/>
      <c r="R49" s="542"/>
      <c r="S49" s="541"/>
      <c r="T49" s="541"/>
      <c r="U49" s="541"/>
      <c r="V49" s="541"/>
      <c r="W49" s="541"/>
      <c r="X49" s="541"/>
      <c r="Y49" s="541"/>
      <c r="Z49" s="541"/>
      <c r="AA49" s="541"/>
      <c r="AB49" s="541"/>
      <c r="AC49" s="541"/>
      <c r="AD49" s="541"/>
      <c r="AE49" s="541"/>
      <c r="AF49" s="541"/>
      <c r="AG49" s="541"/>
      <c r="AH49" s="541"/>
      <c r="AI49" s="541"/>
      <c r="AJ49" s="541"/>
      <c r="AK49" s="541"/>
      <c r="AL49" s="541"/>
      <c r="AM49" s="541"/>
      <c r="AN49" s="541"/>
      <c r="AO49" s="541"/>
      <c r="AP49" s="541"/>
      <c r="AQ49" s="541"/>
      <c r="AR49" s="541"/>
      <c r="AS49" s="541"/>
      <c r="AT49" s="541"/>
      <c r="AU49" s="541"/>
      <c r="AV49" s="541"/>
      <c r="AW49" s="541"/>
      <c r="AX49" s="541"/>
      <c r="AY49" s="754"/>
      <c r="AZ49" s="754"/>
      <c r="BA49" s="754"/>
      <c r="BB49" s="754"/>
      <c r="BC49" s="581"/>
      <c r="BD49" s="581"/>
      <c r="BE49" s="581"/>
      <c r="BF49" s="581"/>
      <c r="BG49" s="581"/>
      <c r="BH49" s="581"/>
      <c r="BI49" s="581"/>
      <c r="BJ49" s="541"/>
      <c r="BK49" s="541"/>
      <c r="BL49" s="541"/>
      <c r="BM49" s="541"/>
      <c r="BN49" s="541"/>
      <c r="BO49" s="541"/>
      <c r="BP49" s="541"/>
      <c r="BQ49" s="541"/>
      <c r="BR49" s="541"/>
      <c r="BS49" s="541"/>
      <c r="BT49" s="541"/>
      <c r="BU49" s="541"/>
      <c r="BV49" s="541"/>
      <c r="BW49" s="541"/>
    </row>
    <row r="50" spans="1:75" s="122" customFormat="1" ht="12" customHeight="1" x14ac:dyDescent="0.2">
      <c r="A50" s="121"/>
      <c r="B50" s="973" t="s">
        <v>765</v>
      </c>
      <c r="C50" s="967"/>
      <c r="D50" s="967"/>
      <c r="E50" s="967"/>
      <c r="F50" s="967"/>
      <c r="G50" s="967"/>
      <c r="H50" s="967"/>
      <c r="I50" s="967"/>
      <c r="J50" s="967"/>
      <c r="K50" s="967"/>
      <c r="L50" s="967"/>
      <c r="M50" s="967"/>
      <c r="N50" s="967"/>
      <c r="O50" s="967"/>
      <c r="P50" s="967"/>
      <c r="Q50" s="968"/>
      <c r="R50" s="542"/>
      <c r="S50" s="541"/>
      <c r="T50" s="541"/>
      <c r="U50" s="541"/>
      <c r="V50" s="541"/>
      <c r="W50" s="541"/>
      <c r="X50" s="541"/>
      <c r="Y50" s="541"/>
      <c r="Z50" s="541"/>
      <c r="AA50" s="541"/>
      <c r="AB50" s="541"/>
      <c r="AC50" s="541"/>
      <c r="AD50" s="541"/>
      <c r="AE50" s="541"/>
      <c r="AF50" s="541"/>
      <c r="AG50" s="541"/>
      <c r="AH50" s="541"/>
      <c r="AI50" s="541"/>
      <c r="AJ50" s="541"/>
      <c r="AK50" s="541"/>
      <c r="AL50" s="541"/>
      <c r="AM50" s="541"/>
      <c r="AN50" s="541"/>
      <c r="AO50" s="541"/>
      <c r="AP50" s="541"/>
      <c r="AQ50" s="541"/>
      <c r="AR50" s="541"/>
      <c r="AS50" s="541"/>
      <c r="AT50" s="541"/>
      <c r="AU50" s="541"/>
      <c r="AV50" s="541"/>
      <c r="AW50" s="541"/>
      <c r="AX50" s="541"/>
      <c r="AY50" s="754"/>
      <c r="AZ50" s="754"/>
      <c r="BA50" s="754"/>
      <c r="BB50" s="754"/>
      <c r="BC50" s="581"/>
      <c r="BD50" s="581"/>
      <c r="BE50" s="581"/>
      <c r="BF50" s="581"/>
      <c r="BG50" s="581"/>
      <c r="BH50" s="581"/>
      <c r="BI50" s="581"/>
      <c r="BJ50" s="541"/>
      <c r="BK50" s="541"/>
      <c r="BL50" s="541"/>
      <c r="BM50" s="541"/>
      <c r="BN50" s="541"/>
      <c r="BO50" s="541"/>
      <c r="BP50" s="541"/>
      <c r="BQ50" s="541"/>
      <c r="BR50" s="541"/>
      <c r="BS50" s="541"/>
      <c r="BT50" s="541"/>
      <c r="BU50" s="541"/>
      <c r="BV50" s="541"/>
      <c r="BW50" s="541"/>
    </row>
    <row r="51" spans="1:75" s="268" customFormat="1" ht="12" customHeight="1" x14ac:dyDescent="0.2">
      <c r="A51" s="267"/>
      <c r="B51" s="973" t="s">
        <v>766</v>
      </c>
      <c r="C51" s="967"/>
      <c r="D51" s="967"/>
      <c r="E51" s="967"/>
      <c r="F51" s="967"/>
      <c r="G51" s="967"/>
      <c r="H51" s="967"/>
      <c r="I51" s="967"/>
      <c r="J51" s="967"/>
      <c r="K51" s="967"/>
      <c r="L51" s="967"/>
      <c r="M51" s="967"/>
      <c r="N51" s="967"/>
      <c r="O51" s="967"/>
      <c r="P51" s="967"/>
      <c r="Q51" s="968"/>
      <c r="R51" s="542"/>
      <c r="AY51" s="271"/>
      <c r="AZ51" s="271"/>
      <c r="BA51" s="271"/>
      <c r="BB51" s="271"/>
      <c r="BC51" s="271"/>
      <c r="BD51" s="271"/>
      <c r="BE51" s="271"/>
      <c r="BF51" s="271"/>
      <c r="BG51" s="271"/>
      <c r="BH51" s="271"/>
      <c r="BI51" s="271"/>
    </row>
    <row r="52" spans="1:75" s="78" customFormat="1" ht="12" customHeight="1" x14ac:dyDescent="0.2">
      <c r="A52" s="205"/>
      <c r="B52" s="973" t="s">
        <v>767</v>
      </c>
      <c r="C52" s="968"/>
      <c r="D52" s="968"/>
      <c r="E52" s="968"/>
      <c r="F52" s="968"/>
      <c r="G52" s="968"/>
      <c r="H52" s="968"/>
      <c r="I52" s="968"/>
      <c r="J52" s="968"/>
      <c r="K52" s="968"/>
      <c r="L52" s="968"/>
      <c r="M52" s="968"/>
      <c r="N52" s="968"/>
      <c r="O52" s="968"/>
      <c r="P52" s="968"/>
      <c r="Q52" s="968"/>
      <c r="R52" s="542"/>
      <c r="S52" s="542"/>
      <c r="T52" s="542"/>
      <c r="U52" s="542"/>
      <c r="V52" s="542"/>
      <c r="W52" s="542"/>
      <c r="X52" s="542"/>
      <c r="Y52" s="542"/>
      <c r="Z52" s="542"/>
      <c r="AA52" s="542"/>
      <c r="AB52" s="542"/>
      <c r="AC52" s="542"/>
      <c r="AD52" s="542"/>
      <c r="AE52" s="542"/>
      <c r="AF52" s="542"/>
      <c r="AG52" s="542"/>
      <c r="AH52" s="542"/>
      <c r="AI52" s="542"/>
      <c r="AJ52" s="542"/>
      <c r="AK52" s="542"/>
      <c r="AL52" s="542"/>
      <c r="AM52" s="542"/>
      <c r="AN52" s="542"/>
      <c r="AO52" s="542"/>
      <c r="AP52" s="542"/>
      <c r="AQ52" s="542"/>
      <c r="AR52" s="542"/>
      <c r="AS52" s="542"/>
      <c r="AT52" s="542"/>
      <c r="AU52" s="542"/>
      <c r="AV52" s="542"/>
      <c r="AW52" s="542"/>
      <c r="AX52" s="542"/>
      <c r="AY52" s="733"/>
      <c r="AZ52" s="733"/>
      <c r="BA52" s="733"/>
      <c r="BB52" s="733"/>
      <c r="BC52" s="582"/>
      <c r="BD52" s="582"/>
      <c r="BE52" s="582"/>
      <c r="BF52" s="582"/>
      <c r="BG52" s="582"/>
      <c r="BH52" s="582"/>
      <c r="BI52" s="582"/>
      <c r="BJ52" s="542"/>
      <c r="BK52" s="542"/>
      <c r="BL52" s="542"/>
      <c r="BM52" s="542"/>
      <c r="BN52" s="542"/>
      <c r="BO52" s="542"/>
      <c r="BP52" s="542"/>
      <c r="BQ52" s="542"/>
      <c r="BR52" s="542"/>
      <c r="BS52" s="542"/>
      <c r="BT52" s="542"/>
      <c r="BU52" s="542"/>
      <c r="BV52" s="542"/>
      <c r="BW52" s="542"/>
    </row>
    <row r="53" spans="1:75" s="122" customFormat="1" ht="12" customHeight="1" x14ac:dyDescent="0.2">
      <c r="A53" s="121"/>
      <c r="B53" s="691" t="s">
        <v>114</v>
      </c>
      <c r="C53" s="691"/>
      <c r="D53" s="691"/>
      <c r="E53" s="691"/>
      <c r="F53" s="691"/>
      <c r="G53" s="691"/>
      <c r="H53" s="691"/>
      <c r="I53" s="691"/>
      <c r="J53" s="691"/>
      <c r="K53" s="691"/>
      <c r="L53" s="691"/>
      <c r="M53" s="691"/>
      <c r="N53" s="691"/>
      <c r="O53" s="691"/>
      <c r="P53" s="691"/>
      <c r="Q53" s="691"/>
      <c r="R53" s="542"/>
      <c r="S53" s="541"/>
      <c r="T53" s="541"/>
      <c r="U53" s="541"/>
      <c r="V53" s="541"/>
      <c r="W53" s="541"/>
      <c r="X53" s="541"/>
      <c r="Y53" s="541"/>
      <c r="Z53" s="541"/>
      <c r="AA53" s="541"/>
      <c r="AB53" s="541"/>
      <c r="AC53" s="541"/>
      <c r="AD53" s="541"/>
      <c r="AE53" s="541"/>
      <c r="AF53" s="541"/>
      <c r="AG53" s="541"/>
      <c r="AH53" s="541"/>
      <c r="AI53" s="541"/>
      <c r="AJ53" s="541"/>
      <c r="AK53" s="541"/>
      <c r="AL53" s="541"/>
      <c r="AM53" s="541"/>
      <c r="AN53" s="541"/>
      <c r="AO53" s="541"/>
      <c r="AP53" s="541"/>
      <c r="AQ53" s="541"/>
      <c r="AR53" s="541"/>
      <c r="AS53" s="541"/>
      <c r="AT53" s="541"/>
      <c r="AU53" s="541"/>
      <c r="AV53" s="541"/>
      <c r="AW53" s="541"/>
      <c r="AX53" s="541"/>
      <c r="AY53" s="754"/>
      <c r="AZ53" s="754"/>
      <c r="BA53" s="754"/>
      <c r="BB53" s="754"/>
      <c r="BC53" s="581"/>
      <c r="BD53" s="581"/>
      <c r="BE53" s="581"/>
      <c r="BF53" s="581"/>
      <c r="BG53" s="581"/>
      <c r="BH53" s="581"/>
      <c r="BI53" s="581"/>
      <c r="BJ53" s="541"/>
      <c r="BK53" s="541"/>
      <c r="BL53" s="541"/>
      <c r="BM53" s="541"/>
      <c r="BN53" s="541"/>
      <c r="BO53" s="541"/>
      <c r="BP53" s="541"/>
      <c r="BQ53" s="541"/>
      <c r="BR53" s="541"/>
      <c r="BS53" s="541"/>
      <c r="BT53" s="541"/>
      <c r="BU53" s="541"/>
      <c r="BV53" s="541"/>
      <c r="BW53" s="541"/>
    </row>
    <row r="54" spans="1:75" s="122" customFormat="1" ht="12" customHeight="1" x14ac:dyDescent="0.2">
      <c r="A54" s="121"/>
      <c r="B54" s="974" t="str">
        <f>Dates!$G$2</f>
        <v>EIA completed modeling and analysis for this report on Thursday, August 6, 2026.</v>
      </c>
      <c r="C54" s="975"/>
      <c r="D54" s="975"/>
      <c r="E54" s="975"/>
      <c r="F54" s="975"/>
      <c r="G54" s="975"/>
      <c r="H54" s="975"/>
      <c r="I54" s="975"/>
      <c r="J54" s="975"/>
      <c r="K54" s="975"/>
      <c r="L54" s="975"/>
      <c r="M54" s="975"/>
      <c r="N54" s="975"/>
      <c r="O54" s="975"/>
      <c r="P54" s="975"/>
      <c r="Q54" s="975"/>
      <c r="R54" s="542"/>
      <c r="S54" s="541"/>
      <c r="T54" s="541"/>
      <c r="U54" s="541"/>
      <c r="V54" s="541"/>
      <c r="W54" s="541"/>
      <c r="X54" s="541"/>
      <c r="Y54" s="541"/>
      <c r="Z54" s="541"/>
      <c r="AA54" s="541"/>
      <c r="AB54" s="541"/>
      <c r="AC54" s="541"/>
      <c r="AD54" s="541"/>
      <c r="AE54" s="541"/>
      <c r="AF54" s="541"/>
      <c r="AG54" s="541"/>
      <c r="AH54" s="541"/>
      <c r="AI54" s="541"/>
      <c r="AJ54" s="541"/>
      <c r="AK54" s="541"/>
      <c r="AL54" s="541"/>
      <c r="AM54" s="541"/>
      <c r="AN54" s="541"/>
      <c r="AO54" s="541"/>
      <c r="AP54" s="541"/>
      <c r="AQ54" s="541"/>
      <c r="AR54" s="541"/>
      <c r="AS54" s="541"/>
      <c r="AT54" s="541"/>
      <c r="AU54" s="541"/>
      <c r="AV54" s="541"/>
      <c r="AW54" s="541"/>
      <c r="AX54" s="541"/>
      <c r="AY54" s="754"/>
      <c r="AZ54" s="754"/>
      <c r="BA54" s="754"/>
      <c r="BB54" s="754"/>
      <c r="BC54" s="581"/>
      <c r="BD54" s="581"/>
      <c r="BE54" s="581"/>
      <c r="BF54" s="581"/>
      <c r="BG54" s="581"/>
      <c r="BH54" s="581"/>
      <c r="BI54" s="581"/>
      <c r="BJ54" s="541"/>
      <c r="BK54" s="541"/>
      <c r="BL54" s="541"/>
      <c r="BM54" s="541"/>
      <c r="BN54" s="541"/>
      <c r="BO54" s="541"/>
      <c r="BP54" s="541"/>
      <c r="BQ54" s="541"/>
      <c r="BR54" s="541"/>
      <c r="BS54" s="541"/>
      <c r="BT54" s="541"/>
      <c r="BU54" s="541"/>
      <c r="BV54" s="541"/>
      <c r="BW54" s="541"/>
    </row>
    <row r="55" spans="1:75" s="122" customFormat="1" ht="12" customHeight="1" x14ac:dyDescent="0.2">
      <c r="A55" s="121"/>
      <c r="B55" s="979" t="s">
        <v>115</v>
      </c>
      <c r="C55" s="975"/>
      <c r="D55" s="975"/>
      <c r="E55" s="975"/>
      <c r="F55" s="975"/>
      <c r="G55" s="975"/>
      <c r="H55" s="975"/>
      <c r="I55" s="975"/>
      <c r="J55" s="975"/>
      <c r="K55" s="975"/>
      <c r="L55" s="975"/>
      <c r="M55" s="975"/>
      <c r="N55" s="975"/>
      <c r="O55" s="975"/>
      <c r="P55" s="975"/>
      <c r="Q55" s="975"/>
      <c r="R55" s="542"/>
      <c r="S55" s="541"/>
      <c r="T55" s="541"/>
      <c r="U55" s="541"/>
      <c r="V55" s="541"/>
      <c r="W55" s="541"/>
      <c r="X55" s="541"/>
      <c r="Y55" s="541"/>
      <c r="Z55" s="541"/>
      <c r="AA55" s="541"/>
      <c r="AB55" s="541"/>
      <c r="AC55" s="541"/>
      <c r="AD55" s="541"/>
      <c r="AE55" s="541"/>
      <c r="AF55" s="541"/>
      <c r="AG55" s="541"/>
      <c r="AH55" s="541"/>
      <c r="AI55" s="541"/>
      <c r="AJ55" s="541"/>
      <c r="AK55" s="541"/>
      <c r="AL55" s="541"/>
      <c r="AM55" s="541"/>
      <c r="AN55" s="541"/>
      <c r="AO55" s="541"/>
      <c r="AP55" s="541"/>
      <c r="AQ55" s="541"/>
      <c r="AR55" s="541"/>
      <c r="AS55" s="541"/>
      <c r="AT55" s="541"/>
      <c r="AU55" s="541"/>
      <c r="AV55" s="541"/>
      <c r="AW55" s="541"/>
      <c r="AX55" s="541"/>
      <c r="AY55" s="754"/>
      <c r="AZ55" s="754"/>
      <c r="BA55" s="754"/>
      <c r="BB55" s="754"/>
      <c r="BC55" s="581"/>
      <c r="BD55" s="581"/>
      <c r="BE55" s="581"/>
      <c r="BF55" s="581"/>
      <c r="BG55" s="581"/>
      <c r="BH55" s="581"/>
      <c r="BI55" s="581"/>
      <c r="BJ55" s="541"/>
      <c r="BK55" s="541"/>
      <c r="BL55" s="541"/>
      <c r="BM55" s="541"/>
      <c r="BN55" s="541"/>
      <c r="BO55" s="541"/>
      <c r="BP55" s="541"/>
      <c r="BQ55" s="541"/>
      <c r="BR55" s="541"/>
      <c r="BS55" s="541"/>
      <c r="BT55" s="541"/>
      <c r="BU55" s="541"/>
      <c r="BV55" s="541"/>
      <c r="BW55" s="541"/>
    </row>
    <row r="56" spans="1:75" s="122" customFormat="1" ht="12" customHeight="1" x14ac:dyDescent="0.2">
      <c r="A56" s="121"/>
      <c r="B56" s="976" t="s">
        <v>116</v>
      </c>
      <c r="C56" s="977"/>
      <c r="D56" s="977"/>
      <c r="E56" s="977"/>
      <c r="F56" s="977"/>
      <c r="G56" s="977"/>
      <c r="H56" s="977"/>
      <c r="I56" s="977"/>
      <c r="J56" s="977"/>
      <c r="K56" s="977"/>
      <c r="L56" s="977"/>
      <c r="M56" s="977"/>
      <c r="N56" s="977"/>
      <c r="O56" s="977"/>
      <c r="P56" s="977"/>
      <c r="Q56" s="977"/>
      <c r="R56" s="542"/>
      <c r="S56" s="541"/>
      <c r="T56" s="541"/>
      <c r="U56" s="541"/>
      <c r="V56" s="541"/>
      <c r="W56" s="541"/>
      <c r="X56" s="541"/>
      <c r="Y56" s="541"/>
      <c r="Z56" s="541"/>
      <c r="AA56" s="541"/>
      <c r="AB56" s="541"/>
      <c r="AC56" s="541"/>
      <c r="AD56" s="541"/>
      <c r="AE56" s="541"/>
      <c r="AF56" s="541"/>
      <c r="AG56" s="541"/>
      <c r="AH56" s="541"/>
      <c r="AI56" s="541"/>
      <c r="AJ56" s="541"/>
      <c r="AK56" s="541"/>
      <c r="AL56" s="541"/>
      <c r="AM56" s="541"/>
      <c r="AN56" s="541"/>
      <c r="AO56" s="541"/>
      <c r="AP56" s="541"/>
      <c r="AQ56" s="541"/>
      <c r="AR56" s="541"/>
      <c r="AS56" s="541"/>
      <c r="AT56" s="541"/>
      <c r="AU56" s="541"/>
      <c r="AV56" s="541"/>
      <c r="AW56" s="541"/>
      <c r="AX56" s="541"/>
      <c r="AY56" s="754"/>
      <c r="AZ56" s="754"/>
      <c r="BA56" s="754"/>
      <c r="BB56" s="754"/>
      <c r="BC56" s="581"/>
      <c r="BD56" s="581"/>
      <c r="BE56" s="581"/>
      <c r="BF56" s="581"/>
      <c r="BG56" s="581"/>
      <c r="BH56" s="581"/>
      <c r="BI56" s="581"/>
      <c r="BJ56" s="541"/>
      <c r="BK56" s="541"/>
      <c r="BL56" s="541"/>
      <c r="BM56" s="541"/>
      <c r="BN56" s="541"/>
      <c r="BO56" s="541"/>
      <c r="BP56" s="541"/>
      <c r="BQ56" s="541"/>
      <c r="BR56" s="541"/>
      <c r="BS56" s="541"/>
      <c r="BT56" s="541"/>
      <c r="BU56" s="541"/>
      <c r="BV56" s="541"/>
      <c r="BW56" s="541"/>
    </row>
    <row r="57" spans="1:75" s="122" customFormat="1" ht="12" customHeight="1" x14ac:dyDescent="0.2">
      <c r="A57" s="121"/>
      <c r="B57" s="966" t="s">
        <v>122</v>
      </c>
      <c r="C57" s="972"/>
      <c r="D57" s="972"/>
      <c r="E57" s="972"/>
      <c r="F57" s="972"/>
      <c r="G57" s="972"/>
      <c r="H57" s="972"/>
      <c r="I57" s="972"/>
      <c r="J57" s="972"/>
      <c r="K57" s="972"/>
      <c r="L57" s="972"/>
      <c r="M57" s="972"/>
      <c r="N57" s="972"/>
      <c r="O57" s="972"/>
      <c r="P57" s="972"/>
      <c r="Q57" s="968"/>
      <c r="R57" s="542"/>
      <c r="S57" s="541"/>
      <c r="T57" s="541"/>
      <c r="U57" s="541"/>
      <c r="V57" s="541"/>
      <c r="W57" s="541"/>
      <c r="X57" s="541"/>
      <c r="Y57" s="541"/>
      <c r="Z57" s="541"/>
      <c r="AA57" s="541"/>
      <c r="AB57" s="541"/>
      <c r="AC57" s="541"/>
      <c r="AD57" s="541"/>
      <c r="AE57" s="541"/>
      <c r="AF57" s="541"/>
      <c r="AG57" s="541"/>
      <c r="AH57" s="541"/>
      <c r="AI57" s="541"/>
      <c r="AJ57" s="541"/>
      <c r="AK57" s="541"/>
      <c r="AL57" s="541"/>
      <c r="AM57" s="541"/>
      <c r="AN57" s="541"/>
      <c r="AO57" s="541"/>
      <c r="AP57" s="541"/>
      <c r="AQ57" s="541"/>
      <c r="AR57" s="541"/>
      <c r="AS57" s="541"/>
      <c r="AT57" s="541"/>
      <c r="AU57" s="541"/>
      <c r="AV57" s="541"/>
      <c r="AW57" s="541"/>
      <c r="AX57" s="541"/>
      <c r="AY57" s="754"/>
      <c r="AZ57" s="754"/>
      <c r="BA57" s="754"/>
      <c r="BB57" s="754"/>
      <c r="BC57" s="581"/>
      <c r="BD57" s="574"/>
      <c r="BE57" s="574"/>
      <c r="BF57" s="574"/>
      <c r="BG57" s="581"/>
      <c r="BH57" s="581"/>
      <c r="BI57" s="581"/>
      <c r="BJ57" s="541"/>
      <c r="BK57" s="541"/>
      <c r="BL57" s="541"/>
      <c r="BM57" s="541"/>
      <c r="BN57" s="541"/>
      <c r="BO57" s="541"/>
      <c r="BP57" s="541"/>
      <c r="BQ57" s="541"/>
      <c r="BR57" s="541"/>
      <c r="BS57" s="541"/>
      <c r="BT57" s="541"/>
      <c r="BU57" s="541"/>
      <c r="BV57" s="541"/>
      <c r="BW57" s="541"/>
    </row>
    <row r="58" spans="1:75" s="123" customFormat="1" ht="12" customHeight="1" x14ac:dyDescent="0.2">
      <c r="A58" s="194"/>
      <c r="B58" s="980" t="s">
        <v>118</v>
      </c>
      <c r="C58" s="980"/>
      <c r="D58" s="980"/>
      <c r="E58" s="980"/>
      <c r="F58" s="980"/>
      <c r="G58" s="980"/>
      <c r="H58" s="980"/>
      <c r="I58" s="980"/>
      <c r="J58" s="980"/>
      <c r="K58" s="980"/>
      <c r="L58" s="980"/>
      <c r="M58" s="980"/>
      <c r="N58" s="980"/>
      <c r="O58" s="980"/>
      <c r="P58" s="980"/>
      <c r="Q58" s="980"/>
      <c r="R58" s="980"/>
      <c r="S58" s="583"/>
      <c r="T58" s="583"/>
      <c r="U58" s="583"/>
      <c r="V58" s="583"/>
      <c r="W58" s="583"/>
      <c r="X58" s="583"/>
      <c r="Y58" s="583"/>
      <c r="Z58" s="583"/>
      <c r="AA58" s="583"/>
      <c r="AB58" s="583"/>
      <c r="AC58" s="583"/>
      <c r="AD58" s="583"/>
      <c r="AE58" s="583"/>
      <c r="AF58" s="583"/>
      <c r="AG58" s="583"/>
      <c r="AH58" s="583"/>
      <c r="AI58" s="583"/>
      <c r="AJ58" s="583"/>
      <c r="AK58" s="583"/>
      <c r="AL58" s="583"/>
      <c r="AM58" s="583"/>
      <c r="AN58" s="583"/>
      <c r="AO58" s="583"/>
      <c r="AP58" s="583"/>
      <c r="AQ58" s="583"/>
      <c r="AR58" s="583"/>
      <c r="AS58" s="583"/>
      <c r="AT58" s="583"/>
      <c r="AU58" s="583"/>
      <c r="AV58" s="583"/>
      <c r="AW58" s="583"/>
      <c r="AX58" s="583"/>
      <c r="AY58" s="754"/>
      <c r="AZ58" s="754"/>
      <c r="BA58" s="754"/>
      <c r="BB58" s="754"/>
      <c r="BC58" s="581"/>
      <c r="BD58" s="574"/>
      <c r="BE58" s="574"/>
      <c r="BF58" s="574"/>
      <c r="BG58" s="581"/>
      <c r="BH58" s="581"/>
      <c r="BI58" s="581"/>
      <c r="BJ58" s="583"/>
      <c r="BK58" s="583"/>
      <c r="BL58" s="583"/>
      <c r="BM58" s="583"/>
      <c r="BN58" s="583"/>
      <c r="BO58" s="583"/>
      <c r="BP58" s="583"/>
      <c r="BQ58" s="583"/>
      <c r="BR58" s="583"/>
      <c r="BS58" s="583"/>
      <c r="BT58" s="583"/>
      <c r="BU58" s="583"/>
      <c r="BV58" s="583"/>
      <c r="BW58" s="583"/>
    </row>
    <row r="59" spans="1:75" ht="12.75" x14ac:dyDescent="0.2">
      <c r="A59" s="194"/>
      <c r="B59" s="966" t="s">
        <v>768</v>
      </c>
      <c r="C59" s="967"/>
      <c r="D59" s="967"/>
      <c r="E59" s="967"/>
      <c r="F59" s="967"/>
      <c r="G59" s="967"/>
      <c r="H59" s="967"/>
      <c r="I59" s="967"/>
      <c r="J59" s="967"/>
      <c r="K59" s="967"/>
      <c r="L59" s="967"/>
      <c r="M59" s="967"/>
      <c r="N59" s="967"/>
      <c r="O59" s="967"/>
      <c r="P59" s="967"/>
      <c r="Q59" s="968"/>
      <c r="R59" s="542"/>
      <c r="S59" s="528"/>
      <c r="T59" s="528"/>
      <c r="U59" s="528"/>
      <c r="V59" s="528"/>
      <c r="W59" s="528"/>
      <c r="X59" s="528"/>
      <c r="Y59" s="528"/>
      <c r="Z59" s="528"/>
      <c r="AA59" s="528"/>
      <c r="AB59" s="528"/>
      <c r="AC59" s="528"/>
      <c r="AD59" s="528"/>
      <c r="AE59" s="528"/>
      <c r="AF59" s="528"/>
      <c r="AG59" s="528"/>
      <c r="AH59" s="528"/>
      <c r="AI59" s="528"/>
      <c r="AJ59" s="528"/>
      <c r="AK59" s="528"/>
      <c r="AL59" s="528"/>
      <c r="AM59" s="528"/>
      <c r="AN59" s="528"/>
      <c r="AO59" s="528"/>
      <c r="AP59" s="528"/>
      <c r="AQ59" s="528"/>
      <c r="AR59" s="528"/>
      <c r="AS59" s="528"/>
      <c r="AT59" s="528"/>
      <c r="AU59" s="528"/>
      <c r="AV59" s="528"/>
      <c r="AW59" s="528"/>
      <c r="AX59" s="528"/>
    </row>
    <row r="60" spans="1:75" ht="12.75" x14ac:dyDescent="0.2">
      <c r="A60" s="194"/>
      <c r="B60" s="969" t="s">
        <v>520</v>
      </c>
      <c r="C60" s="968"/>
      <c r="D60" s="968"/>
      <c r="E60" s="968"/>
      <c r="F60" s="968"/>
      <c r="G60" s="968"/>
      <c r="H60" s="968"/>
      <c r="I60" s="968"/>
      <c r="J60" s="968"/>
      <c r="K60" s="968"/>
      <c r="L60" s="968"/>
      <c r="M60" s="968"/>
      <c r="N60" s="968"/>
      <c r="O60" s="968"/>
      <c r="P60" s="968"/>
      <c r="Q60" s="968"/>
      <c r="R60" s="528"/>
      <c r="S60" s="528"/>
      <c r="T60" s="528"/>
      <c r="U60" s="528"/>
      <c r="V60" s="528"/>
      <c r="W60" s="528"/>
      <c r="X60" s="528"/>
      <c r="Y60" s="528"/>
      <c r="Z60" s="528"/>
      <c r="AA60" s="528"/>
      <c r="AB60" s="528"/>
      <c r="AC60" s="528"/>
      <c r="AD60" s="528"/>
      <c r="AE60" s="528"/>
      <c r="AF60" s="528"/>
      <c r="AG60" s="528"/>
      <c r="AH60" s="528"/>
      <c r="AI60" s="528"/>
      <c r="AJ60" s="528"/>
      <c r="AK60" s="528"/>
      <c r="AL60" s="528"/>
      <c r="AM60" s="528"/>
      <c r="AN60" s="528"/>
      <c r="AO60" s="528"/>
      <c r="AP60" s="528"/>
      <c r="AQ60" s="528"/>
      <c r="AR60" s="528"/>
      <c r="AS60" s="528"/>
      <c r="AT60" s="528"/>
      <c r="AU60" s="528"/>
      <c r="AV60" s="528"/>
      <c r="AW60" s="528"/>
      <c r="AX60" s="528"/>
    </row>
    <row r="186" spans="2:74" ht="9" customHeight="1" x14ac:dyDescent="0.2">
      <c r="B186" s="528"/>
      <c r="C186" s="528"/>
      <c r="D186" s="528"/>
      <c r="E186" s="528"/>
      <c r="F186" s="528"/>
      <c r="G186" s="528"/>
      <c r="H186" s="528"/>
      <c r="I186" s="528"/>
      <c r="J186" s="528"/>
      <c r="K186" s="528"/>
      <c r="L186" s="528"/>
      <c r="M186" s="528"/>
      <c r="N186" s="528"/>
      <c r="O186" s="528"/>
      <c r="P186" s="528"/>
      <c r="Q186" s="528"/>
      <c r="R186" s="528"/>
      <c r="S186" s="528"/>
      <c r="T186" s="528"/>
      <c r="U186" s="528"/>
      <c r="V186" s="528"/>
      <c r="W186" s="528"/>
      <c r="X186" s="528"/>
      <c r="Y186" s="528"/>
      <c r="Z186" s="528"/>
      <c r="AA186" s="528"/>
      <c r="AB186" s="528"/>
      <c r="AC186" s="528"/>
      <c r="AD186" s="528"/>
      <c r="AE186" s="528"/>
      <c r="AF186" s="528"/>
      <c r="AG186" s="528"/>
      <c r="AH186" s="528"/>
      <c r="AI186" s="528"/>
      <c r="AJ186" s="528"/>
      <c r="AK186" s="528"/>
      <c r="AL186" s="528"/>
      <c r="AM186" s="528"/>
      <c r="AN186" s="528"/>
      <c r="AO186" s="528"/>
      <c r="AP186" s="528"/>
      <c r="AQ186" s="528"/>
      <c r="AR186" s="528"/>
      <c r="AS186" s="528"/>
      <c r="AT186" s="528"/>
      <c r="AU186" s="528"/>
      <c r="AV186" s="528"/>
      <c r="AW186" s="528"/>
      <c r="AX186" s="528"/>
    </row>
    <row r="187" spans="2:74" ht="9" customHeight="1" x14ac:dyDescent="0.2">
      <c r="B187" s="920"/>
      <c r="C187" s="32"/>
      <c r="D187" s="32"/>
      <c r="E187" s="32"/>
      <c r="F187" s="32"/>
      <c r="G187" s="32"/>
      <c r="H187" s="32"/>
      <c r="I187" s="32"/>
      <c r="J187" s="32"/>
      <c r="K187" s="32"/>
      <c r="L187" s="32"/>
      <c r="M187" s="32"/>
      <c r="N187" s="32"/>
      <c r="O187" s="32"/>
      <c r="P187" s="32"/>
      <c r="Q187" s="32"/>
      <c r="R187" s="32"/>
      <c r="S187" s="32"/>
      <c r="T187" s="32"/>
      <c r="U187" s="32"/>
      <c r="V187" s="32"/>
      <c r="W187" s="32"/>
      <c r="X187" s="32"/>
      <c r="Y187" s="32"/>
      <c r="Z187" s="32"/>
      <c r="AA187" s="32"/>
      <c r="AB187" s="32"/>
      <c r="AC187" s="32"/>
      <c r="AD187" s="32"/>
      <c r="AE187" s="32"/>
      <c r="AF187" s="32"/>
      <c r="AG187" s="32"/>
      <c r="AH187" s="32"/>
      <c r="AI187" s="32"/>
      <c r="AJ187" s="32"/>
      <c r="AK187" s="32"/>
      <c r="AL187" s="32"/>
      <c r="AM187" s="32"/>
      <c r="AN187" s="32"/>
      <c r="AO187" s="32"/>
      <c r="AP187" s="32"/>
      <c r="AQ187" s="32"/>
      <c r="AR187" s="32"/>
      <c r="AS187" s="32"/>
      <c r="AT187" s="32"/>
      <c r="AU187" s="32"/>
      <c r="AV187" s="32"/>
      <c r="AW187" s="32"/>
      <c r="AX187" s="32"/>
      <c r="AY187" s="755"/>
      <c r="AZ187" s="755"/>
      <c r="BA187" s="755"/>
      <c r="BB187" s="755"/>
      <c r="BC187" s="579"/>
      <c r="BD187" s="575"/>
      <c r="BE187" s="575"/>
      <c r="BF187" s="575"/>
      <c r="BG187" s="579"/>
      <c r="BH187" s="579"/>
      <c r="BI187" s="579"/>
      <c r="BJ187" s="32"/>
      <c r="BK187" s="32"/>
      <c r="BL187" s="32"/>
      <c r="BM187" s="32"/>
      <c r="BN187" s="32"/>
      <c r="BO187" s="32"/>
      <c r="BP187" s="32"/>
      <c r="BQ187" s="32"/>
      <c r="BR187" s="32"/>
      <c r="BS187" s="32"/>
      <c r="BT187" s="32"/>
      <c r="BU187" s="32"/>
      <c r="BV187" s="32"/>
    </row>
    <row r="188" spans="2:74" ht="9" customHeight="1" x14ac:dyDescent="0.2">
      <c r="B188" s="920"/>
      <c r="C188" s="32"/>
      <c r="D188" s="32"/>
      <c r="E188" s="32"/>
      <c r="F188" s="32"/>
      <c r="G188" s="32"/>
      <c r="H188" s="32"/>
      <c r="I188" s="32"/>
      <c r="J188" s="32"/>
      <c r="K188" s="32"/>
      <c r="L188" s="32"/>
      <c r="M188" s="32"/>
      <c r="N188" s="32"/>
      <c r="O188" s="32"/>
      <c r="P188" s="32"/>
      <c r="Q188" s="32"/>
      <c r="R188" s="32"/>
      <c r="S188" s="32"/>
      <c r="T188" s="32"/>
      <c r="U188" s="32"/>
      <c r="V188" s="32"/>
      <c r="W188" s="32"/>
      <c r="X188" s="32"/>
      <c r="Y188" s="32"/>
      <c r="Z188" s="32"/>
      <c r="AA188" s="32"/>
      <c r="AB188" s="32"/>
      <c r="AC188" s="32"/>
      <c r="AD188" s="32"/>
      <c r="AE188" s="32"/>
      <c r="AF188" s="32"/>
      <c r="AG188" s="32"/>
      <c r="AH188" s="32"/>
      <c r="AI188" s="32"/>
      <c r="AJ188" s="32"/>
      <c r="AK188" s="32"/>
      <c r="AL188" s="32"/>
      <c r="AM188" s="32"/>
      <c r="AN188" s="32"/>
      <c r="AO188" s="32"/>
      <c r="AP188" s="32"/>
      <c r="AQ188" s="32"/>
      <c r="AR188" s="32"/>
      <c r="AS188" s="32"/>
      <c r="AT188" s="32"/>
      <c r="AU188" s="32"/>
      <c r="AV188" s="32"/>
      <c r="AW188" s="32"/>
      <c r="AX188" s="32"/>
      <c r="AY188" s="755"/>
      <c r="AZ188" s="755"/>
      <c r="BA188" s="755"/>
      <c r="BB188" s="755"/>
      <c r="BC188" s="579"/>
      <c r="BD188" s="575"/>
      <c r="BE188" s="575"/>
      <c r="BF188" s="575"/>
      <c r="BG188" s="579"/>
      <c r="BH188" s="579"/>
      <c r="BI188" s="579"/>
      <c r="BJ188" s="32"/>
      <c r="BK188" s="32"/>
      <c r="BL188" s="32"/>
      <c r="BM188" s="32"/>
      <c r="BN188" s="32"/>
      <c r="BO188" s="32"/>
      <c r="BP188" s="32"/>
      <c r="BQ188" s="32"/>
      <c r="BR188" s="32"/>
      <c r="BS188" s="32"/>
      <c r="BT188" s="32"/>
      <c r="BU188" s="32"/>
      <c r="BV188" s="32"/>
    </row>
    <row r="189" spans="2:74" ht="9" customHeight="1" x14ac:dyDescent="0.2">
      <c r="B189" s="920"/>
      <c r="C189" s="32"/>
      <c r="D189" s="32"/>
      <c r="E189" s="32"/>
      <c r="F189" s="32"/>
      <c r="G189" s="32"/>
      <c r="H189" s="32"/>
      <c r="I189" s="32"/>
      <c r="J189" s="32"/>
      <c r="K189" s="32"/>
      <c r="L189" s="32"/>
      <c r="M189" s="32"/>
      <c r="N189" s="32"/>
      <c r="O189" s="32"/>
      <c r="P189" s="32"/>
      <c r="Q189" s="32"/>
      <c r="R189" s="32"/>
      <c r="S189" s="32"/>
      <c r="T189" s="32"/>
      <c r="U189" s="32"/>
      <c r="V189" s="32"/>
      <c r="W189" s="32"/>
      <c r="X189" s="32"/>
      <c r="Y189" s="32"/>
      <c r="Z189" s="32"/>
      <c r="AA189" s="32"/>
      <c r="AB189" s="32"/>
      <c r="AC189" s="32"/>
      <c r="AD189" s="32"/>
      <c r="AE189" s="32"/>
      <c r="AF189" s="32"/>
      <c r="AG189" s="32"/>
      <c r="AH189" s="32"/>
      <c r="AI189" s="32"/>
      <c r="AJ189" s="32"/>
      <c r="AK189" s="32"/>
      <c r="AL189" s="32"/>
      <c r="AM189" s="32"/>
      <c r="AN189" s="32"/>
      <c r="AO189" s="32"/>
      <c r="AP189" s="32"/>
      <c r="AQ189" s="32"/>
      <c r="AR189" s="32"/>
      <c r="AS189" s="32"/>
      <c r="AT189" s="32"/>
      <c r="AU189" s="32"/>
      <c r="AV189" s="32"/>
      <c r="AW189" s="32"/>
      <c r="AX189" s="32"/>
      <c r="AY189" s="755"/>
      <c r="AZ189" s="755"/>
      <c r="BA189" s="755"/>
      <c r="BB189" s="755"/>
      <c r="BC189" s="579"/>
      <c r="BD189" s="575"/>
      <c r="BE189" s="575"/>
      <c r="BF189" s="575"/>
      <c r="BG189" s="579"/>
      <c r="BH189" s="579"/>
      <c r="BI189" s="579"/>
      <c r="BJ189" s="32"/>
      <c r="BK189" s="32"/>
      <c r="BL189" s="32"/>
      <c r="BM189" s="32"/>
      <c r="BN189" s="32"/>
      <c r="BO189" s="32"/>
      <c r="BP189" s="32"/>
      <c r="BQ189" s="32"/>
      <c r="BR189" s="32"/>
      <c r="BS189" s="32"/>
      <c r="BT189" s="32"/>
      <c r="BU189" s="32"/>
      <c r="BV189" s="32"/>
    </row>
    <row r="190" spans="2:74" ht="9" customHeight="1" x14ac:dyDescent="0.2">
      <c r="B190" s="920"/>
      <c r="C190" s="32"/>
      <c r="D190" s="32"/>
      <c r="E190" s="32"/>
      <c r="F190" s="32"/>
      <c r="G190" s="32"/>
      <c r="H190" s="32"/>
      <c r="I190" s="32"/>
      <c r="J190" s="32"/>
      <c r="K190" s="32"/>
      <c r="L190" s="32"/>
      <c r="M190" s="32"/>
      <c r="N190" s="32"/>
      <c r="O190" s="32"/>
      <c r="P190" s="32"/>
      <c r="Q190" s="32"/>
      <c r="R190" s="32"/>
      <c r="S190" s="32"/>
      <c r="T190" s="32"/>
      <c r="U190" s="32"/>
      <c r="V190" s="32"/>
      <c r="W190" s="32"/>
      <c r="X190" s="32"/>
      <c r="Y190" s="32"/>
      <c r="Z190" s="32"/>
      <c r="AA190" s="32"/>
      <c r="AB190" s="32"/>
      <c r="AC190" s="32"/>
      <c r="AD190" s="32"/>
      <c r="AE190" s="32"/>
      <c r="AF190" s="32"/>
      <c r="AG190" s="32"/>
      <c r="AH190" s="32"/>
      <c r="AI190" s="32"/>
      <c r="AJ190" s="32"/>
      <c r="AK190" s="32"/>
      <c r="AL190" s="32"/>
      <c r="AM190" s="32"/>
      <c r="AN190" s="32"/>
      <c r="AO190" s="32"/>
      <c r="AP190" s="32"/>
      <c r="AQ190" s="32"/>
      <c r="AR190" s="32"/>
      <c r="AS190" s="32"/>
      <c r="AT190" s="32"/>
      <c r="AU190" s="32"/>
      <c r="AV190" s="32"/>
      <c r="AW190" s="32"/>
      <c r="AX190" s="32"/>
      <c r="AY190" s="755"/>
      <c r="AZ190" s="755"/>
      <c r="BA190" s="755"/>
      <c r="BB190" s="755"/>
      <c r="BC190" s="579"/>
      <c r="BD190" s="575"/>
      <c r="BE190" s="575"/>
      <c r="BF190" s="575"/>
      <c r="BG190" s="579"/>
      <c r="BH190" s="579"/>
      <c r="BI190" s="579"/>
      <c r="BJ190" s="32"/>
      <c r="BK190" s="32"/>
      <c r="BL190" s="32"/>
      <c r="BM190" s="32"/>
      <c r="BN190" s="32"/>
      <c r="BO190" s="32"/>
      <c r="BP190" s="32"/>
      <c r="BQ190" s="32"/>
      <c r="BR190" s="32"/>
      <c r="BS190" s="32"/>
      <c r="BT190" s="32"/>
      <c r="BU190" s="32"/>
      <c r="BV190" s="32"/>
    </row>
    <row r="191" spans="2:74" ht="9" customHeight="1" x14ac:dyDescent="0.2">
      <c r="B191" s="920"/>
      <c r="C191" s="32"/>
      <c r="D191" s="32"/>
      <c r="E191" s="32"/>
      <c r="F191" s="32"/>
      <c r="G191" s="32"/>
      <c r="H191" s="32"/>
      <c r="I191" s="32"/>
      <c r="J191" s="32"/>
      <c r="K191" s="32"/>
      <c r="L191" s="32"/>
      <c r="M191" s="32"/>
      <c r="N191" s="32"/>
      <c r="O191" s="32"/>
      <c r="P191" s="32"/>
      <c r="Q191" s="32"/>
      <c r="R191" s="32"/>
      <c r="S191" s="32"/>
      <c r="T191" s="32"/>
      <c r="U191" s="32"/>
      <c r="V191" s="32"/>
      <c r="W191" s="32"/>
      <c r="X191" s="32"/>
      <c r="Y191" s="32"/>
      <c r="Z191" s="32"/>
      <c r="AA191" s="32"/>
      <c r="AB191" s="32"/>
      <c r="AC191" s="32"/>
      <c r="AD191" s="32"/>
      <c r="AE191" s="32"/>
      <c r="AF191" s="32"/>
      <c r="AG191" s="32"/>
      <c r="AH191" s="32"/>
      <c r="AI191" s="32"/>
      <c r="AJ191" s="32"/>
      <c r="AK191" s="32"/>
      <c r="AL191" s="32"/>
      <c r="AM191" s="32"/>
      <c r="AN191" s="32"/>
      <c r="AO191" s="32"/>
      <c r="AP191" s="32"/>
      <c r="AQ191" s="32"/>
      <c r="AR191" s="32"/>
      <c r="AS191" s="32"/>
      <c r="AT191" s="32"/>
      <c r="AU191" s="32"/>
      <c r="AV191" s="32"/>
      <c r="AW191" s="32"/>
      <c r="AX191" s="32"/>
      <c r="AY191" s="755"/>
      <c r="AZ191" s="755"/>
      <c r="BA191" s="755"/>
      <c r="BB191" s="755"/>
      <c r="BC191" s="579"/>
      <c r="BD191" s="575"/>
      <c r="BE191" s="575"/>
      <c r="BF191" s="575"/>
      <c r="BG191" s="579"/>
      <c r="BH191" s="579"/>
      <c r="BI191" s="579"/>
      <c r="BJ191" s="32"/>
      <c r="BK191" s="32"/>
      <c r="BL191" s="32"/>
      <c r="BM191" s="32"/>
      <c r="BN191" s="32"/>
      <c r="BO191" s="32"/>
      <c r="BP191" s="32"/>
      <c r="BQ191" s="32"/>
      <c r="BR191" s="32"/>
      <c r="BS191" s="32"/>
      <c r="BT191" s="32"/>
      <c r="BU191" s="32"/>
      <c r="BV191" s="32"/>
    </row>
    <row r="192" spans="2:74" x14ac:dyDescent="0.2">
      <c r="B192" s="528"/>
      <c r="C192" s="33"/>
      <c r="D192" s="33"/>
      <c r="E192" s="33"/>
      <c r="F192" s="33"/>
      <c r="G192" s="33"/>
      <c r="H192" s="33"/>
      <c r="I192" s="33"/>
      <c r="J192" s="33"/>
      <c r="K192" s="33"/>
      <c r="L192" s="33"/>
      <c r="M192" s="33"/>
      <c r="N192" s="33"/>
      <c r="O192" s="33"/>
      <c r="P192" s="33"/>
      <c r="Q192" s="33"/>
      <c r="R192" s="33"/>
      <c r="S192" s="33"/>
      <c r="T192" s="33"/>
      <c r="U192" s="33"/>
      <c r="V192" s="33"/>
      <c r="W192" s="33"/>
      <c r="X192" s="33"/>
      <c r="Y192" s="33"/>
      <c r="Z192" s="33"/>
      <c r="AA192" s="33"/>
      <c r="AB192" s="33"/>
      <c r="AC192" s="33"/>
      <c r="AD192" s="33"/>
      <c r="AE192" s="33"/>
      <c r="AF192" s="33"/>
      <c r="AG192" s="33"/>
      <c r="AH192" s="33"/>
      <c r="AI192" s="33"/>
      <c r="AJ192" s="33"/>
      <c r="AK192" s="33"/>
      <c r="AL192" s="33"/>
      <c r="AM192" s="33"/>
      <c r="AN192" s="33"/>
      <c r="AO192" s="33"/>
      <c r="AP192" s="33"/>
      <c r="AQ192" s="33"/>
      <c r="AR192" s="33"/>
      <c r="AS192" s="33"/>
      <c r="AT192" s="33"/>
      <c r="AU192" s="33"/>
      <c r="AV192" s="33"/>
      <c r="AW192" s="33"/>
      <c r="AX192" s="33"/>
      <c r="AY192" s="756"/>
      <c r="AZ192" s="756"/>
      <c r="BA192" s="756"/>
      <c r="BB192" s="756"/>
      <c r="BC192" s="732"/>
      <c r="BD192" s="576"/>
      <c r="BE192" s="576"/>
      <c r="BF192" s="576"/>
      <c r="BG192" s="732"/>
      <c r="BH192" s="732"/>
      <c r="BI192" s="732"/>
      <c r="BJ192" s="33"/>
      <c r="BK192" s="33"/>
      <c r="BL192" s="33"/>
      <c r="BM192" s="33"/>
      <c r="BN192" s="33"/>
      <c r="BO192" s="33"/>
      <c r="BP192" s="33"/>
      <c r="BQ192" s="33"/>
      <c r="BR192" s="33"/>
      <c r="BS192" s="33"/>
      <c r="BT192" s="33"/>
      <c r="BU192" s="33"/>
      <c r="BV192" s="33"/>
    </row>
    <row r="193" spans="2:74" ht="9" customHeight="1" x14ac:dyDescent="0.2">
      <c r="B193" s="920"/>
      <c r="C193" s="32"/>
      <c r="D193" s="32"/>
      <c r="E193" s="32"/>
      <c r="F193" s="32"/>
      <c r="G193" s="32"/>
      <c r="H193" s="32"/>
      <c r="I193" s="32"/>
      <c r="J193" s="32"/>
      <c r="K193" s="32"/>
      <c r="L193" s="32"/>
      <c r="M193" s="32"/>
      <c r="N193" s="32"/>
      <c r="O193" s="32"/>
      <c r="P193" s="32"/>
      <c r="Q193" s="32"/>
      <c r="R193" s="32"/>
      <c r="S193" s="32"/>
      <c r="T193" s="32"/>
      <c r="U193" s="32"/>
      <c r="V193" s="32"/>
      <c r="W193" s="32"/>
      <c r="X193" s="32"/>
      <c r="Y193" s="32"/>
      <c r="Z193" s="32"/>
      <c r="AA193" s="32"/>
      <c r="AB193" s="32"/>
      <c r="AC193" s="32"/>
      <c r="AD193" s="32"/>
      <c r="AE193" s="32"/>
      <c r="AF193" s="32"/>
      <c r="AG193" s="32"/>
      <c r="AH193" s="32"/>
      <c r="AI193" s="32"/>
      <c r="AJ193" s="32"/>
      <c r="AK193" s="32"/>
      <c r="AL193" s="32"/>
      <c r="AM193" s="32"/>
      <c r="AN193" s="32"/>
      <c r="AO193" s="32"/>
      <c r="AP193" s="32"/>
      <c r="AQ193" s="32"/>
      <c r="AR193" s="32"/>
      <c r="AS193" s="32"/>
      <c r="AT193" s="32"/>
      <c r="AU193" s="32"/>
      <c r="AV193" s="32"/>
      <c r="AW193" s="32"/>
      <c r="AX193" s="32"/>
      <c r="AY193" s="755"/>
      <c r="AZ193" s="755"/>
      <c r="BA193" s="755"/>
      <c r="BB193" s="755"/>
      <c r="BC193" s="579"/>
      <c r="BD193" s="575"/>
      <c r="BE193" s="575"/>
      <c r="BF193" s="575"/>
      <c r="BG193" s="579"/>
      <c r="BH193" s="579"/>
      <c r="BI193" s="579"/>
      <c r="BJ193" s="32"/>
      <c r="BK193" s="32"/>
      <c r="BL193" s="32"/>
      <c r="BM193" s="32"/>
      <c r="BN193" s="32"/>
      <c r="BO193" s="32"/>
      <c r="BP193" s="32"/>
      <c r="BQ193" s="32"/>
      <c r="BR193" s="32"/>
      <c r="BS193" s="32"/>
      <c r="BT193" s="32"/>
      <c r="BU193" s="32"/>
      <c r="BV193" s="32"/>
    </row>
    <row r="194" spans="2:74" ht="9" customHeight="1" x14ac:dyDescent="0.2">
      <c r="B194" s="920"/>
      <c r="C194" s="32"/>
      <c r="D194" s="32"/>
      <c r="E194" s="32"/>
      <c r="F194" s="32"/>
      <c r="G194" s="32"/>
      <c r="H194" s="32"/>
      <c r="I194" s="32"/>
      <c r="J194" s="32"/>
      <c r="K194" s="32"/>
      <c r="L194" s="32"/>
      <c r="M194" s="32"/>
      <c r="N194" s="32"/>
      <c r="O194" s="32"/>
      <c r="P194" s="32"/>
      <c r="Q194" s="32"/>
      <c r="R194" s="32"/>
      <c r="S194" s="32"/>
      <c r="T194" s="32"/>
      <c r="U194" s="32"/>
      <c r="V194" s="32"/>
      <c r="W194" s="32"/>
      <c r="X194" s="32"/>
      <c r="Y194" s="32"/>
      <c r="Z194" s="32"/>
      <c r="AA194" s="32"/>
      <c r="AB194" s="32"/>
      <c r="AC194" s="32"/>
      <c r="AD194" s="32"/>
      <c r="AE194" s="32"/>
      <c r="AF194" s="32"/>
      <c r="AG194" s="32"/>
      <c r="AH194" s="32"/>
      <c r="AI194" s="32"/>
      <c r="AJ194" s="32"/>
      <c r="AK194" s="32"/>
      <c r="AL194" s="32"/>
      <c r="AM194" s="32"/>
      <c r="AN194" s="32"/>
      <c r="AO194" s="32"/>
      <c r="AP194" s="32"/>
      <c r="AQ194" s="32"/>
      <c r="AR194" s="32"/>
      <c r="AS194" s="32"/>
      <c r="AT194" s="32"/>
      <c r="AU194" s="32"/>
      <c r="AV194" s="32"/>
      <c r="AW194" s="32"/>
      <c r="AX194" s="32"/>
      <c r="AY194" s="755"/>
      <c r="AZ194" s="755"/>
      <c r="BA194" s="755"/>
      <c r="BB194" s="755"/>
      <c r="BC194" s="579"/>
      <c r="BD194" s="575"/>
      <c r="BE194" s="575"/>
      <c r="BF194" s="575"/>
      <c r="BG194" s="579"/>
      <c r="BH194" s="579"/>
      <c r="BI194" s="579"/>
      <c r="BJ194" s="32"/>
      <c r="BK194" s="32"/>
      <c r="BL194" s="32"/>
      <c r="BM194" s="32"/>
      <c r="BN194" s="32"/>
      <c r="BO194" s="32"/>
      <c r="BP194" s="32"/>
      <c r="BQ194" s="32"/>
      <c r="BR194" s="32"/>
      <c r="BS194" s="32"/>
      <c r="BT194" s="32"/>
      <c r="BU194" s="32"/>
      <c r="BV194" s="32"/>
    </row>
    <row r="195" spans="2:74" ht="9" customHeight="1" x14ac:dyDescent="0.2">
      <c r="B195" s="920"/>
      <c r="C195" s="32"/>
      <c r="D195" s="32"/>
      <c r="E195" s="32"/>
      <c r="F195" s="32"/>
      <c r="G195" s="32"/>
      <c r="H195" s="32"/>
      <c r="I195" s="32"/>
      <c r="J195" s="32"/>
      <c r="K195" s="32"/>
      <c r="L195" s="32"/>
      <c r="M195" s="32"/>
      <c r="N195" s="32"/>
      <c r="O195" s="32"/>
      <c r="P195" s="32"/>
      <c r="Q195" s="32"/>
      <c r="R195" s="32"/>
      <c r="S195" s="32"/>
      <c r="T195" s="32"/>
      <c r="U195" s="32"/>
      <c r="V195" s="32"/>
      <c r="W195" s="32"/>
      <c r="X195" s="32"/>
      <c r="Y195" s="32"/>
      <c r="Z195" s="32"/>
      <c r="AA195" s="32"/>
      <c r="AB195" s="32"/>
      <c r="AC195" s="32"/>
      <c r="AD195" s="32"/>
      <c r="AE195" s="32"/>
      <c r="AF195" s="32"/>
      <c r="AG195" s="32"/>
      <c r="AH195" s="32"/>
      <c r="AI195" s="32"/>
      <c r="AJ195" s="32"/>
      <c r="AK195" s="32"/>
      <c r="AL195" s="32"/>
      <c r="AM195" s="32"/>
      <c r="AN195" s="32"/>
      <c r="AO195" s="32"/>
      <c r="AP195" s="32"/>
      <c r="AQ195" s="32"/>
      <c r="AR195" s="32"/>
      <c r="AS195" s="32"/>
      <c r="AT195" s="32"/>
      <c r="AU195" s="32"/>
      <c r="AV195" s="32"/>
      <c r="AW195" s="32"/>
      <c r="AX195" s="32"/>
      <c r="AY195" s="755"/>
      <c r="AZ195" s="755"/>
      <c r="BA195" s="755"/>
      <c r="BB195" s="755"/>
      <c r="BC195" s="579"/>
      <c r="BD195" s="575"/>
      <c r="BE195" s="575"/>
      <c r="BF195" s="575"/>
      <c r="BG195" s="579"/>
      <c r="BH195" s="579"/>
      <c r="BI195" s="579"/>
      <c r="BJ195" s="32"/>
      <c r="BK195" s="32"/>
      <c r="BL195" s="32"/>
      <c r="BM195" s="32"/>
      <c r="BN195" s="32"/>
      <c r="BO195" s="32"/>
      <c r="BP195" s="32"/>
      <c r="BQ195" s="32"/>
      <c r="BR195" s="32"/>
      <c r="BS195" s="32"/>
      <c r="BT195" s="32"/>
      <c r="BU195" s="32"/>
      <c r="BV195" s="32"/>
    </row>
    <row r="196" spans="2:74" ht="9" customHeight="1" x14ac:dyDescent="0.2">
      <c r="B196" s="920"/>
      <c r="C196" s="32"/>
      <c r="D196" s="32"/>
      <c r="E196" s="32"/>
      <c r="F196" s="32"/>
      <c r="G196" s="32"/>
      <c r="H196" s="32"/>
      <c r="I196" s="32"/>
      <c r="J196" s="32"/>
      <c r="K196" s="32"/>
      <c r="L196" s="32"/>
      <c r="M196" s="32"/>
      <c r="N196" s="32"/>
      <c r="O196" s="32"/>
      <c r="P196" s="32"/>
      <c r="Q196" s="32"/>
      <c r="R196" s="32"/>
      <c r="S196" s="32"/>
      <c r="T196" s="32"/>
      <c r="U196" s="32"/>
      <c r="V196" s="32"/>
      <c r="W196" s="32"/>
      <c r="X196" s="32"/>
      <c r="Y196" s="32"/>
      <c r="Z196" s="32"/>
      <c r="AA196" s="32"/>
      <c r="AB196" s="32"/>
      <c r="AC196" s="32"/>
      <c r="AD196" s="32"/>
      <c r="AE196" s="32"/>
      <c r="AF196" s="32"/>
      <c r="AG196" s="32"/>
      <c r="AH196" s="32"/>
      <c r="AI196" s="32"/>
      <c r="AJ196" s="32"/>
      <c r="AK196" s="32"/>
      <c r="AL196" s="32"/>
      <c r="AM196" s="32"/>
      <c r="AN196" s="32"/>
      <c r="AO196" s="32"/>
      <c r="AP196" s="32"/>
      <c r="AQ196" s="32"/>
      <c r="AR196" s="32"/>
      <c r="AS196" s="32"/>
      <c r="AT196" s="32"/>
      <c r="AU196" s="32"/>
      <c r="AV196" s="32"/>
      <c r="AW196" s="32"/>
      <c r="AX196" s="32"/>
      <c r="AY196" s="755"/>
      <c r="AZ196" s="755"/>
      <c r="BA196" s="755"/>
      <c r="BB196" s="755"/>
      <c r="BC196" s="579"/>
      <c r="BD196" s="575"/>
      <c r="BE196" s="575"/>
      <c r="BF196" s="575"/>
      <c r="BG196" s="579"/>
      <c r="BH196" s="579"/>
      <c r="BI196" s="579"/>
      <c r="BJ196" s="32"/>
      <c r="BK196" s="32"/>
      <c r="BL196" s="32"/>
      <c r="BM196" s="32"/>
      <c r="BN196" s="32"/>
      <c r="BO196" s="32"/>
      <c r="BP196" s="32"/>
      <c r="BQ196" s="32"/>
      <c r="BR196" s="32"/>
      <c r="BS196" s="32"/>
      <c r="BT196" s="32"/>
      <c r="BU196" s="32"/>
      <c r="BV196" s="32"/>
    </row>
    <row r="197" spans="2:74" ht="9" customHeight="1" x14ac:dyDescent="0.2">
      <c r="B197" s="528"/>
      <c r="C197" s="528"/>
      <c r="D197" s="528"/>
      <c r="E197" s="528"/>
      <c r="F197" s="528"/>
      <c r="G197" s="528"/>
      <c r="H197" s="528"/>
      <c r="I197" s="528"/>
      <c r="J197" s="528"/>
      <c r="K197" s="528"/>
      <c r="L197" s="528"/>
      <c r="M197" s="528"/>
      <c r="N197" s="528"/>
      <c r="O197" s="528"/>
      <c r="P197" s="528"/>
      <c r="Q197" s="528"/>
      <c r="R197" s="528"/>
      <c r="S197" s="528"/>
      <c r="T197" s="528"/>
      <c r="U197" s="528"/>
      <c r="V197" s="528"/>
      <c r="W197" s="528"/>
      <c r="X197" s="528"/>
      <c r="Y197" s="528"/>
      <c r="Z197" s="528"/>
      <c r="AA197" s="528"/>
      <c r="AB197" s="528"/>
      <c r="AC197" s="528"/>
      <c r="AD197" s="528"/>
      <c r="AE197" s="528"/>
      <c r="AF197" s="528"/>
      <c r="AG197" s="528"/>
      <c r="AH197" s="528"/>
      <c r="AI197" s="528"/>
      <c r="AJ197" s="528"/>
      <c r="AK197" s="528"/>
      <c r="AL197" s="528"/>
      <c r="AM197" s="528"/>
      <c r="AN197" s="528"/>
      <c r="AO197" s="528"/>
      <c r="AP197" s="528"/>
      <c r="AQ197" s="528"/>
      <c r="AR197" s="528"/>
      <c r="AS197" s="528"/>
      <c r="AT197" s="528"/>
      <c r="AU197" s="528"/>
      <c r="AV197" s="528"/>
      <c r="AW197" s="528"/>
      <c r="AX197" s="528"/>
    </row>
    <row r="198" spans="2:74" ht="9" customHeight="1" x14ac:dyDescent="0.2">
      <c r="B198" s="528"/>
      <c r="C198" s="528"/>
      <c r="D198" s="528"/>
      <c r="E198" s="528"/>
      <c r="F198" s="528"/>
      <c r="G198" s="528"/>
      <c r="H198" s="528"/>
      <c r="I198" s="528"/>
      <c r="J198" s="528"/>
      <c r="K198" s="528"/>
      <c r="L198" s="528"/>
      <c r="M198" s="528"/>
      <c r="N198" s="528"/>
      <c r="O198" s="528"/>
      <c r="P198" s="528"/>
      <c r="Q198" s="528"/>
      <c r="R198" s="528"/>
      <c r="S198" s="528"/>
      <c r="T198" s="528"/>
      <c r="U198" s="528"/>
      <c r="V198" s="528"/>
      <c r="W198" s="528"/>
      <c r="X198" s="528"/>
      <c r="Y198" s="528"/>
      <c r="Z198" s="528"/>
      <c r="AA198" s="528"/>
      <c r="AB198" s="528"/>
      <c r="AC198" s="528"/>
      <c r="AD198" s="528"/>
      <c r="AE198" s="528"/>
      <c r="AF198" s="528"/>
      <c r="AG198" s="528"/>
      <c r="AH198" s="528"/>
      <c r="AI198" s="528"/>
      <c r="AJ198" s="528"/>
      <c r="AK198" s="528"/>
      <c r="AL198" s="528"/>
      <c r="AM198" s="528"/>
      <c r="AN198" s="528"/>
      <c r="AO198" s="528"/>
      <c r="AP198" s="528"/>
      <c r="AQ198" s="528"/>
      <c r="AR198" s="528"/>
      <c r="AS198" s="528"/>
      <c r="AT198" s="528"/>
      <c r="AU198" s="528"/>
      <c r="AV198" s="528"/>
      <c r="AW198" s="528"/>
      <c r="AX198" s="528"/>
    </row>
    <row r="199" spans="2:74" ht="9" customHeight="1" x14ac:dyDescent="0.2">
      <c r="B199" s="528"/>
      <c r="C199" s="528"/>
      <c r="D199" s="528"/>
      <c r="E199" s="528"/>
      <c r="F199" s="528"/>
      <c r="G199" s="528"/>
      <c r="H199" s="528"/>
      <c r="I199" s="528"/>
      <c r="J199" s="528"/>
      <c r="K199" s="528"/>
      <c r="L199" s="528"/>
      <c r="M199" s="528"/>
      <c r="N199" s="528"/>
      <c r="O199" s="528"/>
      <c r="P199" s="528"/>
      <c r="Q199" s="528"/>
      <c r="R199" s="528"/>
      <c r="S199" s="528"/>
      <c r="T199" s="528"/>
      <c r="U199" s="528"/>
      <c r="V199" s="528"/>
      <c r="W199" s="528"/>
      <c r="X199" s="528"/>
      <c r="Y199" s="528"/>
      <c r="Z199" s="528"/>
      <c r="AA199" s="528"/>
      <c r="AB199" s="528"/>
      <c r="AC199" s="528"/>
      <c r="AD199" s="528"/>
      <c r="AE199" s="528"/>
      <c r="AF199" s="528"/>
      <c r="AG199" s="528"/>
      <c r="AH199" s="528"/>
      <c r="AI199" s="528"/>
      <c r="AJ199" s="528"/>
      <c r="AK199" s="528"/>
      <c r="AL199" s="528"/>
      <c r="AM199" s="528"/>
      <c r="AN199" s="528"/>
      <c r="AO199" s="528"/>
      <c r="AP199" s="528"/>
      <c r="AQ199" s="528"/>
      <c r="AR199" s="528"/>
      <c r="AS199" s="528"/>
      <c r="AT199" s="528"/>
      <c r="AU199" s="528"/>
      <c r="AV199" s="528"/>
      <c r="AW199" s="528"/>
      <c r="AX199" s="528"/>
    </row>
    <row r="200" spans="2:74" ht="9" customHeight="1" x14ac:dyDescent="0.2">
      <c r="B200" s="528"/>
      <c r="C200" s="528"/>
      <c r="D200" s="528"/>
      <c r="E200" s="528"/>
      <c r="F200" s="528"/>
      <c r="G200" s="528"/>
      <c r="H200" s="528"/>
      <c r="I200" s="528"/>
      <c r="J200" s="528"/>
      <c r="K200" s="528"/>
      <c r="L200" s="528"/>
      <c r="M200" s="528"/>
      <c r="N200" s="528"/>
      <c r="O200" s="528"/>
      <c r="P200" s="528"/>
      <c r="Q200" s="528"/>
      <c r="R200" s="528"/>
      <c r="S200" s="528"/>
      <c r="T200" s="528"/>
      <c r="U200" s="528"/>
      <c r="V200" s="528"/>
      <c r="W200" s="528"/>
      <c r="X200" s="528"/>
      <c r="Y200" s="528"/>
      <c r="Z200" s="528"/>
      <c r="AA200" s="528"/>
      <c r="AB200" s="528"/>
      <c r="AC200" s="528"/>
      <c r="AD200" s="528"/>
      <c r="AE200" s="528"/>
      <c r="AF200" s="528"/>
      <c r="AG200" s="528"/>
      <c r="AH200" s="528"/>
      <c r="AI200" s="528"/>
      <c r="AJ200" s="528"/>
      <c r="AK200" s="528"/>
      <c r="AL200" s="528"/>
      <c r="AM200" s="528"/>
      <c r="AN200" s="528"/>
      <c r="AO200" s="528"/>
      <c r="AP200" s="528"/>
      <c r="AQ200" s="528"/>
      <c r="AR200" s="528"/>
      <c r="AS200" s="528"/>
      <c r="AT200" s="528"/>
      <c r="AU200" s="528"/>
      <c r="AV200" s="528"/>
      <c r="AW200" s="528"/>
      <c r="AX200" s="528"/>
    </row>
    <row r="201" spans="2:74" ht="9" customHeight="1" x14ac:dyDescent="0.2">
      <c r="B201" s="528"/>
      <c r="C201" s="528"/>
      <c r="D201" s="528"/>
      <c r="E201" s="528"/>
      <c r="F201" s="528"/>
      <c r="G201" s="528"/>
      <c r="H201" s="528"/>
      <c r="I201" s="528"/>
      <c r="J201" s="528"/>
      <c r="K201" s="528"/>
      <c r="L201" s="528"/>
      <c r="M201" s="528"/>
      <c r="N201" s="528"/>
      <c r="O201" s="528"/>
      <c r="P201" s="528"/>
      <c r="Q201" s="528"/>
      <c r="R201" s="528"/>
      <c r="S201" s="528"/>
      <c r="T201" s="528"/>
      <c r="U201" s="528"/>
      <c r="V201" s="528"/>
      <c r="W201" s="528"/>
      <c r="X201" s="528"/>
      <c r="Y201" s="528"/>
      <c r="Z201" s="528"/>
      <c r="AA201" s="528"/>
      <c r="AB201" s="528"/>
      <c r="AC201" s="528"/>
      <c r="AD201" s="528"/>
      <c r="AE201" s="528"/>
      <c r="AF201" s="528"/>
      <c r="AG201" s="528"/>
      <c r="AH201" s="528"/>
      <c r="AI201" s="528"/>
      <c r="AJ201" s="528"/>
      <c r="AK201" s="528"/>
      <c r="AL201" s="528"/>
      <c r="AM201" s="528"/>
      <c r="AN201" s="528"/>
      <c r="AO201" s="528"/>
      <c r="AP201" s="528"/>
      <c r="AQ201" s="528"/>
      <c r="AR201" s="528"/>
      <c r="AS201" s="528"/>
      <c r="AT201" s="528"/>
      <c r="AU201" s="528"/>
      <c r="AV201" s="528"/>
      <c r="AW201" s="528"/>
      <c r="AX201" s="528"/>
    </row>
    <row r="202" spans="2:74" ht="9" customHeight="1" x14ac:dyDescent="0.2">
      <c r="B202" s="528"/>
      <c r="C202" s="528"/>
      <c r="D202" s="528"/>
      <c r="E202" s="528"/>
      <c r="F202" s="528"/>
      <c r="G202" s="528"/>
      <c r="H202" s="528"/>
      <c r="I202" s="528"/>
      <c r="J202" s="528"/>
      <c r="K202" s="528"/>
      <c r="L202" s="528"/>
      <c r="M202" s="528"/>
      <c r="N202" s="528"/>
      <c r="O202" s="528"/>
      <c r="P202" s="528"/>
      <c r="Q202" s="528"/>
      <c r="R202" s="528"/>
      <c r="S202" s="528"/>
      <c r="T202" s="528"/>
      <c r="U202" s="528"/>
      <c r="V202" s="528"/>
      <c r="W202" s="528"/>
      <c r="X202" s="528"/>
      <c r="Y202" s="528"/>
      <c r="Z202" s="528"/>
      <c r="AA202" s="528"/>
      <c r="AB202" s="528"/>
      <c r="AC202" s="528"/>
      <c r="AD202" s="528"/>
      <c r="AE202" s="528"/>
      <c r="AF202" s="528"/>
      <c r="AG202" s="528"/>
      <c r="AH202" s="528"/>
      <c r="AI202" s="528"/>
      <c r="AJ202" s="528"/>
      <c r="AK202" s="528"/>
      <c r="AL202" s="528"/>
      <c r="AM202" s="528"/>
      <c r="AN202" s="528"/>
      <c r="AO202" s="528"/>
      <c r="AP202" s="528"/>
      <c r="AQ202" s="528"/>
      <c r="AR202" s="528"/>
      <c r="AS202" s="528"/>
      <c r="AT202" s="528"/>
      <c r="AU202" s="528"/>
      <c r="AV202" s="528"/>
      <c r="AW202" s="528"/>
      <c r="AX202" s="528"/>
    </row>
    <row r="203" spans="2:74" ht="9" customHeight="1" x14ac:dyDescent="0.2">
      <c r="B203" s="528"/>
      <c r="C203" s="528"/>
      <c r="D203" s="528"/>
      <c r="E203" s="528"/>
      <c r="F203" s="528"/>
      <c r="G203" s="528"/>
      <c r="H203" s="528"/>
      <c r="I203" s="528"/>
      <c r="J203" s="528"/>
      <c r="K203" s="528"/>
      <c r="L203" s="528"/>
      <c r="M203" s="528"/>
      <c r="N203" s="528"/>
      <c r="O203" s="528"/>
      <c r="P203" s="528"/>
      <c r="Q203" s="528"/>
      <c r="R203" s="528"/>
      <c r="S203" s="528"/>
      <c r="T203" s="528"/>
      <c r="U203" s="528"/>
      <c r="V203" s="528"/>
      <c r="W203" s="528"/>
      <c r="X203" s="528"/>
      <c r="Y203" s="528"/>
      <c r="Z203" s="528"/>
      <c r="AA203" s="528"/>
      <c r="AB203" s="528"/>
      <c r="AC203" s="528"/>
      <c r="AD203" s="528"/>
      <c r="AE203" s="528"/>
      <c r="AF203" s="528"/>
      <c r="AG203" s="528"/>
      <c r="AH203" s="528"/>
      <c r="AI203" s="528"/>
      <c r="AJ203" s="528"/>
      <c r="AK203" s="528"/>
      <c r="AL203" s="528"/>
      <c r="AM203" s="528"/>
      <c r="AN203" s="528"/>
      <c r="AO203" s="528"/>
      <c r="AP203" s="528"/>
      <c r="AQ203" s="528"/>
      <c r="AR203" s="528"/>
      <c r="AS203" s="528"/>
      <c r="AT203" s="528"/>
      <c r="AU203" s="528"/>
      <c r="AV203" s="528"/>
      <c r="AW203" s="528"/>
      <c r="AX203" s="528"/>
    </row>
    <row r="204" spans="2:74" ht="9" customHeight="1" x14ac:dyDescent="0.2">
      <c r="B204" s="528"/>
      <c r="C204" s="528"/>
      <c r="D204" s="528"/>
      <c r="E204" s="528"/>
      <c r="F204" s="528"/>
      <c r="G204" s="528"/>
      <c r="H204" s="528"/>
      <c r="I204" s="528"/>
      <c r="J204" s="528"/>
      <c r="K204" s="528"/>
      <c r="L204" s="528"/>
      <c r="M204" s="528"/>
      <c r="N204" s="528"/>
      <c r="O204" s="528"/>
      <c r="P204" s="528"/>
      <c r="Q204" s="528"/>
      <c r="R204" s="528"/>
      <c r="S204" s="528"/>
      <c r="T204" s="528"/>
      <c r="U204" s="528"/>
      <c r="V204" s="528"/>
      <c r="W204" s="528"/>
      <c r="X204" s="528"/>
      <c r="Y204" s="528"/>
      <c r="Z204" s="528"/>
      <c r="AA204" s="528"/>
      <c r="AB204" s="528"/>
      <c r="AC204" s="528"/>
      <c r="AD204" s="528"/>
      <c r="AE204" s="528"/>
      <c r="AF204" s="528"/>
      <c r="AG204" s="528"/>
      <c r="AH204" s="528"/>
      <c r="AI204" s="528"/>
      <c r="AJ204" s="528"/>
      <c r="AK204" s="528"/>
      <c r="AL204" s="528"/>
      <c r="AM204" s="528"/>
      <c r="AN204" s="528"/>
      <c r="AO204" s="528"/>
      <c r="AP204" s="528"/>
      <c r="AQ204" s="528"/>
      <c r="AR204" s="528"/>
      <c r="AS204" s="528"/>
      <c r="AT204" s="528"/>
      <c r="AU204" s="528"/>
      <c r="AV204" s="528"/>
      <c r="AW204" s="528"/>
      <c r="AX204" s="528"/>
    </row>
    <row r="205" spans="2:74" ht="9" customHeight="1" x14ac:dyDescent="0.2">
      <c r="B205" s="528"/>
      <c r="C205" s="528"/>
      <c r="D205" s="528"/>
      <c r="E205" s="528"/>
      <c r="F205" s="528"/>
      <c r="G205" s="528"/>
      <c r="H205" s="528"/>
      <c r="I205" s="528"/>
      <c r="J205" s="528"/>
      <c r="K205" s="528"/>
      <c r="L205" s="528"/>
      <c r="M205" s="528"/>
      <c r="N205" s="528"/>
      <c r="O205" s="528"/>
      <c r="P205" s="528"/>
      <c r="Q205" s="528"/>
      <c r="R205" s="528"/>
      <c r="S205" s="528"/>
      <c r="T205" s="528"/>
      <c r="U205" s="528"/>
      <c r="V205" s="528"/>
      <c r="W205" s="528"/>
      <c r="X205" s="528"/>
      <c r="Y205" s="528"/>
      <c r="Z205" s="528"/>
      <c r="AA205" s="528"/>
      <c r="AB205" s="528"/>
      <c r="AC205" s="528"/>
      <c r="AD205" s="528"/>
      <c r="AE205" s="528"/>
      <c r="AF205" s="528"/>
      <c r="AG205" s="528"/>
      <c r="AH205" s="528"/>
      <c r="AI205" s="528"/>
      <c r="AJ205" s="528"/>
      <c r="AK205" s="528"/>
      <c r="AL205" s="528"/>
      <c r="AM205" s="528"/>
      <c r="AN205" s="528"/>
      <c r="AO205" s="528"/>
      <c r="AP205" s="528"/>
      <c r="AQ205" s="528"/>
      <c r="AR205" s="528"/>
      <c r="AS205" s="528"/>
      <c r="AT205" s="528"/>
      <c r="AU205" s="528"/>
      <c r="AV205" s="528"/>
      <c r="AW205" s="528"/>
      <c r="AX205" s="528"/>
    </row>
    <row r="206" spans="2:74" ht="9" customHeight="1" x14ac:dyDescent="0.2">
      <c r="B206" s="528"/>
      <c r="C206" s="528"/>
      <c r="D206" s="528"/>
      <c r="E206" s="528"/>
      <c r="F206" s="528"/>
      <c r="G206" s="528"/>
      <c r="H206" s="528"/>
      <c r="I206" s="528"/>
      <c r="J206" s="528"/>
      <c r="K206" s="528"/>
      <c r="L206" s="528"/>
      <c r="M206" s="528"/>
      <c r="N206" s="528"/>
      <c r="O206" s="528"/>
      <c r="P206" s="528"/>
      <c r="Q206" s="528"/>
      <c r="R206" s="528"/>
      <c r="S206" s="528"/>
      <c r="T206" s="528"/>
      <c r="U206" s="528"/>
      <c r="V206" s="528"/>
      <c r="W206" s="528"/>
      <c r="X206" s="528"/>
      <c r="Y206" s="528"/>
      <c r="Z206" s="528"/>
      <c r="AA206" s="528"/>
      <c r="AB206" s="528"/>
      <c r="AC206" s="528"/>
      <c r="AD206" s="528"/>
      <c r="AE206" s="528"/>
      <c r="AF206" s="528"/>
      <c r="AG206" s="528"/>
      <c r="AH206" s="528"/>
      <c r="AI206" s="528"/>
      <c r="AJ206" s="528"/>
      <c r="AK206" s="528"/>
      <c r="AL206" s="528"/>
      <c r="AM206" s="528"/>
      <c r="AN206" s="528"/>
      <c r="AO206" s="528"/>
      <c r="AP206" s="528"/>
      <c r="AQ206" s="528"/>
      <c r="AR206" s="528"/>
      <c r="AS206" s="528"/>
      <c r="AT206" s="528"/>
      <c r="AU206" s="528"/>
      <c r="AV206" s="528"/>
      <c r="AW206" s="528"/>
      <c r="AX206" s="528"/>
    </row>
    <row r="207" spans="2:74" ht="9" customHeight="1" x14ac:dyDescent="0.2">
      <c r="B207" s="528"/>
      <c r="C207" s="528"/>
      <c r="D207" s="528"/>
      <c r="E207" s="528"/>
      <c r="F207" s="528"/>
      <c r="G207" s="528"/>
      <c r="H207" s="528"/>
      <c r="I207" s="528"/>
      <c r="J207" s="528"/>
      <c r="K207" s="528"/>
      <c r="L207" s="528"/>
      <c r="M207" s="528"/>
      <c r="N207" s="528"/>
      <c r="O207" s="528"/>
      <c r="P207" s="528"/>
      <c r="Q207" s="528"/>
      <c r="R207" s="528"/>
      <c r="S207" s="528"/>
      <c r="T207" s="528"/>
      <c r="U207" s="528"/>
      <c r="V207" s="528"/>
      <c r="W207" s="528"/>
      <c r="X207" s="528"/>
      <c r="Y207" s="528"/>
      <c r="Z207" s="528"/>
      <c r="AA207" s="528"/>
      <c r="AB207" s="528"/>
      <c r="AC207" s="528"/>
      <c r="AD207" s="528"/>
      <c r="AE207" s="528"/>
      <c r="AF207" s="528"/>
      <c r="AG207" s="528"/>
      <c r="AH207" s="528"/>
      <c r="AI207" s="528"/>
      <c r="AJ207" s="528"/>
      <c r="AK207" s="528"/>
      <c r="AL207" s="528"/>
      <c r="AM207" s="528"/>
      <c r="AN207" s="528"/>
      <c r="AO207" s="528"/>
      <c r="AP207" s="528"/>
      <c r="AQ207" s="528"/>
      <c r="AR207" s="528"/>
      <c r="AS207" s="528"/>
      <c r="AT207" s="528"/>
      <c r="AU207" s="528"/>
      <c r="AV207" s="528"/>
      <c r="AW207" s="528"/>
      <c r="AX207" s="528"/>
    </row>
    <row r="208" spans="2:74" ht="9" customHeight="1" x14ac:dyDescent="0.2">
      <c r="B208" s="528"/>
      <c r="C208" s="528"/>
      <c r="D208" s="528"/>
      <c r="E208" s="528"/>
      <c r="F208" s="528"/>
      <c r="G208" s="528"/>
      <c r="H208" s="528"/>
      <c r="I208" s="528"/>
      <c r="J208" s="528"/>
      <c r="K208" s="528"/>
      <c r="L208" s="528"/>
      <c r="M208" s="528"/>
      <c r="N208" s="528"/>
      <c r="O208" s="528"/>
      <c r="P208" s="528"/>
      <c r="Q208" s="528"/>
      <c r="R208" s="528"/>
      <c r="S208" s="528"/>
      <c r="T208" s="528"/>
      <c r="U208" s="528"/>
      <c r="V208" s="528"/>
      <c r="W208" s="528"/>
      <c r="X208" s="528"/>
      <c r="Y208" s="528"/>
      <c r="Z208" s="528"/>
      <c r="AA208" s="528"/>
      <c r="AB208" s="528"/>
      <c r="AC208" s="528"/>
      <c r="AD208" s="528"/>
      <c r="AE208" s="528"/>
      <c r="AF208" s="528"/>
      <c r="AG208" s="528"/>
      <c r="AH208" s="528"/>
      <c r="AI208" s="528"/>
      <c r="AJ208" s="528"/>
      <c r="AK208" s="528"/>
      <c r="AL208" s="528"/>
      <c r="AM208" s="528"/>
      <c r="AN208" s="528"/>
      <c r="AO208" s="528"/>
      <c r="AP208" s="528"/>
      <c r="AQ208" s="528"/>
      <c r="AR208" s="528"/>
      <c r="AS208" s="528"/>
      <c r="AT208" s="528"/>
      <c r="AU208" s="528"/>
      <c r="AV208" s="528"/>
      <c r="AW208" s="528"/>
      <c r="AX208" s="528"/>
    </row>
    <row r="209" ht="9" customHeight="1" x14ac:dyDescent="0.2"/>
    <row r="210" ht="9" customHeight="1" x14ac:dyDescent="0.2"/>
    <row r="211" ht="9" customHeight="1" x14ac:dyDescent="0.2"/>
    <row r="212" ht="9" customHeight="1" x14ac:dyDescent="0.2"/>
    <row r="213" ht="9" customHeight="1" x14ac:dyDescent="0.2"/>
    <row r="214" ht="9" customHeight="1" x14ac:dyDescent="0.2"/>
    <row r="215" ht="9" customHeight="1" x14ac:dyDescent="0.2"/>
    <row r="216" ht="9" customHeight="1" x14ac:dyDescent="0.2"/>
    <row r="217" ht="9" customHeight="1" x14ac:dyDescent="0.2"/>
    <row r="218" ht="9" customHeight="1" x14ac:dyDescent="0.2"/>
    <row r="219" ht="9" customHeight="1" x14ac:dyDescent="0.2"/>
    <row r="220" ht="9" customHeight="1" x14ac:dyDescent="0.2"/>
    <row r="221" ht="9" customHeight="1" x14ac:dyDescent="0.2"/>
    <row r="222" ht="9" customHeight="1" x14ac:dyDescent="0.2"/>
    <row r="223" ht="9" customHeight="1" x14ac:dyDescent="0.2"/>
    <row r="224" ht="9" customHeight="1" x14ac:dyDescent="0.2"/>
    <row r="225" ht="9" customHeight="1" x14ac:dyDescent="0.2"/>
    <row r="226" ht="9" customHeight="1" x14ac:dyDescent="0.2"/>
    <row r="227" ht="9" customHeight="1" x14ac:dyDescent="0.2"/>
    <row r="228" ht="9" customHeight="1" x14ac:dyDescent="0.2"/>
    <row r="229" ht="9" customHeight="1" x14ac:dyDescent="0.2"/>
    <row r="230" ht="9" customHeight="1" x14ac:dyDescent="0.2"/>
    <row r="231" ht="9" customHeight="1" x14ac:dyDescent="0.2"/>
    <row r="232" ht="9" customHeight="1" x14ac:dyDescent="0.2"/>
    <row r="233" ht="9" customHeight="1" x14ac:dyDescent="0.2"/>
    <row r="234" ht="9" customHeight="1" x14ac:dyDescent="0.2"/>
    <row r="235" ht="9" customHeight="1" x14ac:dyDescent="0.2"/>
    <row r="236" ht="9" customHeight="1" x14ac:dyDescent="0.2"/>
    <row r="237" ht="9" customHeight="1" x14ac:dyDescent="0.2"/>
    <row r="238" ht="9" customHeight="1" x14ac:dyDescent="0.2"/>
    <row r="239" ht="9" customHeight="1" x14ac:dyDescent="0.2"/>
    <row r="240" ht="9" customHeight="1" x14ac:dyDescent="0.2"/>
    <row r="241" ht="9" customHeight="1" x14ac:dyDescent="0.2"/>
    <row r="242" ht="9" customHeight="1" x14ac:dyDescent="0.2"/>
    <row r="243" ht="9" customHeight="1" x14ac:dyDescent="0.2"/>
    <row r="244" ht="9" customHeight="1" x14ac:dyDescent="0.2"/>
    <row r="245" ht="9" customHeight="1" x14ac:dyDescent="0.2"/>
    <row r="246" ht="9" customHeight="1" x14ac:dyDescent="0.2"/>
    <row r="247" ht="9" customHeight="1" x14ac:dyDescent="0.2"/>
    <row r="248" ht="9" customHeight="1" x14ac:dyDescent="0.2"/>
    <row r="249" ht="9" customHeight="1" x14ac:dyDescent="0.2"/>
    <row r="250" ht="9" customHeight="1" x14ac:dyDescent="0.2"/>
    <row r="251" ht="9" customHeight="1" x14ac:dyDescent="0.2"/>
    <row r="252" ht="9" customHeight="1" x14ac:dyDescent="0.2"/>
    <row r="253" ht="9" customHeight="1" x14ac:dyDescent="0.2"/>
    <row r="254" ht="9" customHeight="1" x14ac:dyDescent="0.2"/>
    <row r="255" ht="9" customHeight="1" x14ac:dyDescent="0.2"/>
    <row r="256" ht="9" customHeight="1" x14ac:dyDescent="0.2"/>
    <row r="257" ht="9" customHeight="1" x14ac:dyDescent="0.2"/>
    <row r="258" ht="9" customHeight="1" x14ac:dyDescent="0.2"/>
    <row r="259" ht="9" customHeight="1" x14ac:dyDescent="0.2"/>
    <row r="260" ht="9" customHeight="1" x14ac:dyDescent="0.2"/>
    <row r="261" ht="9" customHeight="1" x14ac:dyDescent="0.2"/>
    <row r="262" ht="9" customHeight="1" x14ac:dyDescent="0.2"/>
    <row r="263" ht="9" customHeight="1" x14ac:dyDescent="0.2"/>
    <row r="264" ht="9" customHeight="1" x14ac:dyDescent="0.2"/>
    <row r="265" ht="9" customHeight="1" x14ac:dyDescent="0.2"/>
    <row r="266" ht="9" customHeight="1" x14ac:dyDescent="0.2"/>
    <row r="267" ht="9" customHeight="1" x14ac:dyDescent="0.2"/>
    <row r="268" ht="9" customHeight="1" x14ac:dyDescent="0.2"/>
    <row r="269" ht="9" customHeight="1" x14ac:dyDescent="0.2"/>
    <row r="270" ht="9" customHeight="1" x14ac:dyDescent="0.2"/>
    <row r="271" ht="9" customHeight="1" x14ac:dyDescent="0.2"/>
    <row r="272" ht="9" customHeight="1" x14ac:dyDescent="0.2"/>
    <row r="273" ht="9" customHeight="1" x14ac:dyDescent="0.2"/>
    <row r="274" ht="9" customHeight="1" x14ac:dyDescent="0.2"/>
    <row r="275" ht="9" customHeight="1" x14ac:dyDescent="0.2"/>
    <row r="276" ht="9" customHeight="1" x14ac:dyDescent="0.2"/>
    <row r="277" ht="9" customHeight="1" x14ac:dyDescent="0.2"/>
    <row r="278" ht="9" customHeight="1" x14ac:dyDescent="0.2"/>
    <row r="279" ht="9" customHeight="1" x14ac:dyDescent="0.2"/>
    <row r="280" ht="9" customHeight="1" x14ac:dyDescent="0.2"/>
    <row r="281" ht="9" customHeight="1" x14ac:dyDescent="0.2"/>
    <row r="282" ht="9" customHeight="1" x14ac:dyDescent="0.2"/>
    <row r="283" ht="9" customHeight="1" x14ac:dyDescent="0.2"/>
    <row r="284" ht="9" customHeight="1" x14ac:dyDescent="0.2"/>
    <row r="285" ht="9" customHeight="1" x14ac:dyDescent="0.2"/>
    <row r="286" ht="9" customHeight="1" x14ac:dyDescent="0.2"/>
    <row r="287" ht="9" customHeight="1" x14ac:dyDescent="0.2"/>
    <row r="288" ht="9" customHeight="1" x14ac:dyDescent="0.2"/>
    <row r="289" ht="9" customHeight="1" x14ac:dyDescent="0.2"/>
    <row r="290" ht="9" customHeight="1" x14ac:dyDescent="0.2"/>
    <row r="291" ht="9" customHeight="1" x14ac:dyDescent="0.2"/>
    <row r="292" ht="9" customHeight="1" x14ac:dyDescent="0.2"/>
    <row r="293" ht="9" customHeight="1" x14ac:dyDescent="0.2"/>
    <row r="294" ht="9" customHeight="1" x14ac:dyDescent="0.2"/>
    <row r="295" ht="9" customHeight="1" x14ac:dyDescent="0.2"/>
    <row r="296" ht="9" customHeight="1" x14ac:dyDescent="0.2"/>
    <row r="297" ht="9" customHeight="1" x14ac:dyDescent="0.2"/>
    <row r="298" ht="9" customHeight="1" x14ac:dyDescent="0.2"/>
    <row r="299" ht="9" customHeight="1" x14ac:dyDescent="0.2"/>
    <row r="300" ht="9" customHeight="1" x14ac:dyDescent="0.2"/>
    <row r="301" ht="9" customHeight="1" x14ac:dyDescent="0.2"/>
    <row r="302" ht="9" customHeight="1" x14ac:dyDescent="0.2"/>
    <row r="303" ht="9" customHeight="1" x14ac:dyDescent="0.2"/>
    <row r="304" ht="9" customHeight="1" x14ac:dyDescent="0.2"/>
    <row r="305" ht="9" customHeight="1" x14ac:dyDescent="0.2"/>
    <row r="306" ht="9" customHeight="1" x14ac:dyDescent="0.2"/>
    <row r="307" ht="9" customHeight="1" x14ac:dyDescent="0.2"/>
    <row r="308" ht="9" customHeight="1" x14ac:dyDescent="0.2"/>
    <row r="309" ht="9" customHeight="1" x14ac:dyDescent="0.2"/>
    <row r="310" ht="9" customHeight="1" x14ac:dyDescent="0.2"/>
    <row r="311" ht="9" customHeight="1" x14ac:dyDescent="0.2"/>
    <row r="312" ht="9" customHeight="1" x14ac:dyDescent="0.2"/>
    <row r="313" ht="9" customHeight="1" x14ac:dyDescent="0.2"/>
    <row r="314" ht="9" customHeight="1" x14ac:dyDescent="0.2"/>
    <row r="315" ht="9" customHeight="1" x14ac:dyDescent="0.2"/>
    <row r="316" ht="9" customHeight="1" x14ac:dyDescent="0.2"/>
    <row r="317" ht="9" customHeight="1" x14ac:dyDescent="0.2"/>
    <row r="318" ht="9" customHeight="1" x14ac:dyDescent="0.2"/>
    <row r="319" ht="9" customHeight="1" x14ac:dyDescent="0.2"/>
    <row r="320" ht="9" customHeight="1" x14ac:dyDescent="0.2"/>
    <row r="321" ht="9" customHeight="1" x14ac:dyDescent="0.2"/>
    <row r="322" ht="9" customHeight="1" x14ac:dyDescent="0.2"/>
    <row r="323" ht="9" customHeight="1" x14ac:dyDescent="0.2"/>
    <row r="324" ht="9" customHeight="1" x14ac:dyDescent="0.2"/>
    <row r="325" ht="9" customHeight="1" x14ac:dyDescent="0.2"/>
    <row r="326" ht="9" customHeight="1" x14ac:dyDescent="0.2"/>
    <row r="327" ht="9" customHeight="1" x14ac:dyDescent="0.2"/>
    <row r="328" ht="9" customHeight="1" x14ac:dyDescent="0.2"/>
    <row r="329" ht="9" customHeight="1" x14ac:dyDescent="0.2"/>
    <row r="330" ht="9" customHeight="1" x14ac:dyDescent="0.2"/>
    <row r="331" ht="9" customHeight="1" x14ac:dyDescent="0.2"/>
    <row r="332" ht="9" customHeight="1" x14ac:dyDescent="0.2"/>
    <row r="333" ht="9" customHeight="1" x14ac:dyDescent="0.2"/>
    <row r="334" ht="9" customHeight="1" x14ac:dyDescent="0.2"/>
    <row r="335" ht="9" customHeight="1" x14ac:dyDescent="0.2"/>
    <row r="336" ht="9" customHeight="1" x14ac:dyDescent="0.2"/>
    <row r="338" ht="9" customHeight="1" x14ac:dyDescent="0.2"/>
    <row r="339" ht="9" customHeight="1" x14ac:dyDescent="0.2"/>
    <row r="340" ht="9" customHeight="1" x14ac:dyDescent="0.2"/>
    <row r="341" ht="9" customHeight="1" x14ac:dyDescent="0.2"/>
    <row r="342" ht="9" customHeight="1" x14ac:dyDescent="0.2"/>
    <row r="343" ht="9" customHeight="1" x14ac:dyDescent="0.2"/>
    <row r="344" ht="9" customHeight="1" x14ac:dyDescent="0.2"/>
    <row r="345" ht="9" customHeight="1" x14ac:dyDescent="0.2"/>
    <row r="346" ht="9" customHeight="1" x14ac:dyDescent="0.2"/>
    <row r="348" ht="9" customHeight="1" x14ac:dyDescent="0.2"/>
    <row r="349" ht="9" customHeight="1" x14ac:dyDescent="0.2"/>
    <row r="350" ht="9" customHeight="1" x14ac:dyDescent="0.2"/>
    <row r="351" ht="9" customHeight="1" x14ac:dyDescent="0.2"/>
    <row r="352" ht="9" customHeight="1" x14ac:dyDescent="0.2"/>
  </sheetData>
  <mergeCells count="21">
    <mergeCell ref="B59:Q59"/>
    <mergeCell ref="B60:Q60"/>
    <mergeCell ref="A1:A2"/>
    <mergeCell ref="AM3:AX3"/>
    <mergeCell ref="B57:Q57"/>
    <mergeCell ref="B50:Q50"/>
    <mergeCell ref="B54:Q54"/>
    <mergeCell ref="B56:Q56"/>
    <mergeCell ref="B52:Q52"/>
    <mergeCell ref="B47:Q47"/>
    <mergeCell ref="B49:Q49"/>
    <mergeCell ref="B48:Q48"/>
    <mergeCell ref="B55:Q55"/>
    <mergeCell ref="B51:Q51"/>
    <mergeCell ref="B58:R58"/>
    <mergeCell ref="AY3:BJ3"/>
    <mergeCell ref="BK3:BV3"/>
    <mergeCell ref="B1:AL1"/>
    <mergeCell ref="C3:N3"/>
    <mergeCell ref="O3:Z3"/>
    <mergeCell ref="AA3:AL3"/>
  </mergeCells>
  <phoneticPr fontId="7" type="noConversion"/>
  <conditionalFormatting sqref="C51:P51 C53:P53">
    <cfRule type="cellIs" dxfId="7" priority="1" stopIfTrue="1" operator="notEqual">
      <formula>0</formula>
    </cfRule>
  </conditionalFormatting>
  <hyperlinks>
    <hyperlink ref="A1:A2" location="Contents!A1" display="Table of Contents" xr:uid="{00000000-0004-0000-0B00-000000000000}"/>
  </hyperlinks>
  <pageMargins left="0.25" right="0.25" top="0.25" bottom="0.25" header="0.5" footer="0.5"/>
  <pageSetup scale="85" orientation="portrait" horizontalDpi="300" verticalDpi="3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ransitionEvaluation="1" transitionEntry="1" codeName="Sheet13">
    <tabColor rgb="FFFFFF00"/>
    <pageSetUpPr fitToPage="1"/>
  </sheetPr>
  <dimension ref="A1:BV147"/>
  <sheetViews>
    <sheetView showGridLines="0" zoomScaleNormal="100" workbookViewId="0">
      <pane xSplit="2" ySplit="4" topLeftCell="AQ5" activePane="bottomRight" state="frozen"/>
      <selection pane="topRight" activeCell="BF63" sqref="BF63"/>
      <selection pane="bottomLeft" activeCell="BF63" sqref="BF63"/>
      <selection pane="bottomRight" activeCell="BE6" sqref="BE6:BE42"/>
    </sheetView>
  </sheetViews>
  <sheetFormatPr defaultColWidth="9.5703125" defaultRowHeight="11.25" x14ac:dyDescent="0.2"/>
  <cols>
    <col min="1" max="1" width="12.5703125" style="5" customWidth="1"/>
    <col min="2" max="2" width="40.5703125" style="5" customWidth="1"/>
    <col min="3" max="50" width="6.5703125" style="5" customWidth="1"/>
    <col min="51" max="55" width="6.5703125" style="585" customWidth="1"/>
    <col min="56" max="59" width="6.5703125" style="584" customWidth="1"/>
    <col min="60" max="61" width="6.5703125" style="585" customWidth="1"/>
    <col min="62" max="62" width="6.5703125" style="101" customWidth="1"/>
    <col min="63" max="74" width="6.5703125" style="5" customWidth="1"/>
    <col min="75" max="16384" width="9.5703125" style="5"/>
  </cols>
  <sheetData>
    <row r="1" spans="1:74" ht="13.35" customHeight="1" x14ac:dyDescent="0.2">
      <c r="A1" s="970" t="s">
        <v>38</v>
      </c>
      <c r="B1" s="1043" t="s">
        <v>769</v>
      </c>
      <c r="C1" s="975"/>
      <c r="D1" s="975"/>
      <c r="E1" s="975"/>
      <c r="F1" s="975"/>
      <c r="G1" s="975"/>
      <c r="H1" s="975"/>
      <c r="I1" s="975"/>
      <c r="J1" s="975"/>
      <c r="K1" s="975"/>
      <c r="L1" s="975"/>
      <c r="M1" s="975"/>
      <c r="N1" s="975"/>
      <c r="O1" s="975"/>
      <c r="P1" s="975"/>
      <c r="Q1" s="975"/>
      <c r="R1" s="975"/>
      <c r="S1" s="975"/>
      <c r="T1" s="975"/>
      <c r="U1" s="975"/>
      <c r="V1" s="975"/>
      <c r="W1" s="975"/>
      <c r="X1" s="975"/>
      <c r="Y1" s="975"/>
      <c r="Z1" s="975"/>
      <c r="AA1" s="975"/>
      <c r="AB1" s="975"/>
      <c r="AC1" s="975"/>
      <c r="AD1" s="975"/>
      <c r="AE1" s="975"/>
      <c r="AF1" s="975"/>
      <c r="AG1" s="975"/>
      <c r="AH1" s="975"/>
      <c r="AI1" s="975"/>
      <c r="AJ1" s="975"/>
      <c r="AK1" s="975"/>
      <c r="AL1" s="975"/>
      <c r="AM1" s="533"/>
      <c r="AN1" s="533"/>
      <c r="AO1" s="533"/>
      <c r="AP1" s="533"/>
      <c r="AQ1" s="533"/>
      <c r="AR1" s="533"/>
      <c r="AS1" s="533"/>
      <c r="AT1" s="533"/>
      <c r="AU1" s="533"/>
      <c r="AV1" s="533"/>
      <c r="AW1" s="533"/>
      <c r="AX1" s="533"/>
      <c r="BK1" s="533"/>
      <c r="BL1" s="533"/>
      <c r="BM1" s="533"/>
      <c r="BN1" s="533"/>
      <c r="BO1" s="533"/>
      <c r="BP1" s="533"/>
      <c r="BQ1" s="533"/>
      <c r="BR1" s="533"/>
      <c r="BS1" s="533"/>
      <c r="BT1" s="533"/>
      <c r="BU1" s="533"/>
      <c r="BV1" s="533"/>
    </row>
    <row r="2" spans="1:74" s="28" customFormat="1" ht="12.75" x14ac:dyDescent="0.2">
      <c r="A2" s="971"/>
      <c r="B2" s="884" t="str">
        <f>"U.S. Energy Information Administration  |  Short-Term Energy Outlook  - "&amp;Dates!D1</f>
        <v>U.S. Energy Information Administration  |  Short-Term Energy Outlook  - August 2026</v>
      </c>
      <c r="C2" s="164"/>
      <c r="D2" s="164"/>
      <c r="E2" s="164"/>
      <c r="F2" s="164"/>
      <c r="G2" s="164"/>
      <c r="H2" s="164"/>
      <c r="I2" s="164"/>
      <c r="J2" s="164"/>
      <c r="K2" s="164"/>
      <c r="L2" s="164"/>
      <c r="M2" s="164"/>
      <c r="N2" s="164"/>
      <c r="O2" s="164"/>
      <c r="P2" s="164"/>
      <c r="Q2" s="164"/>
      <c r="R2" s="164"/>
      <c r="S2" s="164"/>
      <c r="T2" s="164"/>
      <c r="U2" s="164"/>
      <c r="V2" s="164"/>
      <c r="W2" s="164"/>
      <c r="X2" s="164"/>
      <c r="Y2" s="164"/>
      <c r="Z2" s="164"/>
      <c r="AA2" s="164"/>
      <c r="AB2" s="164"/>
      <c r="AC2" s="164"/>
      <c r="AD2" s="164"/>
      <c r="AE2" s="164"/>
      <c r="AF2" s="164"/>
      <c r="AG2" s="164"/>
      <c r="AH2" s="164"/>
      <c r="AI2" s="164"/>
      <c r="AJ2" s="164"/>
      <c r="AK2" s="164"/>
      <c r="AL2" s="164"/>
      <c r="AM2" s="528"/>
      <c r="AN2" s="528"/>
      <c r="AO2" s="528"/>
      <c r="AP2" s="528"/>
      <c r="AQ2" s="528"/>
      <c r="AR2" s="528"/>
      <c r="AS2" s="528"/>
      <c r="AT2" s="528"/>
      <c r="AU2" s="528"/>
      <c r="AV2" s="528"/>
      <c r="AW2" s="528"/>
      <c r="AX2" s="528"/>
      <c r="AY2" s="733"/>
      <c r="AZ2" s="733"/>
      <c r="BA2" s="733"/>
      <c r="BB2" s="733"/>
      <c r="BC2" s="733"/>
      <c r="BD2" s="573"/>
      <c r="BE2" s="573"/>
      <c r="BF2" s="573"/>
      <c r="BG2" s="573"/>
      <c r="BH2" s="733"/>
      <c r="BI2" s="733"/>
      <c r="BJ2" s="102"/>
      <c r="BK2" s="528"/>
      <c r="BL2" s="528"/>
      <c r="BM2" s="528"/>
      <c r="BN2" s="528"/>
      <c r="BO2" s="528"/>
      <c r="BP2" s="528"/>
      <c r="BQ2" s="528"/>
      <c r="BR2" s="528"/>
      <c r="BS2" s="528"/>
      <c r="BT2" s="528"/>
      <c r="BU2" s="528"/>
      <c r="BV2" s="528"/>
    </row>
    <row r="3" spans="1:74" s="7" customFormat="1" ht="12.75" x14ac:dyDescent="0.2">
      <c r="A3" s="248" t="s">
        <v>39</v>
      </c>
      <c r="B3" s="9"/>
      <c r="C3" s="962">
        <f>Dates!D3</f>
        <v>2022</v>
      </c>
      <c r="D3" s="963"/>
      <c r="E3" s="963"/>
      <c r="F3" s="963"/>
      <c r="G3" s="963"/>
      <c r="H3" s="963"/>
      <c r="I3" s="963"/>
      <c r="J3" s="963"/>
      <c r="K3" s="963"/>
      <c r="L3" s="963"/>
      <c r="M3" s="963"/>
      <c r="N3" s="964"/>
      <c r="O3" s="962">
        <f>C3+1</f>
        <v>2023</v>
      </c>
      <c r="P3" s="965"/>
      <c r="Q3" s="965"/>
      <c r="R3" s="965"/>
      <c r="S3" s="965"/>
      <c r="T3" s="965"/>
      <c r="U3" s="965"/>
      <c r="V3" s="965"/>
      <c r="W3" s="965"/>
      <c r="X3" s="963"/>
      <c r="Y3" s="963"/>
      <c r="Z3" s="964"/>
      <c r="AA3" s="955">
        <f>O3+1</f>
        <v>2024</v>
      </c>
      <c r="AB3" s="963"/>
      <c r="AC3" s="963"/>
      <c r="AD3" s="963"/>
      <c r="AE3" s="963"/>
      <c r="AF3" s="963"/>
      <c r="AG3" s="963"/>
      <c r="AH3" s="963"/>
      <c r="AI3" s="963"/>
      <c r="AJ3" s="963"/>
      <c r="AK3" s="963"/>
      <c r="AL3" s="964"/>
      <c r="AM3" s="955">
        <f>AA3+1</f>
        <v>2025</v>
      </c>
      <c r="AN3" s="963"/>
      <c r="AO3" s="963"/>
      <c r="AP3" s="963"/>
      <c r="AQ3" s="963"/>
      <c r="AR3" s="963"/>
      <c r="AS3" s="963"/>
      <c r="AT3" s="963"/>
      <c r="AU3" s="963"/>
      <c r="AV3" s="963"/>
      <c r="AW3" s="963"/>
      <c r="AX3" s="964"/>
      <c r="AY3" s="955">
        <f>AM3+1</f>
        <v>2026</v>
      </c>
      <c r="AZ3" s="956"/>
      <c r="BA3" s="956"/>
      <c r="BB3" s="956"/>
      <c r="BC3" s="956"/>
      <c r="BD3" s="956"/>
      <c r="BE3" s="956"/>
      <c r="BF3" s="956"/>
      <c r="BG3" s="956"/>
      <c r="BH3" s="956"/>
      <c r="BI3" s="956"/>
      <c r="BJ3" s="957"/>
      <c r="BK3" s="955">
        <f>AY3+1</f>
        <v>2027</v>
      </c>
      <c r="BL3" s="963"/>
      <c r="BM3" s="963"/>
      <c r="BN3" s="963"/>
      <c r="BO3" s="963"/>
      <c r="BP3" s="963"/>
      <c r="BQ3" s="963"/>
      <c r="BR3" s="963"/>
      <c r="BS3" s="963"/>
      <c r="BT3" s="963"/>
      <c r="BU3" s="963"/>
      <c r="BV3" s="964"/>
    </row>
    <row r="4" spans="1:74" s="7" customFormat="1" x14ac:dyDescent="0.2">
      <c r="A4" s="254" t="str">
        <f>TEXT(Dates!$D$2,"dddd, mmmm d, yyyy")</f>
        <v>Thursday, August 6, 2026</v>
      </c>
      <c r="B4" s="10"/>
      <c r="C4" s="11" t="s">
        <v>40</v>
      </c>
      <c r="D4" s="11" t="s">
        <v>41</v>
      </c>
      <c r="E4" s="11" t="s">
        <v>42</v>
      </c>
      <c r="F4" s="11" t="s">
        <v>43</v>
      </c>
      <c r="G4" s="11" t="s">
        <v>44</v>
      </c>
      <c r="H4" s="11" t="s">
        <v>45</v>
      </c>
      <c r="I4" s="11" t="s">
        <v>46</v>
      </c>
      <c r="J4" s="11" t="s">
        <v>47</v>
      </c>
      <c r="K4" s="11" t="s">
        <v>48</v>
      </c>
      <c r="L4" s="11" t="s">
        <v>49</v>
      </c>
      <c r="M4" s="11" t="s">
        <v>50</v>
      </c>
      <c r="N4" s="11" t="s">
        <v>51</v>
      </c>
      <c r="O4" s="11" t="s">
        <v>40</v>
      </c>
      <c r="P4" s="11" t="s">
        <v>41</v>
      </c>
      <c r="Q4" s="11" t="s">
        <v>42</v>
      </c>
      <c r="R4" s="11" t="s">
        <v>43</v>
      </c>
      <c r="S4" s="11" t="s">
        <v>44</v>
      </c>
      <c r="T4" s="11" t="s">
        <v>45</v>
      </c>
      <c r="U4" s="11" t="s">
        <v>46</v>
      </c>
      <c r="V4" s="11" t="s">
        <v>47</v>
      </c>
      <c r="W4" s="11" t="s">
        <v>48</v>
      </c>
      <c r="X4" s="11" t="s">
        <v>49</v>
      </c>
      <c r="Y4" s="11" t="s">
        <v>50</v>
      </c>
      <c r="Z4" s="11" t="s">
        <v>51</v>
      </c>
      <c r="AA4" s="11" t="s">
        <v>40</v>
      </c>
      <c r="AB4" s="11" t="s">
        <v>41</v>
      </c>
      <c r="AC4" s="11" t="s">
        <v>42</v>
      </c>
      <c r="AD4" s="11" t="s">
        <v>43</v>
      </c>
      <c r="AE4" s="11" t="s">
        <v>44</v>
      </c>
      <c r="AF4" s="11" t="s">
        <v>45</v>
      </c>
      <c r="AG4" s="11" t="s">
        <v>46</v>
      </c>
      <c r="AH4" s="11" t="s">
        <v>47</v>
      </c>
      <c r="AI4" s="11" t="s">
        <v>48</v>
      </c>
      <c r="AJ4" s="11" t="s">
        <v>49</v>
      </c>
      <c r="AK4" s="11" t="s">
        <v>50</v>
      </c>
      <c r="AL4" s="11" t="s">
        <v>51</v>
      </c>
      <c r="AM4" s="11" t="s">
        <v>40</v>
      </c>
      <c r="AN4" s="11" t="s">
        <v>41</v>
      </c>
      <c r="AO4" s="11" t="s">
        <v>42</v>
      </c>
      <c r="AP4" s="11" t="s">
        <v>43</v>
      </c>
      <c r="AQ4" s="11" t="s">
        <v>44</v>
      </c>
      <c r="AR4" s="11" t="s">
        <v>45</v>
      </c>
      <c r="AS4" s="11" t="s">
        <v>46</v>
      </c>
      <c r="AT4" s="11" t="s">
        <v>47</v>
      </c>
      <c r="AU4" s="11" t="s">
        <v>48</v>
      </c>
      <c r="AV4" s="11" t="s">
        <v>49</v>
      </c>
      <c r="AW4" s="11" t="s">
        <v>50</v>
      </c>
      <c r="AX4" s="11" t="s">
        <v>51</v>
      </c>
      <c r="AY4" s="553" t="s">
        <v>40</v>
      </c>
      <c r="AZ4" s="553" t="s">
        <v>41</v>
      </c>
      <c r="BA4" s="553" t="s">
        <v>42</v>
      </c>
      <c r="BB4" s="553" t="s">
        <v>43</v>
      </c>
      <c r="BC4" s="553" t="s">
        <v>44</v>
      </c>
      <c r="BD4" s="553" t="s">
        <v>45</v>
      </c>
      <c r="BE4" s="553" t="s">
        <v>46</v>
      </c>
      <c r="BF4" s="553" t="s">
        <v>47</v>
      </c>
      <c r="BG4" s="553" t="s">
        <v>48</v>
      </c>
      <c r="BH4" s="553" t="s">
        <v>49</v>
      </c>
      <c r="BI4" s="553" t="s">
        <v>50</v>
      </c>
      <c r="BJ4" s="11" t="s">
        <v>51</v>
      </c>
      <c r="BK4" s="11" t="s">
        <v>40</v>
      </c>
      <c r="BL4" s="11" t="s">
        <v>41</v>
      </c>
      <c r="BM4" s="11" t="s">
        <v>42</v>
      </c>
      <c r="BN4" s="11" t="s">
        <v>43</v>
      </c>
      <c r="BO4" s="11" t="s">
        <v>44</v>
      </c>
      <c r="BP4" s="11" t="s">
        <v>45</v>
      </c>
      <c r="BQ4" s="11" t="s">
        <v>46</v>
      </c>
      <c r="BR4" s="11" t="s">
        <v>47</v>
      </c>
      <c r="BS4" s="11" t="s">
        <v>48</v>
      </c>
      <c r="BT4" s="11" t="s">
        <v>49</v>
      </c>
      <c r="BU4" s="11" t="s">
        <v>50</v>
      </c>
      <c r="BV4" s="11" t="s">
        <v>51</v>
      </c>
    </row>
    <row r="5" spans="1:74" ht="11.1" customHeight="1" x14ac:dyDescent="0.2">
      <c r="A5" s="529"/>
      <c r="B5" s="34" t="s">
        <v>770</v>
      </c>
      <c r="C5" s="535"/>
      <c r="D5" s="535"/>
      <c r="E5" s="535"/>
      <c r="F5" s="535"/>
      <c r="G5" s="535"/>
      <c r="H5" s="535"/>
      <c r="I5" s="535"/>
      <c r="J5" s="535"/>
      <c r="K5" s="535"/>
      <c r="L5" s="535"/>
      <c r="M5" s="535"/>
      <c r="N5" s="535"/>
      <c r="O5" s="535"/>
      <c r="P5" s="535"/>
      <c r="Q5" s="535"/>
      <c r="R5" s="535"/>
      <c r="S5" s="535"/>
      <c r="T5" s="535"/>
      <c r="U5" s="535"/>
      <c r="V5" s="535"/>
      <c r="W5" s="535"/>
      <c r="X5" s="535"/>
      <c r="Y5" s="535"/>
      <c r="Z5" s="535"/>
      <c r="AA5" s="535"/>
      <c r="AB5" s="535"/>
      <c r="AC5" s="535"/>
      <c r="AD5" s="535"/>
      <c r="AE5" s="535"/>
      <c r="AF5" s="535"/>
      <c r="AG5" s="535"/>
      <c r="AH5" s="535"/>
      <c r="AI5" s="535"/>
      <c r="AJ5" s="535"/>
      <c r="AK5" s="535"/>
      <c r="AL5" s="535"/>
      <c r="AM5" s="535"/>
      <c r="AN5" s="535"/>
      <c r="AO5" s="535"/>
      <c r="AP5" s="535"/>
      <c r="AQ5" s="535"/>
      <c r="AR5" s="535"/>
      <c r="AS5" s="535"/>
      <c r="AT5" s="535"/>
      <c r="AU5" s="535"/>
      <c r="AV5" s="535"/>
      <c r="AW5" s="535"/>
      <c r="AX5" s="535"/>
      <c r="AY5" s="535"/>
      <c r="AZ5" s="811"/>
      <c r="BA5" s="811"/>
      <c r="BB5" s="811"/>
      <c r="BC5" s="811"/>
      <c r="BD5" s="864"/>
      <c r="BE5" s="864"/>
      <c r="BF5" s="766"/>
      <c r="BG5" s="766"/>
      <c r="BH5" s="766"/>
      <c r="BI5" s="766"/>
      <c r="BJ5" s="538"/>
      <c r="BK5" s="538"/>
      <c r="BL5" s="538"/>
      <c r="BM5" s="538"/>
      <c r="BN5" s="538"/>
      <c r="BO5" s="538"/>
      <c r="BP5" s="538"/>
      <c r="BQ5" s="538"/>
      <c r="BR5" s="538"/>
      <c r="BS5" s="538"/>
      <c r="BT5" s="538"/>
      <c r="BU5" s="538"/>
      <c r="BV5" s="538"/>
    </row>
    <row r="6" spans="1:74" ht="11.1" customHeight="1" x14ac:dyDescent="0.2">
      <c r="A6" s="529" t="s">
        <v>161</v>
      </c>
      <c r="B6" s="501" t="s">
        <v>771</v>
      </c>
      <c r="C6" s="358">
        <v>4.5464399999999996</v>
      </c>
      <c r="D6" s="358">
        <v>4.86822</v>
      </c>
      <c r="E6" s="358">
        <v>5.0861999999999998</v>
      </c>
      <c r="F6" s="358">
        <v>6.8507999999999996</v>
      </c>
      <c r="G6" s="358">
        <v>8.4493200000000002</v>
      </c>
      <c r="H6" s="358">
        <v>7.9926000000000004</v>
      </c>
      <c r="I6" s="358">
        <v>7.5566399999999998</v>
      </c>
      <c r="J6" s="358">
        <v>9.1447800000000008</v>
      </c>
      <c r="K6" s="358">
        <v>8.1794399999999996</v>
      </c>
      <c r="L6" s="358">
        <v>5.8750799999999996</v>
      </c>
      <c r="M6" s="358">
        <v>5.6570999999999998</v>
      </c>
      <c r="N6" s="358">
        <v>5.7401400000000002</v>
      </c>
      <c r="O6" s="358">
        <v>3.3942600000000001</v>
      </c>
      <c r="P6" s="358">
        <v>2.47044</v>
      </c>
      <c r="Q6" s="358">
        <v>2.39778</v>
      </c>
      <c r="R6" s="358">
        <v>2.2420800000000001</v>
      </c>
      <c r="S6" s="358">
        <v>2.2317</v>
      </c>
      <c r="T6" s="358">
        <v>2.2628400000000002</v>
      </c>
      <c r="U6" s="358">
        <v>2.6469</v>
      </c>
      <c r="V6" s="358">
        <v>2.6780400000000002</v>
      </c>
      <c r="W6" s="358">
        <v>2.7403200000000001</v>
      </c>
      <c r="X6" s="358">
        <v>3.0932400000000002</v>
      </c>
      <c r="Y6" s="358">
        <v>2.81298</v>
      </c>
      <c r="Z6" s="358">
        <v>2.6157599999999999</v>
      </c>
      <c r="AA6" s="358">
        <v>3.30402</v>
      </c>
      <c r="AB6" s="358">
        <v>1.78708</v>
      </c>
      <c r="AC6" s="358">
        <v>1.5481100000000001</v>
      </c>
      <c r="AD6" s="358">
        <v>1.6624000000000001</v>
      </c>
      <c r="AE6" s="358">
        <v>2.20268</v>
      </c>
      <c r="AF6" s="358">
        <v>2.6390600000000002</v>
      </c>
      <c r="AG6" s="358">
        <v>2.1507299999999998</v>
      </c>
      <c r="AH6" s="358">
        <v>2.0676100000000002</v>
      </c>
      <c r="AI6" s="358">
        <v>2.3689200000000001</v>
      </c>
      <c r="AJ6" s="358">
        <v>2.2858000000000001</v>
      </c>
      <c r="AK6" s="358">
        <v>2.20268</v>
      </c>
      <c r="AL6" s="358">
        <v>3.1273900000000001</v>
      </c>
      <c r="AM6" s="358">
        <v>4.2910700000000004</v>
      </c>
      <c r="AN6" s="358">
        <v>4.3534100000000002</v>
      </c>
      <c r="AO6" s="358">
        <v>4.2806800000000003</v>
      </c>
      <c r="AP6" s="358">
        <v>3.5533800000000002</v>
      </c>
      <c r="AQ6" s="358">
        <v>3.2416800000000001</v>
      </c>
      <c r="AR6" s="358">
        <v>3.1377799999999998</v>
      </c>
      <c r="AS6" s="358">
        <v>3.3248000000000002</v>
      </c>
      <c r="AT6" s="358">
        <v>3.0234899999999998</v>
      </c>
      <c r="AU6" s="358">
        <v>3.0858300000000001</v>
      </c>
      <c r="AV6" s="358">
        <v>3.3144100000000001</v>
      </c>
      <c r="AW6" s="358">
        <v>3.9378099999999998</v>
      </c>
      <c r="AX6" s="358">
        <v>4.4261400000000002</v>
      </c>
      <c r="AY6" s="358">
        <v>8.0210799999999995</v>
      </c>
      <c r="AZ6" s="777">
        <v>3.76118</v>
      </c>
      <c r="BA6" s="777">
        <v>3.15856</v>
      </c>
      <c r="BB6" s="777">
        <v>2.8780299999999999</v>
      </c>
      <c r="BC6" s="777">
        <v>3.0546600000000002</v>
      </c>
      <c r="BD6" s="777">
        <v>3.27285</v>
      </c>
      <c r="BE6" s="777">
        <v>3.00271</v>
      </c>
      <c r="BF6" s="284">
        <v>2.9746540000000001</v>
      </c>
      <c r="BG6" s="284">
        <v>2.9815299999999998</v>
      </c>
      <c r="BH6" s="284">
        <v>2.984556</v>
      </c>
      <c r="BI6" s="284">
        <v>3.1240929999999998</v>
      </c>
      <c r="BJ6" s="284">
        <v>3.68527</v>
      </c>
      <c r="BK6" s="284">
        <v>4.2255070000000003</v>
      </c>
      <c r="BL6" s="284">
        <v>3.8368769999999999</v>
      </c>
      <c r="BM6" s="284">
        <v>3.2253430000000001</v>
      </c>
      <c r="BN6" s="284">
        <v>2.8633700000000002</v>
      </c>
      <c r="BO6" s="284">
        <v>2.8364400000000001</v>
      </c>
      <c r="BP6" s="284">
        <v>3.0026950000000001</v>
      </c>
      <c r="BQ6" s="284">
        <v>3.2069030000000001</v>
      </c>
      <c r="BR6" s="284">
        <v>3.3471099999999998</v>
      </c>
      <c r="BS6" s="284">
        <v>3.4058269999999999</v>
      </c>
      <c r="BT6" s="284">
        <v>3.4115859999999998</v>
      </c>
      <c r="BU6" s="284">
        <v>3.710861</v>
      </c>
      <c r="BV6" s="284">
        <v>4.2046739999999998</v>
      </c>
    </row>
    <row r="7" spans="1:74" ht="11.1" customHeight="1" x14ac:dyDescent="0.2">
      <c r="A7" s="529"/>
      <c r="B7" s="530"/>
      <c r="C7" s="358"/>
      <c r="D7" s="358"/>
      <c r="E7" s="358"/>
      <c r="F7" s="358"/>
      <c r="G7" s="358"/>
      <c r="H7" s="358"/>
      <c r="I7" s="358"/>
      <c r="J7" s="358"/>
      <c r="K7" s="358"/>
      <c r="L7" s="358"/>
      <c r="M7" s="358"/>
      <c r="N7" s="358"/>
      <c r="O7" s="358"/>
      <c r="P7" s="358"/>
      <c r="Q7" s="358"/>
      <c r="R7" s="358"/>
      <c r="S7" s="358"/>
      <c r="T7" s="358"/>
      <c r="U7" s="358"/>
      <c r="V7" s="358"/>
      <c r="W7" s="358"/>
      <c r="X7" s="358"/>
      <c r="Y7" s="358"/>
      <c r="Z7" s="358"/>
      <c r="AA7" s="358"/>
      <c r="AB7" s="358"/>
      <c r="AC7" s="358"/>
      <c r="AD7" s="358"/>
      <c r="AE7" s="358"/>
      <c r="AF7" s="358"/>
      <c r="AG7" s="358"/>
      <c r="AH7" s="358"/>
      <c r="AI7" s="358"/>
      <c r="AJ7" s="358"/>
      <c r="AK7" s="358"/>
      <c r="AL7" s="358"/>
      <c r="AM7" s="358"/>
      <c r="AN7" s="358"/>
      <c r="AO7" s="358"/>
      <c r="AP7" s="358"/>
      <c r="AQ7" s="358"/>
      <c r="AR7" s="358"/>
      <c r="AS7" s="358"/>
      <c r="AT7" s="358"/>
      <c r="AU7" s="358"/>
      <c r="AV7" s="358"/>
      <c r="AW7" s="358"/>
      <c r="AX7" s="358"/>
      <c r="AY7" s="358"/>
      <c r="AZ7" s="777"/>
      <c r="BA7" s="777"/>
      <c r="BB7" s="777"/>
      <c r="BC7" s="777"/>
      <c r="BD7" s="777"/>
      <c r="BE7" s="777"/>
      <c r="BF7" s="284"/>
      <c r="BG7" s="284"/>
      <c r="BH7" s="284"/>
      <c r="BI7" s="284"/>
      <c r="BJ7" s="284"/>
      <c r="BK7" s="284"/>
      <c r="BL7" s="284"/>
      <c r="BM7" s="284"/>
      <c r="BN7" s="284"/>
      <c r="BO7" s="284"/>
      <c r="BP7" s="284"/>
      <c r="BQ7" s="284"/>
      <c r="BR7" s="284"/>
      <c r="BS7" s="284"/>
      <c r="BT7" s="284"/>
      <c r="BU7" s="284"/>
      <c r="BV7" s="284"/>
    </row>
    <row r="8" spans="1:74" ht="11.1" customHeight="1" x14ac:dyDescent="0.2">
      <c r="A8" s="529"/>
      <c r="B8" s="35" t="s">
        <v>772</v>
      </c>
      <c r="C8" s="536"/>
      <c r="D8" s="536"/>
      <c r="E8" s="536"/>
      <c r="F8" s="536"/>
      <c r="G8" s="536"/>
      <c r="H8" s="536"/>
      <c r="I8" s="536"/>
      <c r="J8" s="536"/>
      <c r="K8" s="536"/>
      <c r="L8" s="536"/>
      <c r="M8" s="536"/>
      <c r="N8" s="536"/>
      <c r="O8" s="536"/>
      <c r="P8" s="536"/>
      <c r="Q8" s="536"/>
      <c r="R8" s="536"/>
      <c r="S8" s="536"/>
      <c r="T8" s="536"/>
      <c r="U8" s="536"/>
      <c r="V8" s="536"/>
      <c r="W8" s="536"/>
      <c r="X8" s="536"/>
      <c r="Y8" s="536"/>
      <c r="Z8" s="536"/>
      <c r="AA8" s="536"/>
      <c r="AB8" s="536"/>
      <c r="AC8" s="536"/>
      <c r="AD8" s="536"/>
      <c r="AE8" s="536"/>
      <c r="AF8" s="536"/>
      <c r="AG8" s="536"/>
      <c r="AH8" s="536"/>
      <c r="AI8" s="536"/>
      <c r="AJ8" s="536"/>
      <c r="AK8" s="536"/>
      <c r="AL8" s="536"/>
      <c r="AM8" s="536"/>
      <c r="AN8" s="536"/>
      <c r="AO8" s="536"/>
      <c r="AP8" s="536"/>
      <c r="AQ8" s="536"/>
      <c r="AR8" s="536"/>
      <c r="AS8" s="536"/>
      <c r="AT8" s="536"/>
      <c r="AU8" s="536"/>
      <c r="AV8" s="536"/>
      <c r="AW8" s="536"/>
      <c r="AX8" s="536"/>
      <c r="AY8" s="536"/>
      <c r="AZ8" s="812"/>
      <c r="BA8" s="812"/>
      <c r="BB8" s="812"/>
      <c r="BC8" s="812"/>
      <c r="BD8" s="812"/>
      <c r="BE8" s="812"/>
      <c r="BF8" s="539"/>
      <c r="BG8" s="539"/>
      <c r="BH8" s="539"/>
      <c r="BI8" s="539"/>
      <c r="BJ8" s="539"/>
      <c r="BK8" s="539"/>
      <c r="BL8" s="539"/>
      <c r="BM8" s="539"/>
      <c r="BN8" s="539"/>
      <c r="BO8" s="539"/>
      <c r="BP8" s="539"/>
      <c r="BQ8" s="539"/>
      <c r="BR8" s="539"/>
      <c r="BS8" s="539"/>
      <c r="BT8" s="539"/>
      <c r="BU8" s="539"/>
      <c r="BV8" s="539"/>
    </row>
    <row r="9" spans="1:74" ht="11.1" customHeight="1" x14ac:dyDescent="0.2">
      <c r="A9" s="529" t="s">
        <v>169</v>
      </c>
      <c r="B9" s="501" t="s">
        <v>595</v>
      </c>
      <c r="C9" s="358">
        <v>12.04</v>
      </c>
      <c r="D9" s="358">
        <v>12.15</v>
      </c>
      <c r="E9" s="358">
        <v>12.94</v>
      </c>
      <c r="F9" s="358">
        <v>13.97</v>
      </c>
      <c r="G9" s="358">
        <v>17.68</v>
      </c>
      <c r="H9" s="358">
        <v>22.41</v>
      </c>
      <c r="I9" s="358">
        <v>24.57</v>
      </c>
      <c r="J9" s="358">
        <v>25.39</v>
      </c>
      <c r="K9" s="358">
        <v>24.52</v>
      </c>
      <c r="L9" s="358">
        <v>18.62</v>
      </c>
      <c r="M9" s="358">
        <v>15.56</v>
      </c>
      <c r="N9" s="358">
        <v>14.66</v>
      </c>
      <c r="O9" s="358">
        <v>15.56</v>
      </c>
      <c r="P9" s="358">
        <v>15.15</v>
      </c>
      <c r="Q9" s="358">
        <v>13.88</v>
      </c>
      <c r="R9" s="358">
        <v>14.54</v>
      </c>
      <c r="S9" s="358">
        <v>16.86</v>
      </c>
      <c r="T9" s="358">
        <v>20.309999999999999</v>
      </c>
      <c r="U9" s="358">
        <v>22.18</v>
      </c>
      <c r="V9" s="358">
        <v>23.41</v>
      </c>
      <c r="W9" s="358">
        <v>22.05</v>
      </c>
      <c r="X9" s="358">
        <v>16.850000000000001</v>
      </c>
      <c r="Y9" s="358">
        <v>13.47</v>
      </c>
      <c r="Z9" s="358">
        <v>13.03</v>
      </c>
      <c r="AA9" s="358">
        <v>11.89</v>
      </c>
      <c r="AB9" s="358">
        <v>13.14</v>
      </c>
      <c r="AC9" s="358">
        <v>13.66</v>
      </c>
      <c r="AD9" s="358">
        <v>14.32</v>
      </c>
      <c r="AE9" s="358">
        <v>17.670000000000002</v>
      </c>
      <c r="AF9" s="358">
        <v>20.72</v>
      </c>
      <c r="AG9" s="358">
        <v>22.78</v>
      </c>
      <c r="AH9" s="358">
        <v>23.22</v>
      </c>
      <c r="AI9" s="358">
        <v>22.46</v>
      </c>
      <c r="AJ9" s="358">
        <v>18.38</v>
      </c>
      <c r="AK9" s="358">
        <v>14.79</v>
      </c>
      <c r="AL9" s="358">
        <v>12.85</v>
      </c>
      <c r="AM9" s="358">
        <v>12.44</v>
      </c>
      <c r="AN9" s="358">
        <v>12.97</v>
      </c>
      <c r="AO9" s="358">
        <v>14.62</v>
      </c>
      <c r="AP9" s="358">
        <v>16.170000000000002</v>
      </c>
      <c r="AQ9" s="358">
        <v>19.239999999999998</v>
      </c>
      <c r="AR9" s="358">
        <v>23.26</v>
      </c>
      <c r="AS9" s="358">
        <v>25.41</v>
      </c>
      <c r="AT9" s="358">
        <v>26.24</v>
      </c>
      <c r="AU9" s="358">
        <v>24.7</v>
      </c>
      <c r="AV9" s="358">
        <v>19.32</v>
      </c>
      <c r="AW9" s="358">
        <v>15.07</v>
      </c>
      <c r="AX9" s="358">
        <v>14.09</v>
      </c>
      <c r="AY9" s="358">
        <v>13.96</v>
      </c>
      <c r="AZ9" s="777">
        <v>15.06</v>
      </c>
      <c r="BA9" s="777">
        <v>16.25</v>
      </c>
      <c r="BB9" s="777">
        <v>18.170000000000002</v>
      </c>
      <c r="BC9" s="777">
        <v>19.829999999999998</v>
      </c>
      <c r="BD9" s="777">
        <v>23.352239999999998</v>
      </c>
      <c r="BE9" s="777">
        <v>24.751809999999999</v>
      </c>
      <c r="BF9" s="284">
        <v>24.819109999999998</v>
      </c>
      <c r="BG9" s="284">
        <v>22.864889999999999</v>
      </c>
      <c r="BH9" s="284">
        <v>17.51341</v>
      </c>
      <c r="BI9" s="284">
        <v>13.92765</v>
      </c>
      <c r="BJ9" s="284">
        <v>12.960990000000001</v>
      </c>
      <c r="BK9" s="284">
        <v>12.436500000000001</v>
      </c>
      <c r="BL9" s="284">
        <v>13.06025</v>
      </c>
      <c r="BM9" s="284">
        <v>13.634359999999999</v>
      </c>
      <c r="BN9" s="284">
        <v>14.29426</v>
      </c>
      <c r="BO9" s="284">
        <v>16.261590000000002</v>
      </c>
      <c r="BP9" s="284">
        <v>19.563970000000001</v>
      </c>
      <c r="BQ9" s="284">
        <v>21.16517</v>
      </c>
      <c r="BR9" s="284">
        <v>21.811810000000001</v>
      </c>
      <c r="BS9" s="284">
        <v>20.59394</v>
      </c>
      <c r="BT9" s="284">
        <v>16.110320000000002</v>
      </c>
      <c r="BU9" s="284">
        <v>13.05842</v>
      </c>
      <c r="BV9" s="284">
        <v>12.32235</v>
      </c>
    </row>
    <row r="10" spans="1:74" ht="11.1" customHeight="1" x14ac:dyDescent="0.2">
      <c r="A10" s="529" t="s">
        <v>773</v>
      </c>
      <c r="B10" s="531" t="s">
        <v>774</v>
      </c>
      <c r="C10" s="358">
        <v>17.16431918</v>
      </c>
      <c r="D10" s="358">
        <v>17.72438872</v>
      </c>
      <c r="E10" s="358">
        <v>18.406625300000002</v>
      </c>
      <c r="F10" s="358">
        <v>20.308539440000001</v>
      </c>
      <c r="G10" s="358">
        <v>20.858395000000002</v>
      </c>
      <c r="H10" s="358">
        <v>23.089767380000001</v>
      </c>
      <c r="I10" s="358">
        <v>25.741964379999999</v>
      </c>
      <c r="J10" s="358">
        <v>27.191548260000001</v>
      </c>
      <c r="K10" s="358">
        <v>25.93639486</v>
      </c>
      <c r="L10" s="358">
        <v>21.903237470000001</v>
      </c>
      <c r="M10" s="358">
        <v>21.214676090000001</v>
      </c>
      <c r="N10" s="358">
        <v>21.480328329999999</v>
      </c>
      <c r="O10" s="358">
        <v>21.83469586</v>
      </c>
      <c r="P10" s="358">
        <v>21.435056750000001</v>
      </c>
      <c r="Q10" s="358">
        <v>20.40318465</v>
      </c>
      <c r="R10" s="358">
        <v>20.42008775</v>
      </c>
      <c r="S10" s="358">
        <v>20.74015644</v>
      </c>
      <c r="T10" s="358">
        <v>20.805428840000001</v>
      </c>
      <c r="U10" s="358">
        <v>22.06951531</v>
      </c>
      <c r="V10" s="358">
        <v>23.24943231</v>
      </c>
      <c r="W10" s="358">
        <v>22.520940530000001</v>
      </c>
      <c r="X10" s="358">
        <v>18.95718634</v>
      </c>
      <c r="Y10" s="358">
        <v>17.20258334</v>
      </c>
      <c r="Z10" s="358">
        <v>19.817141620000001</v>
      </c>
      <c r="AA10" s="358">
        <v>18.90795717</v>
      </c>
      <c r="AB10" s="358">
        <v>19.646001550000001</v>
      </c>
      <c r="AC10" s="358">
        <v>19.921557150000002</v>
      </c>
      <c r="AD10" s="358">
        <v>20.014055190000001</v>
      </c>
      <c r="AE10" s="358">
        <v>20.954114440000001</v>
      </c>
      <c r="AF10" s="358">
        <v>21.425246860000001</v>
      </c>
      <c r="AG10" s="358">
        <v>23.67969291</v>
      </c>
      <c r="AH10" s="358">
        <v>23.91500151</v>
      </c>
      <c r="AI10" s="358">
        <v>23.714951880000001</v>
      </c>
      <c r="AJ10" s="358">
        <v>18.82245692</v>
      </c>
      <c r="AK10" s="358">
        <v>20.020787649999999</v>
      </c>
      <c r="AL10" s="358">
        <v>22.179611560000001</v>
      </c>
      <c r="AM10" s="358">
        <v>21.153221169999998</v>
      </c>
      <c r="AN10" s="358">
        <v>22.018436510000001</v>
      </c>
      <c r="AO10" s="358">
        <v>21.686853859999999</v>
      </c>
      <c r="AP10" s="358">
        <v>20.656438869999999</v>
      </c>
      <c r="AQ10" s="358">
        <v>23.041413200000001</v>
      </c>
      <c r="AR10" s="358">
        <v>25.139983050000001</v>
      </c>
      <c r="AS10" s="358">
        <v>27.4439393</v>
      </c>
      <c r="AT10" s="358">
        <v>27.78775066</v>
      </c>
      <c r="AU10" s="358">
        <v>28.041309309999999</v>
      </c>
      <c r="AV10" s="358">
        <v>22.700057690000001</v>
      </c>
      <c r="AW10" s="358">
        <v>21.68793509</v>
      </c>
      <c r="AX10" s="358">
        <v>22.72874367</v>
      </c>
      <c r="AY10" s="358">
        <v>22.61120047</v>
      </c>
      <c r="AZ10" s="777">
        <v>22.645550579999998</v>
      </c>
      <c r="BA10" s="777">
        <v>23.645745720000001</v>
      </c>
      <c r="BB10" s="777">
        <v>25.862593950000001</v>
      </c>
      <c r="BC10" s="777">
        <v>26.996784850000001</v>
      </c>
      <c r="BD10" s="777">
        <v>27.406939999999999</v>
      </c>
      <c r="BE10" s="777">
        <v>29.425249999999998</v>
      </c>
      <c r="BF10" s="284">
        <v>29.654979999999998</v>
      </c>
      <c r="BG10" s="284">
        <v>28.721029999999999</v>
      </c>
      <c r="BH10" s="284">
        <v>23.60276</v>
      </c>
      <c r="BI10" s="284">
        <v>22.436389999999999</v>
      </c>
      <c r="BJ10" s="284">
        <v>22.88672</v>
      </c>
      <c r="BK10" s="284">
        <v>22.833459999999999</v>
      </c>
      <c r="BL10" s="284">
        <v>22.806889999999999</v>
      </c>
      <c r="BM10" s="284">
        <v>22.602730000000001</v>
      </c>
      <c r="BN10" s="284">
        <v>22.532450000000001</v>
      </c>
      <c r="BO10" s="284">
        <v>23.30932</v>
      </c>
      <c r="BP10" s="284">
        <v>23.755199999999999</v>
      </c>
      <c r="BQ10" s="284">
        <v>25.585760000000001</v>
      </c>
      <c r="BR10" s="284">
        <v>25.9636</v>
      </c>
      <c r="BS10" s="284">
        <v>25.322340000000001</v>
      </c>
      <c r="BT10" s="284">
        <v>20.952300000000001</v>
      </c>
      <c r="BU10" s="284">
        <v>20.068560000000002</v>
      </c>
      <c r="BV10" s="284">
        <v>20.621320000000001</v>
      </c>
    </row>
    <row r="11" spans="1:74" ht="11.1" customHeight="1" x14ac:dyDescent="0.2">
      <c r="A11" s="529" t="s">
        <v>775</v>
      </c>
      <c r="B11" s="532" t="s">
        <v>776</v>
      </c>
      <c r="C11" s="358">
        <v>12.73203123</v>
      </c>
      <c r="D11" s="358">
        <v>12.4435307</v>
      </c>
      <c r="E11" s="358">
        <v>13.25834648</v>
      </c>
      <c r="F11" s="358">
        <v>13.72065323</v>
      </c>
      <c r="G11" s="358">
        <v>15.81388009</v>
      </c>
      <c r="H11" s="358">
        <v>21.424237309999999</v>
      </c>
      <c r="I11" s="358">
        <v>23.382770189999999</v>
      </c>
      <c r="J11" s="358">
        <v>24.015501929999999</v>
      </c>
      <c r="K11" s="358">
        <v>24.063182319999999</v>
      </c>
      <c r="L11" s="358">
        <v>19.357632850000002</v>
      </c>
      <c r="M11" s="358">
        <v>17.5892695</v>
      </c>
      <c r="N11" s="358">
        <v>15.817143079999999</v>
      </c>
      <c r="O11" s="358">
        <v>16.112253379999999</v>
      </c>
      <c r="P11" s="358">
        <v>15.73295209</v>
      </c>
      <c r="Q11" s="358">
        <v>14.64545191</v>
      </c>
      <c r="R11" s="358">
        <v>14.81637452</v>
      </c>
      <c r="S11" s="358">
        <v>16.043832259999999</v>
      </c>
      <c r="T11" s="358">
        <v>18.69089069</v>
      </c>
      <c r="U11" s="358">
        <v>20.593706130000001</v>
      </c>
      <c r="V11" s="358">
        <v>21.496819410000001</v>
      </c>
      <c r="W11" s="358">
        <v>20.00065193</v>
      </c>
      <c r="X11" s="358">
        <v>17.384109509999998</v>
      </c>
      <c r="Y11" s="358">
        <v>14.377010670000001</v>
      </c>
      <c r="Z11" s="358">
        <v>13.212670640000001</v>
      </c>
      <c r="AA11" s="358">
        <v>13.17766267</v>
      </c>
      <c r="AB11" s="358">
        <v>13.360877370000001</v>
      </c>
      <c r="AC11" s="358">
        <v>13.88096298</v>
      </c>
      <c r="AD11" s="358">
        <v>14.132501810000001</v>
      </c>
      <c r="AE11" s="358">
        <v>16.978655310000001</v>
      </c>
      <c r="AF11" s="358">
        <v>19.854734650000001</v>
      </c>
      <c r="AG11" s="358">
        <v>21.549140479999998</v>
      </c>
      <c r="AH11" s="358">
        <v>21.7998908</v>
      </c>
      <c r="AI11" s="358">
        <v>21.198875569999998</v>
      </c>
      <c r="AJ11" s="358">
        <v>18.930738179999999</v>
      </c>
      <c r="AK11" s="358">
        <v>16.540580890000001</v>
      </c>
      <c r="AL11" s="358">
        <v>14.134081520000001</v>
      </c>
      <c r="AM11" s="358">
        <v>13.62200591</v>
      </c>
      <c r="AN11" s="358">
        <v>13.67798852</v>
      </c>
      <c r="AO11" s="358">
        <v>15.079380710000001</v>
      </c>
      <c r="AP11" s="358">
        <v>16.438029090000001</v>
      </c>
      <c r="AQ11" s="358">
        <v>20.944984000000002</v>
      </c>
      <c r="AR11" s="358">
        <v>21.825936309999999</v>
      </c>
      <c r="AS11" s="358">
        <v>25.80610995</v>
      </c>
      <c r="AT11" s="358">
        <v>25.769413950000001</v>
      </c>
      <c r="AU11" s="358">
        <v>24.47973163</v>
      </c>
      <c r="AV11" s="358">
        <v>20.82053003</v>
      </c>
      <c r="AW11" s="358">
        <v>16.431059210000001</v>
      </c>
      <c r="AX11" s="358">
        <v>15.04580502</v>
      </c>
      <c r="AY11" s="358">
        <v>15.042396009999999</v>
      </c>
      <c r="AZ11" s="777">
        <v>15.17847456</v>
      </c>
      <c r="BA11" s="777">
        <v>17.149059810000001</v>
      </c>
      <c r="BB11" s="777">
        <v>18.708049379999999</v>
      </c>
      <c r="BC11" s="777">
        <v>20.32713399</v>
      </c>
      <c r="BD11" s="777">
        <v>22.901540000000001</v>
      </c>
      <c r="BE11" s="777">
        <v>24.852270000000001</v>
      </c>
      <c r="BF11" s="284">
        <v>24.39386</v>
      </c>
      <c r="BG11" s="284">
        <v>22.618559999999999</v>
      </c>
      <c r="BH11" s="284">
        <v>19.16902</v>
      </c>
      <c r="BI11" s="284">
        <v>15.31583</v>
      </c>
      <c r="BJ11" s="284">
        <v>13.85848</v>
      </c>
      <c r="BK11" s="284">
        <v>13.60628</v>
      </c>
      <c r="BL11" s="284">
        <v>13.47301</v>
      </c>
      <c r="BM11" s="284">
        <v>14.19073</v>
      </c>
      <c r="BN11" s="284">
        <v>14.38072</v>
      </c>
      <c r="BO11" s="284">
        <v>16.104089999999999</v>
      </c>
      <c r="BP11" s="284">
        <v>18.480460000000001</v>
      </c>
      <c r="BQ11" s="284">
        <v>20.38682</v>
      </c>
      <c r="BR11" s="284">
        <v>20.478729999999999</v>
      </c>
      <c r="BS11" s="284">
        <v>19.42304</v>
      </c>
      <c r="BT11" s="284">
        <v>16.819890000000001</v>
      </c>
      <c r="BU11" s="284">
        <v>13.74361</v>
      </c>
      <c r="BV11" s="284">
        <v>12.69148</v>
      </c>
    </row>
    <row r="12" spans="1:74" ht="11.1" customHeight="1" x14ac:dyDescent="0.2">
      <c r="A12" s="529" t="s">
        <v>777</v>
      </c>
      <c r="B12" s="531" t="s">
        <v>778</v>
      </c>
      <c r="C12" s="358">
        <v>9.4327922419999997</v>
      </c>
      <c r="D12" s="358">
        <v>9.8003163779999998</v>
      </c>
      <c r="E12" s="358">
        <v>10.64332662</v>
      </c>
      <c r="F12" s="358">
        <v>11.83065983</v>
      </c>
      <c r="G12" s="358">
        <v>17.298345250000001</v>
      </c>
      <c r="H12" s="358">
        <v>23.48068593</v>
      </c>
      <c r="I12" s="358">
        <v>26.64329721</v>
      </c>
      <c r="J12" s="358">
        <v>27.70824167</v>
      </c>
      <c r="K12" s="358">
        <v>24.11382167</v>
      </c>
      <c r="L12" s="358">
        <v>16.515045480000001</v>
      </c>
      <c r="M12" s="358">
        <v>13.66143574</v>
      </c>
      <c r="N12" s="358">
        <v>11.95250113</v>
      </c>
      <c r="O12" s="358">
        <v>11.49981049</v>
      </c>
      <c r="P12" s="358">
        <v>11.16265261</v>
      </c>
      <c r="Q12" s="358">
        <v>10.362651939999999</v>
      </c>
      <c r="R12" s="358">
        <v>10.804177210000001</v>
      </c>
      <c r="S12" s="358">
        <v>13.989375620000001</v>
      </c>
      <c r="T12" s="358">
        <v>20.7203686</v>
      </c>
      <c r="U12" s="358">
        <v>22.84217117</v>
      </c>
      <c r="V12" s="358">
        <v>24.258372680000001</v>
      </c>
      <c r="W12" s="358">
        <v>22.054317080000001</v>
      </c>
      <c r="X12" s="358">
        <v>13.4440452</v>
      </c>
      <c r="Y12" s="358">
        <v>10.10131898</v>
      </c>
      <c r="Z12" s="358">
        <v>9.6860098259999994</v>
      </c>
      <c r="AA12" s="358">
        <v>8.7685065380000005</v>
      </c>
      <c r="AB12" s="358">
        <v>9.8974176099999998</v>
      </c>
      <c r="AC12" s="358">
        <v>10.11567062</v>
      </c>
      <c r="AD12" s="358">
        <v>11.30651746</v>
      </c>
      <c r="AE12" s="358">
        <v>17.290103720000001</v>
      </c>
      <c r="AF12" s="358">
        <v>21.049333279999999</v>
      </c>
      <c r="AG12" s="358">
        <v>23.270186899999999</v>
      </c>
      <c r="AH12" s="358">
        <v>23.028797340000001</v>
      </c>
      <c r="AI12" s="358">
        <v>22.734450800000001</v>
      </c>
      <c r="AJ12" s="358">
        <v>15.69393801</v>
      </c>
      <c r="AK12" s="358">
        <v>11.07612645</v>
      </c>
      <c r="AL12" s="358">
        <v>9.2522650869999996</v>
      </c>
      <c r="AM12" s="358">
        <v>8.8978743320000007</v>
      </c>
      <c r="AN12" s="358">
        <v>9.5581889970000002</v>
      </c>
      <c r="AO12" s="358">
        <v>11.047929</v>
      </c>
      <c r="AP12" s="358">
        <v>12.819489320000001</v>
      </c>
      <c r="AQ12" s="358">
        <v>15.842601200000001</v>
      </c>
      <c r="AR12" s="358">
        <v>23.404429090000001</v>
      </c>
      <c r="AS12" s="358">
        <v>24.63311989</v>
      </c>
      <c r="AT12" s="358">
        <v>27.068811350000001</v>
      </c>
      <c r="AU12" s="358">
        <v>23.825306690000001</v>
      </c>
      <c r="AV12" s="358">
        <v>15.51347238</v>
      </c>
      <c r="AW12" s="358">
        <v>11.345010139999999</v>
      </c>
      <c r="AX12" s="358">
        <v>10.31880799</v>
      </c>
      <c r="AY12" s="358">
        <v>10.270913480000001</v>
      </c>
      <c r="AZ12" s="777">
        <v>11.986670520000001</v>
      </c>
      <c r="BA12" s="777">
        <v>12.00828519</v>
      </c>
      <c r="BB12" s="777">
        <v>14.07503648</v>
      </c>
      <c r="BC12" s="777">
        <v>16.08523272</v>
      </c>
      <c r="BD12" s="777">
        <v>23.437290000000001</v>
      </c>
      <c r="BE12" s="777">
        <v>24.92163</v>
      </c>
      <c r="BF12" s="284">
        <v>25.844560000000001</v>
      </c>
      <c r="BG12" s="284">
        <v>22.798390000000001</v>
      </c>
      <c r="BH12" s="284">
        <v>14.293559999999999</v>
      </c>
      <c r="BI12" s="284">
        <v>10.811959999999999</v>
      </c>
      <c r="BJ12" s="284">
        <v>9.6857950000000006</v>
      </c>
      <c r="BK12" s="284">
        <v>9.2667400000000004</v>
      </c>
      <c r="BL12" s="284">
        <v>10.21834</v>
      </c>
      <c r="BM12" s="284">
        <v>10.428789999999999</v>
      </c>
      <c r="BN12" s="284">
        <v>11.60758</v>
      </c>
      <c r="BO12" s="284">
        <v>14.00267</v>
      </c>
      <c r="BP12" s="284">
        <v>20.411539999999999</v>
      </c>
      <c r="BQ12" s="284">
        <v>22.079529999999998</v>
      </c>
      <c r="BR12" s="284">
        <v>23.378789999999999</v>
      </c>
      <c r="BS12" s="284">
        <v>21.00704</v>
      </c>
      <c r="BT12" s="284">
        <v>13.39395</v>
      </c>
      <c r="BU12" s="284">
        <v>10.313549999999999</v>
      </c>
      <c r="BV12" s="284">
        <v>9.3664059999999996</v>
      </c>
    </row>
    <row r="13" spans="1:74" ht="11.1" customHeight="1" x14ac:dyDescent="0.2">
      <c r="A13" s="529" t="s">
        <v>779</v>
      </c>
      <c r="B13" s="531" t="s">
        <v>780</v>
      </c>
      <c r="C13" s="358">
        <v>10.843888959999999</v>
      </c>
      <c r="D13" s="358">
        <v>11.42049838</v>
      </c>
      <c r="E13" s="358">
        <v>12.028313130000001</v>
      </c>
      <c r="F13" s="358">
        <v>12.38654393</v>
      </c>
      <c r="G13" s="358">
        <v>17.053071159999998</v>
      </c>
      <c r="H13" s="358">
        <v>23.15858579</v>
      </c>
      <c r="I13" s="358">
        <v>24.180344080000001</v>
      </c>
      <c r="J13" s="358">
        <v>25.872034979999999</v>
      </c>
      <c r="K13" s="358">
        <v>24.384873949999999</v>
      </c>
      <c r="L13" s="358">
        <v>16.465357180000002</v>
      </c>
      <c r="M13" s="358">
        <v>12.55974829</v>
      </c>
      <c r="N13" s="358">
        <v>12.66621031</v>
      </c>
      <c r="O13" s="358">
        <v>13.26982954</v>
      </c>
      <c r="P13" s="358">
        <v>13.75734194</v>
      </c>
      <c r="Q13" s="358">
        <v>12.928890000000001</v>
      </c>
      <c r="R13" s="358">
        <v>13.173039879999999</v>
      </c>
      <c r="S13" s="358">
        <v>16.938849749999999</v>
      </c>
      <c r="T13" s="358">
        <v>21.485962870000002</v>
      </c>
      <c r="U13" s="358">
        <v>22.857403789999999</v>
      </c>
      <c r="V13" s="358">
        <v>22.94135799</v>
      </c>
      <c r="W13" s="358">
        <v>21.08029114</v>
      </c>
      <c r="X13" s="358">
        <v>14.45401972</v>
      </c>
      <c r="Y13" s="358">
        <v>10.961779119999999</v>
      </c>
      <c r="Z13" s="358">
        <v>10.54139578</v>
      </c>
      <c r="AA13" s="358">
        <v>10.353041449999999</v>
      </c>
      <c r="AB13" s="358">
        <v>11.015837660000001</v>
      </c>
      <c r="AC13" s="358">
        <v>10.963751419999999</v>
      </c>
      <c r="AD13" s="358">
        <v>11.79605997</v>
      </c>
      <c r="AE13" s="358">
        <v>15.76973525</v>
      </c>
      <c r="AF13" s="358">
        <v>20.24007134</v>
      </c>
      <c r="AG13" s="358">
        <v>23.294671789999999</v>
      </c>
      <c r="AH13" s="358">
        <v>22.89970018</v>
      </c>
      <c r="AI13" s="358">
        <v>22.629065709999999</v>
      </c>
      <c r="AJ13" s="358">
        <v>17.838219410000001</v>
      </c>
      <c r="AK13" s="358">
        <v>12.6333737</v>
      </c>
      <c r="AL13" s="358">
        <v>10.65859884</v>
      </c>
      <c r="AM13" s="358">
        <v>10.803723140000001</v>
      </c>
      <c r="AN13" s="358">
        <v>10.814831509999999</v>
      </c>
      <c r="AO13" s="358">
        <v>11.65506748</v>
      </c>
      <c r="AP13" s="358">
        <v>12.93330563</v>
      </c>
      <c r="AQ13" s="358">
        <v>16.2272985</v>
      </c>
      <c r="AR13" s="358">
        <v>20.245970669999998</v>
      </c>
      <c r="AS13" s="358">
        <v>23.528776659999998</v>
      </c>
      <c r="AT13" s="358">
        <v>24.821557439999999</v>
      </c>
      <c r="AU13" s="358">
        <v>22.935428720000001</v>
      </c>
      <c r="AV13" s="358">
        <v>16.316206940000001</v>
      </c>
      <c r="AW13" s="358">
        <v>11.38776798</v>
      </c>
      <c r="AX13" s="358">
        <v>11.036290960000001</v>
      </c>
      <c r="AY13" s="358">
        <v>11.76817666</v>
      </c>
      <c r="AZ13" s="777">
        <v>14.31442558</v>
      </c>
      <c r="BA13" s="777">
        <v>13.822139249999999</v>
      </c>
      <c r="BB13" s="777">
        <v>14.449359380000001</v>
      </c>
      <c r="BC13" s="777">
        <v>17.750453449999998</v>
      </c>
      <c r="BD13" s="777">
        <v>22.322959999999998</v>
      </c>
      <c r="BE13" s="777">
        <v>24.422979999999999</v>
      </c>
      <c r="BF13" s="284">
        <v>24.55491</v>
      </c>
      <c r="BG13" s="284">
        <v>22.592559999999999</v>
      </c>
      <c r="BH13" s="284">
        <v>15.53341</v>
      </c>
      <c r="BI13" s="284">
        <v>11.33501</v>
      </c>
      <c r="BJ13" s="284">
        <v>10.567209999999999</v>
      </c>
      <c r="BK13" s="284">
        <v>10.657730000000001</v>
      </c>
      <c r="BL13" s="284">
        <v>11.007999999999999</v>
      </c>
      <c r="BM13" s="284">
        <v>11.34618</v>
      </c>
      <c r="BN13" s="284">
        <v>11.86401</v>
      </c>
      <c r="BO13" s="284">
        <v>14.939970000000001</v>
      </c>
      <c r="BP13" s="284">
        <v>19.014109999999999</v>
      </c>
      <c r="BQ13" s="284">
        <v>20.993289999999998</v>
      </c>
      <c r="BR13" s="284">
        <v>21.449570000000001</v>
      </c>
      <c r="BS13" s="284">
        <v>20.056830000000001</v>
      </c>
      <c r="BT13" s="284">
        <v>14.001139999999999</v>
      </c>
      <c r="BU13" s="284">
        <v>10.38095</v>
      </c>
      <c r="BV13" s="284">
        <v>9.8183830000000007</v>
      </c>
    </row>
    <row r="14" spans="1:74" ht="11.1" customHeight="1" x14ac:dyDescent="0.2">
      <c r="A14" s="529" t="s">
        <v>781</v>
      </c>
      <c r="B14" s="531" t="s">
        <v>782</v>
      </c>
      <c r="C14" s="358">
        <v>13.17831281</v>
      </c>
      <c r="D14" s="358">
        <v>13.761438589999999</v>
      </c>
      <c r="E14" s="358">
        <v>15.46502763</v>
      </c>
      <c r="F14" s="358">
        <v>17.686786949999998</v>
      </c>
      <c r="G14" s="358">
        <v>22.706556299999999</v>
      </c>
      <c r="H14" s="358">
        <v>29.205494890000001</v>
      </c>
      <c r="I14" s="358">
        <v>33.353011350000003</v>
      </c>
      <c r="J14" s="358">
        <v>30.530696819999999</v>
      </c>
      <c r="K14" s="358">
        <v>31.208406929999999</v>
      </c>
      <c r="L14" s="358">
        <v>22.200389860000001</v>
      </c>
      <c r="M14" s="358">
        <v>17.620999730000001</v>
      </c>
      <c r="N14" s="358">
        <v>15.55838584</v>
      </c>
      <c r="O14" s="358">
        <v>17.336525300000002</v>
      </c>
      <c r="P14" s="358">
        <v>17.56813923</v>
      </c>
      <c r="Q14" s="358">
        <v>15.963832119999999</v>
      </c>
      <c r="R14" s="358">
        <v>17.298457859999999</v>
      </c>
      <c r="S14" s="358">
        <v>20.83484661</v>
      </c>
      <c r="T14" s="358">
        <v>26.22567235</v>
      </c>
      <c r="U14" s="358">
        <v>29.060321170000002</v>
      </c>
      <c r="V14" s="358">
        <v>30.176788139999999</v>
      </c>
      <c r="W14" s="358">
        <v>29.06676749</v>
      </c>
      <c r="X14" s="358">
        <v>22.080441390000001</v>
      </c>
      <c r="Y14" s="358">
        <v>15.350050019999999</v>
      </c>
      <c r="Z14" s="358">
        <v>14.18716745</v>
      </c>
      <c r="AA14" s="358">
        <v>13.54884646</v>
      </c>
      <c r="AB14" s="358">
        <v>14.402489900000001</v>
      </c>
      <c r="AC14" s="358">
        <v>15.58622542</v>
      </c>
      <c r="AD14" s="358">
        <v>17.004308290000001</v>
      </c>
      <c r="AE14" s="358">
        <v>22.907158320000001</v>
      </c>
      <c r="AF14" s="358">
        <v>28.30207253</v>
      </c>
      <c r="AG14" s="358">
        <v>30.93946935</v>
      </c>
      <c r="AH14" s="358">
        <v>30.681545069999999</v>
      </c>
      <c r="AI14" s="358">
        <v>29.89638012</v>
      </c>
      <c r="AJ14" s="358">
        <v>23.345289480000002</v>
      </c>
      <c r="AK14" s="358">
        <v>18.76232465</v>
      </c>
      <c r="AL14" s="358">
        <v>13.922784500000001</v>
      </c>
      <c r="AM14" s="358">
        <v>13.60882471</v>
      </c>
      <c r="AN14" s="358">
        <v>14.71718357</v>
      </c>
      <c r="AO14" s="358">
        <v>17.661443049999999</v>
      </c>
      <c r="AP14" s="358">
        <v>21.683486380000002</v>
      </c>
      <c r="AQ14" s="358">
        <v>25.81961591</v>
      </c>
      <c r="AR14" s="358">
        <v>32.092329659999997</v>
      </c>
      <c r="AS14" s="358">
        <v>33.029007020000002</v>
      </c>
      <c r="AT14" s="358">
        <v>33.685070250000003</v>
      </c>
      <c r="AU14" s="358">
        <v>31.942732199999998</v>
      </c>
      <c r="AV14" s="358">
        <v>25.778411559999999</v>
      </c>
      <c r="AW14" s="358">
        <v>18.357916679999999</v>
      </c>
      <c r="AX14" s="358">
        <v>16.413695529999998</v>
      </c>
      <c r="AY14" s="358">
        <v>16.37459917</v>
      </c>
      <c r="AZ14" s="777">
        <v>16.416890519999999</v>
      </c>
      <c r="BA14" s="777">
        <v>19.986595940000001</v>
      </c>
      <c r="BB14" s="777">
        <v>24.225108909999999</v>
      </c>
      <c r="BC14" s="777">
        <v>28.0917028</v>
      </c>
      <c r="BD14" s="777">
        <v>32.202809999999999</v>
      </c>
      <c r="BE14" s="777">
        <v>32.918520000000001</v>
      </c>
      <c r="BF14" s="284">
        <v>31.28471</v>
      </c>
      <c r="BG14" s="284">
        <v>29.088149999999999</v>
      </c>
      <c r="BH14" s="284">
        <v>22.201930000000001</v>
      </c>
      <c r="BI14" s="284">
        <v>15.573410000000001</v>
      </c>
      <c r="BJ14" s="284">
        <v>14.0237</v>
      </c>
      <c r="BK14" s="284">
        <v>13.93304</v>
      </c>
      <c r="BL14" s="284">
        <v>14.53003</v>
      </c>
      <c r="BM14" s="284">
        <v>16.32038</v>
      </c>
      <c r="BN14" s="284">
        <v>17.645430000000001</v>
      </c>
      <c r="BO14" s="284">
        <v>21.679960000000001</v>
      </c>
      <c r="BP14" s="284">
        <v>26.38043</v>
      </c>
      <c r="BQ14" s="284">
        <v>28.236499999999999</v>
      </c>
      <c r="BR14" s="284">
        <v>28.066800000000001</v>
      </c>
      <c r="BS14" s="284">
        <v>27.023779999999999</v>
      </c>
      <c r="BT14" s="284">
        <v>21.187539999999998</v>
      </c>
      <c r="BU14" s="284">
        <v>15.20623</v>
      </c>
      <c r="BV14" s="284">
        <v>13.915889999999999</v>
      </c>
    </row>
    <row r="15" spans="1:74" ht="11.1" customHeight="1" x14ac:dyDescent="0.2">
      <c r="A15" s="529" t="s">
        <v>783</v>
      </c>
      <c r="B15" s="531" t="s">
        <v>784</v>
      </c>
      <c r="C15" s="358">
        <v>11.44511696</v>
      </c>
      <c r="D15" s="358">
        <v>11.300971150000001</v>
      </c>
      <c r="E15" s="358">
        <v>12.802006560000001</v>
      </c>
      <c r="F15" s="358">
        <v>13.491728070000001</v>
      </c>
      <c r="G15" s="358">
        <v>19.93130923</v>
      </c>
      <c r="H15" s="358">
        <v>25.398574249999999</v>
      </c>
      <c r="I15" s="358">
        <v>27.190692380000002</v>
      </c>
      <c r="J15" s="358">
        <v>25.703389600000001</v>
      </c>
      <c r="K15" s="358">
        <v>25.931812879999999</v>
      </c>
      <c r="L15" s="358">
        <v>20.231848400000001</v>
      </c>
      <c r="M15" s="358">
        <v>15.798160360000001</v>
      </c>
      <c r="N15" s="358">
        <v>13.84848929</v>
      </c>
      <c r="O15" s="358">
        <v>14.3381834</v>
      </c>
      <c r="P15" s="358">
        <v>13.88871939</v>
      </c>
      <c r="Q15" s="358">
        <v>13.058737839999999</v>
      </c>
      <c r="R15" s="358">
        <v>14.24786147</v>
      </c>
      <c r="S15" s="358">
        <v>18.169546350000001</v>
      </c>
      <c r="T15" s="358">
        <v>21.655952939999999</v>
      </c>
      <c r="U15" s="358">
        <v>23.225241870000001</v>
      </c>
      <c r="V15" s="358">
        <v>24.306900200000001</v>
      </c>
      <c r="W15" s="358">
        <v>23.510059380000001</v>
      </c>
      <c r="X15" s="358">
        <v>18.667752830000001</v>
      </c>
      <c r="Y15" s="358">
        <v>13.818237829999999</v>
      </c>
      <c r="Z15" s="358">
        <v>12.12046322</v>
      </c>
      <c r="AA15" s="358">
        <v>10.44555179</v>
      </c>
      <c r="AB15" s="358">
        <v>12.84123619</v>
      </c>
      <c r="AC15" s="358">
        <v>12.621168969999999</v>
      </c>
      <c r="AD15" s="358">
        <v>13.44871736</v>
      </c>
      <c r="AE15" s="358">
        <v>17.87692921</v>
      </c>
      <c r="AF15" s="358">
        <v>20.88402468</v>
      </c>
      <c r="AG15" s="358">
        <v>23.697217810000001</v>
      </c>
      <c r="AH15" s="358">
        <v>28.036882139999999</v>
      </c>
      <c r="AI15" s="358">
        <v>22.507615489999999</v>
      </c>
      <c r="AJ15" s="358">
        <v>19.05524234</v>
      </c>
      <c r="AK15" s="358">
        <v>16.55458982</v>
      </c>
      <c r="AL15" s="358">
        <v>11.983768270000001</v>
      </c>
      <c r="AM15" s="358">
        <v>10.895483430000001</v>
      </c>
      <c r="AN15" s="358">
        <v>11.70696251</v>
      </c>
      <c r="AO15" s="358">
        <v>13.65032167</v>
      </c>
      <c r="AP15" s="358">
        <v>16.618688129999999</v>
      </c>
      <c r="AQ15" s="358">
        <v>21.19201249</v>
      </c>
      <c r="AR15" s="358">
        <v>24.25614633</v>
      </c>
      <c r="AS15" s="358">
        <v>26.510806930000001</v>
      </c>
      <c r="AT15" s="358">
        <v>26.837464319999999</v>
      </c>
      <c r="AU15" s="358">
        <v>26.034090299999999</v>
      </c>
      <c r="AV15" s="358">
        <v>21.46610459</v>
      </c>
      <c r="AW15" s="358">
        <v>14.920880410000001</v>
      </c>
      <c r="AX15" s="358">
        <v>12.95746797</v>
      </c>
      <c r="AY15" s="358">
        <v>12.74114338</v>
      </c>
      <c r="AZ15" s="777">
        <v>14.108929910000001</v>
      </c>
      <c r="BA15" s="777">
        <v>17.413869080000001</v>
      </c>
      <c r="BB15" s="777">
        <v>20.614008590000001</v>
      </c>
      <c r="BC15" s="777">
        <v>22.563257929999999</v>
      </c>
      <c r="BD15" s="777">
        <v>24.99607</v>
      </c>
      <c r="BE15" s="777">
        <v>25.764849999999999</v>
      </c>
      <c r="BF15" s="284">
        <v>25.17784</v>
      </c>
      <c r="BG15" s="284">
        <v>22.908650000000002</v>
      </c>
      <c r="BH15" s="284">
        <v>18.080290000000002</v>
      </c>
      <c r="BI15" s="284">
        <v>13.14011</v>
      </c>
      <c r="BJ15" s="284">
        <v>11.449579999999999</v>
      </c>
      <c r="BK15" s="284">
        <v>10.58395</v>
      </c>
      <c r="BL15" s="284">
        <v>11.43914</v>
      </c>
      <c r="BM15" s="284">
        <v>12.83544</v>
      </c>
      <c r="BN15" s="284">
        <v>14.04285</v>
      </c>
      <c r="BO15" s="284">
        <v>17.01088</v>
      </c>
      <c r="BP15" s="284">
        <v>20.042729999999999</v>
      </c>
      <c r="BQ15" s="284">
        <v>21.74719</v>
      </c>
      <c r="BR15" s="284">
        <v>22.32602</v>
      </c>
      <c r="BS15" s="284">
        <v>21.101310000000002</v>
      </c>
      <c r="BT15" s="284">
        <v>17.140630000000002</v>
      </c>
      <c r="BU15" s="284">
        <v>12.758649999999999</v>
      </c>
      <c r="BV15" s="284">
        <v>11.30402</v>
      </c>
    </row>
    <row r="16" spans="1:74" ht="11.1" customHeight="1" x14ac:dyDescent="0.2">
      <c r="A16" s="529" t="s">
        <v>785</v>
      </c>
      <c r="B16" s="531" t="s">
        <v>786</v>
      </c>
      <c r="C16" s="358">
        <v>13.022708809999999</v>
      </c>
      <c r="D16" s="358">
        <v>11.931453830000001</v>
      </c>
      <c r="E16" s="358">
        <v>12.80010412</v>
      </c>
      <c r="F16" s="358">
        <v>16.63304613</v>
      </c>
      <c r="G16" s="358">
        <v>23.607738080000001</v>
      </c>
      <c r="H16" s="358">
        <v>26.720704560000001</v>
      </c>
      <c r="I16" s="358">
        <v>28.891864349999999</v>
      </c>
      <c r="J16" s="358">
        <v>32.812965980000001</v>
      </c>
      <c r="K16" s="358">
        <v>31.239172759999999</v>
      </c>
      <c r="L16" s="358">
        <v>26.560514099999999</v>
      </c>
      <c r="M16" s="358">
        <v>17.735418500000002</v>
      </c>
      <c r="N16" s="358">
        <v>15.16308793</v>
      </c>
      <c r="O16" s="358">
        <v>15.18173157</v>
      </c>
      <c r="P16" s="358">
        <v>13.830068860000001</v>
      </c>
      <c r="Q16" s="358">
        <v>14.64948848</v>
      </c>
      <c r="R16" s="358">
        <v>16.657529700000001</v>
      </c>
      <c r="S16" s="358">
        <v>21.132437629999998</v>
      </c>
      <c r="T16" s="358">
        <v>23.88887325</v>
      </c>
      <c r="U16" s="358">
        <v>27.224433560000001</v>
      </c>
      <c r="V16" s="358">
        <v>30.013742279999999</v>
      </c>
      <c r="W16" s="358">
        <v>28.605165939999999</v>
      </c>
      <c r="X16" s="358">
        <v>24.581672910000002</v>
      </c>
      <c r="Y16" s="358">
        <v>16.675171240000001</v>
      </c>
      <c r="Z16" s="358">
        <v>13.843860299999999</v>
      </c>
      <c r="AA16" s="358">
        <v>11.58117504</v>
      </c>
      <c r="AB16" s="358">
        <v>12.62503632</v>
      </c>
      <c r="AC16" s="358">
        <v>15.38329459</v>
      </c>
      <c r="AD16" s="358">
        <v>19.058778459999999</v>
      </c>
      <c r="AE16" s="358">
        <v>23.353933770000001</v>
      </c>
      <c r="AF16" s="358">
        <v>25.465156520000001</v>
      </c>
      <c r="AG16" s="358">
        <v>27.452688040000002</v>
      </c>
      <c r="AH16" s="358">
        <v>29.37601699</v>
      </c>
      <c r="AI16" s="358">
        <v>29.927691830000001</v>
      </c>
      <c r="AJ16" s="358">
        <v>28.698693299999999</v>
      </c>
      <c r="AK16" s="358">
        <v>24.46756968</v>
      </c>
      <c r="AL16" s="358">
        <v>16.25697065</v>
      </c>
      <c r="AM16" s="358">
        <v>13.013318870000001</v>
      </c>
      <c r="AN16" s="358">
        <v>13.37565553</v>
      </c>
      <c r="AO16" s="358">
        <v>15.94285771</v>
      </c>
      <c r="AP16" s="358">
        <v>21.453284180000001</v>
      </c>
      <c r="AQ16" s="358">
        <v>24.721312269999999</v>
      </c>
      <c r="AR16" s="358">
        <v>30.587177239999999</v>
      </c>
      <c r="AS16" s="358">
        <v>32.73315951</v>
      </c>
      <c r="AT16" s="358">
        <v>33.523416410000003</v>
      </c>
      <c r="AU16" s="358">
        <v>33.232226279999999</v>
      </c>
      <c r="AV16" s="358">
        <v>29.98106653</v>
      </c>
      <c r="AW16" s="358">
        <v>24.692011910000002</v>
      </c>
      <c r="AX16" s="358">
        <v>17.480632830000001</v>
      </c>
      <c r="AY16" s="358">
        <v>15.749624259999999</v>
      </c>
      <c r="AZ16" s="777">
        <v>17.31544323</v>
      </c>
      <c r="BA16" s="777">
        <v>22.570204929999999</v>
      </c>
      <c r="BB16" s="777">
        <v>26.231618099999999</v>
      </c>
      <c r="BC16" s="777">
        <v>28.941907449999999</v>
      </c>
      <c r="BD16" s="777">
        <v>31.660440000000001</v>
      </c>
      <c r="BE16" s="777">
        <v>32.507350000000002</v>
      </c>
      <c r="BF16" s="284">
        <v>32.765940000000001</v>
      </c>
      <c r="BG16" s="284">
        <v>30.391100000000002</v>
      </c>
      <c r="BH16" s="284">
        <v>25.901969999999999</v>
      </c>
      <c r="BI16" s="284">
        <v>17.628630000000001</v>
      </c>
      <c r="BJ16" s="284">
        <v>13.98208</v>
      </c>
      <c r="BK16" s="284">
        <v>11.72974</v>
      </c>
      <c r="BL16" s="284">
        <v>12.41587</v>
      </c>
      <c r="BM16" s="284">
        <v>14.207050000000001</v>
      </c>
      <c r="BN16" s="284">
        <v>17.517659999999999</v>
      </c>
      <c r="BO16" s="284">
        <v>19.711500000000001</v>
      </c>
      <c r="BP16" s="284">
        <v>22.34638</v>
      </c>
      <c r="BQ16" s="284">
        <v>23.863800000000001</v>
      </c>
      <c r="BR16" s="284">
        <v>25.16281</v>
      </c>
      <c r="BS16" s="284">
        <v>24.333659999999998</v>
      </c>
      <c r="BT16" s="284">
        <v>21.53612</v>
      </c>
      <c r="BU16" s="284">
        <v>15.20857</v>
      </c>
      <c r="BV16" s="284">
        <v>12.46856</v>
      </c>
    </row>
    <row r="17" spans="1:74" ht="11.1" customHeight="1" x14ac:dyDescent="0.2">
      <c r="A17" s="529" t="s">
        <v>787</v>
      </c>
      <c r="B17" s="531" t="s">
        <v>788</v>
      </c>
      <c r="C17" s="358">
        <v>10.125582209999999</v>
      </c>
      <c r="D17" s="358">
        <v>10.27020314</v>
      </c>
      <c r="E17" s="358">
        <v>10.617352090000001</v>
      </c>
      <c r="F17" s="358">
        <v>11.5609199</v>
      </c>
      <c r="G17" s="358">
        <v>13.052396030000001</v>
      </c>
      <c r="H17" s="358">
        <v>15.940277350000001</v>
      </c>
      <c r="I17" s="358">
        <v>18.73831367</v>
      </c>
      <c r="J17" s="358">
        <v>19.314072100000001</v>
      </c>
      <c r="K17" s="358">
        <v>19.603171540000002</v>
      </c>
      <c r="L17" s="358">
        <v>16.625408719999999</v>
      </c>
      <c r="M17" s="358">
        <v>13.44817263</v>
      </c>
      <c r="N17" s="358">
        <v>12.42288439</v>
      </c>
      <c r="O17" s="358">
        <v>13.22451757</v>
      </c>
      <c r="P17" s="358">
        <v>12.546759829999999</v>
      </c>
      <c r="Q17" s="358">
        <v>12.19882677</v>
      </c>
      <c r="R17" s="358">
        <v>12.51316239</v>
      </c>
      <c r="S17" s="358">
        <v>14.941076000000001</v>
      </c>
      <c r="T17" s="358">
        <v>17.022412070000001</v>
      </c>
      <c r="U17" s="358">
        <v>18.221224849999999</v>
      </c>
      <c r="V17" s="358">
        <v>19.623858609999999</v>
      </c>
      <c r="W17" s="358">
        <v>19.058253300000001</v>
      </c>
      <c r="X17" s="358">
        <v>14.830772469999999</v>
      </c>
      <c r="Y17" s="358">
        <v>12.93028311</v>
      </c>
      <c r="Z17" s="358">
        <v>12.508956660000001</v>
      </c>
      <c r="AA17" s="358">
        <v>12.35674152</v>
      </c>
      <c r="AB17" s="358">
        <v>12.7127976</v>
      </c>
      <c r="AC17" s="358">
        <v>12.708639399999999</v>
      </c>
      <c r="AD17" s="358">
        <v>12.68633341</v>
      </c>
      <c r="AE17" s="358">
        <v>13.80387981</v>
      </c>
      <c r="AF17" s="358">
        <v>16.8108304</v>
      </c>
      <c r="AG17" s="358">
        <v>18.056775200000001</v>
      </c>
      <c r="AH17" s="358">
        <v>17.57712854</v>
      </c>
      <c r="AI17" s="358">
        <v>16.689489219999999</v>
      </c>
      <c r="AJ17" s="358">
        <v>14.04202849</v>
      </c>
      <c r="AK17" s="358">
        <v>10.539913159999999</v>
      </c>
      <c r="AL17" s="358">
        <v>9.9858401489999995</v>
      </c>
      <c r="AM17" s="358">
        <v>10.368034120000001</v>
      </c>
      <c r="AN17" s="358">
        <v>10.13240822</v>
      </c>
      <c r="AO17" s="358">
        <v>10.638298000000001</v>
      </c>
      <c r="AP17" s="358">
        <v>11.137257139999999</v>
      </c>
      <c r="AQ17" s="358">
        <v>12.871262099999999</v>
      </c>
      <c r="AR17" s="358">
        <v>15.524966600000001</v>
      </c>
      <c r="AS17" s="358">
        <v>16.681645069999998</v>
      </c>
      <c r="AT17" s="358">
        <v>17.629858729999999</v>
      </c>
      <c r="AU17" s="358">
        <v>16.636686210000001</v>
      </c>
      <c r="AV17" s="358">
        <v>12.927327269999999</v>
      </c>
      <c r="AW17" s="358">
        <v>11.046075780000001</v>
      </c>
      <c r="AX17" s="358">
        <v>10.81784697</v>
      </c>
      <c r="AY17" s="358">
        <v>10.525664129999999</v>
      </c>
      <c r="AZ17" s="777">
        <v>10.79021367</v>
      </c>
      <c r="BA17" s="777">
        <v>11.605542890000001</v>
      </c>
      <c r="BB17" s="777">
        <v>11.748894569999999</v>
      </c>
      <c r="BC17" s="777">
        <v>12.396127310000001</v>
      </c>
      <c r="BD17" s="777">
        <v>14.967790000000001</v>
      </c>
      <c r="BE17" s="777">
        <v>16.620429999999999</v>
      </c>
      <c r="BF17" s="284">
        <v>16.920120000000001</v>
      </c>
      <c r="BG17" s="284">
        <v>16.272179999999999</v>
      </c>
      <c r="BH17" s="284">
        <v>12.622450000000001</v>
      </c>
      <c r="BI17" s="284">
        <v>10.79298</v>
      </c>
      <c r="BJ17" s="284">
        <v>10.46528</v>
      </c>
      <c r="BK17" s="284">
        <v>10.601139999999999</v>
      </c>
      <c r="BL17" s="284">
        <v>10.81982</v>
      </c>
      <c r="BM17" s="284">
        <v>11.226599999999999</v>
      </c>
      <c r="BN17" s="284">
        <v>11.501580000000001</v>
      </c>
      <c r="BO17" s="284">
        <v>12.96316</v>
      </c>
      <c r="BP17" s="284">
        <v>15.478149999999999</v>
      </c>
      <c r="BQ17" s="284">
        <v>17.058019999999999</v>
      </c>
      <c r="BR17" s="284">
        <v>17.357140000000001</v>
      </c>
      <c r="BS17" s="284">
        <v>16.71808</v>
      </c>
      <c r="BT17" s="284">
        <v>12.994389999999999</v>
      </c>
      <c r="BU17" s="284">
        <v>11.145200000000001</v>
      </c>
      <c r="BV17" s="284">
        <v>10.834099999999999</v>
      </c>
    </row>
    <row r="18" spans="1:74" ht="11.1" customHeight="1" x14ac:dyDescent="0.2">
      <c r="A18" s="529" t="s">
        <v>789</v>
      </c>
      <c r="B18" s="531" t="s">
        <v>790</v>
      </c>
      <c r="C18" s="358">
        <v>17.54146326</v>
      </c>
      <c r="D18" s="358">
        <v>16.739163049999998</v>
      </c>
      <c r="E18" s="358">
        <v>16.55200984</v>
      </c>
      <c r="F18" s="358">
        <v>16.186370109999999</v>
      </c>
      <c r="G18" s="358">
        <v>17.790414439999999</v>
      </c>
      <c r="H18" s="358">
        <v>20.497175510000002</v>
      </c>
      <c r="I18" s="358">
        <v>19.87496569</v>
      </c>
      <c r="J18" s="358">
        <v>20.951926879999998</v>
      </c>
      <c r="K18" s="358">
        <v>20.61283328</v>
      </c>
      <c r="L18" s="358">
        <v>18.496572570000001</v>
      </c>
      <c r="M18" s="358">
        <v>17.808256849999999</v>
      </c>
      <c r="N18" s="358">
        <v>19.820091609999999</v>
      </c>
      <c r="O18" s="358">
        <v>24.496044489999999</v>
      </c>
      <c r="P18" s="358">
        <v>23.42231301</v>
      </c>
      <c r="Q18" s="358">
        <v>17.79540317</v>
      </c>
      <c r="R18" s="358">
        <v>18.392576980000001</v>
      </c>
      <c r="S18" s="358">
        <v>18.135418090000002</v>
      </c>
      <c r="T18" s="358">
        <v>18.339236710000002</v>
      </c>
      <c r="U18" s="358">
        <v>19.077658920000001</v>
      </c>
      <c r="V18" s="358">
        <v>20.048302249999999</v>
      </c>
      <c r="W18" s="358">
        <v>19.08584179</v>
      </c>
      <c r="X18" s="358">
        <v>18.299328110000001</v>
      </c>
      <c r="Y18" s="358">
        <v>19.177639039999999</v>
      </c>
      <c r="Z18" s="358">
        <v>19.251387730000001</v>
      </c>
      <c r="AA18" s="358">
        <v>15.84735629</v>
      </c>
      <c r="AB18" s="358">
        <v>18.597350389999999</v>
      </c>
      <c r="AC18" s="358">
        <v>18.155789630000001</v>
      </c>
      <c r="AD18" s="358">
        <v>16.73596002</v>
      </c>
      <c r="AE18" s="358">
        <v>16.682355659999999</v>
      </c>
      <c r="AF18" s="358">
        <v>17.56722628</v>
      </c>
      <c r="AG18" s="358">
        <v>18.43177708</v>
      </c>
      <c r="AH18" s="358">
        <v>19.18436814</v>
      </c>
      <c r="AI18" s="358">
        <v>18.915265959999999</v>
      </c>
      <c r="AJ18" s="358">
        <v>18.040250889999999</v>
      </c>
      <c r="AK18" s="358">
        <v>17.65243443</v>
      </c>
      <c r="AL18" s="358">
        <v>18.52557036</v>
      </c>
      <c r="AM18" s="358">
        <v>19.176788940000002</v>
      </c>
      <c r="AN18" s="358">
        <v>20.181621539999998</v>
      </c>
      <c r="AO18" s="358">
        <v>20.90117055</v>
      </c>
      <c r="AP18" s="358">
        <v>20.568361450000001</v>
      </c>
      <c r="AQ18" s="358">
        <v>20.41455504</v>
      </c>
      <c r="AR18" s="358">
        <v>21.419836920000002</v>
      </c>
      <c r="AS18" s="358">
        <v>22.469738459999999</v>
      </c>
      <c r="AT18" s="358">
        <v>22.339526330000002</v>
      </c>
      <c r="AU18" s="358">
        <v>21.884684350000001</v>
      </c>
      <c r="AV18" s="358">
        <v>20.501444939999999</v>
      </c>
      <c r="AW18" s="358">
        <v>20.415347629999999</v>
      </c>
      <c r="AX18" s="358">
        <v>21.425480199999999</v>
      </c>
      <c r="AY18" s="358">
        <v>20.87519554</v>
      </c>
      <c r="AZ18" s="777">
        <v>20.573860450000002</v>
      </c>
      <c r="BA18" s="777">
        <v>19.121683529999999</v>
      </c>
      <c r="BB18" s="777">
        <v>19.556918660000001</v>
      </c>
      <c r="BC18" s="777">
        <v>19.600018370000001</v>
      </c>
      <c r="BD18" s="777">
        <v>19.54158</v>
      </c>
      <c r="BE18" s="777">
        <v>19.862500000000001</v>
      </c>
      <c r="BF18" s="284">
        <v>19.909289999999999</v>
      </c>
      <c r="BG18" s="284">
        <v>18.89263</v>
      </c>
      <c r="BH18" s="284">
        <v>17.40279</v>
      </c>
      <c r="BI18" s="284">
        <v>17.001999999999999</v>
      </c>
      <c r="BJ18" s="284">
        <v>17.802959999999999</v>
      </c>
      <c r="BK18" s="284">
        <v>17.777539999999998</v>
      </c>
      <c r="BL18" s="284">
        <v>17.818750000000001</v>
      </c>
      <c r="BM18" s="284">
        <v>17.238859999999999</v>
      </c>
      <c r="BN18" s="284">
        <v>16.521789999999999</v>
      </c>
      <c r="BO18" s="284">
        <v>16.25872</v>
      </c>
      <c r="BP18" s="284">
        <v>16.690999999999999</v>
      </c>
      <c r="BQ18" s="284">
        <v>17.371780000000001</v>
      </c>
      <c r="BR18" s="284">
        <v>17.874939999999999</v>
      </c>
      <c r="BS18" s="284">
        <v>17.345749999999999</v>
      </c>
      <c r="BT18" s="284">
        <v>16.278410000000001</v>
      </c>
      <c r="BU18" s="284">
        <v>16.174440000000001</v>
      </c>
      <c r="BV18" s="284">
        <v>17.166650000000001</v>
      </c>
    </row>
    <row r="19" spans="1:74" ht="11.1" customHeight="1" x14ac:dyDescent="0.2">
      <c r="A19" s="529"/>
      <c r="B19" s="533"/>
      <c r="C19" s="358"/>
      <c r="D19" s="358"/>
      <c r="E19" s="358"/>
      <c r="F19" s="358"/>
      <c r="G19" s="358"/>
      <c r="H19" s="358"/>
      <c r="I19" s="358"/>
      <c r="J19" s="358"/>
      <c r="K19" s="358"/>
      <c r="L19" s="358"/>
      <c r="M19" s="358"/>
      <c r="N19" s="358"/>
      <c r="O19" s="358"/>
      <c r="P19" s="358"/>
      <c r="Q19" s="358"/>
      <c r="R19" s="358"/>
      <c r="S19" s="358"/>
      <c r="T19" s="358"/>
      <c r="U19" s="358"/>
      <c r="V19" s="358"/>
      <c r="W19" s="358"/>
      <c r="X19" s="358"/>
      <c r="Y19" s="358"/>
      <c r="Z19" s="358"/>
      <c r="AA19" s="358"/>
      <c r="AB19" s="358"/>
      <c r="AC19" s="358"/>
      <c r="AD19" s="358"/>
      <c r="AE19" s="358"/>
      <c r="AF19" s="358"/>
      <c r="AG19" s="358"/>
      <c r="AH19" s="358"/>
      <c r="AI19" s="358"/>
      <c r="AJ19" s="358"/>
      <c r="AK19" s="358"/>
      <c r="AL19" s="358"/>
      <c r="AM19" s="358"/>
      <c r="AN19" s="358"/>
      <c r="AO19" s="358"/>
      <c r="AP19" s="358"/>
      <c r="AQ19" s="358"/>
      <c r="AR19" s="358"/>
      <c r="AS19" s="358"/>
      <c r="AT19" s="358"/>
      <c r="AU19" s="358"/>
      <c r="AV19" s="358"/>
      <c r="AW19" s="358"/>
      <c r="AX19" s="358"/>
      <c r="AY19" s="358"/>
      <c r="AZ19" s="777"/>
      <c r="BA19" s="777"/>
      <c r="BB19" s="777"/>
      <c r="BC19" s="777"/>
      <c r="BD19" s="777"/>
      <c r="BE19" s="777"/>
      <c r="BF19" s="284"/>
      <c r="BG19" s="284"/>
      <c r="BH19" s="284"/>
      <c r="BI19" s="284"/>
      <c r="BJ19" s="284"/>
      <c r="BK19" s="284"/>
      <c r="BL19" s="284"/>
      <c r="BM19" s="284"/>
      <c r="BN19" s="284"/>
      <c r="BO19" s="284"/>
      <c r="BP19" s="284"/>
      <c r="BQ19" s="284"/>
      <c r="BR19" s="284"/>
      <c r="BS19" s="284"/>
      <c r="BT19" s="284"/>
      <c r="BU19" s="284"/>
      <c r="BV19" s="284"/>
    </row>
    <row r="20" spans="1:74" ht="11.1" customHeight="1" x14ac:dyDescent="0.2">
      <c r="A20" s="529"/>
      <c r="B20" s="35" t="s">
        <v>791</v>
      </c>
      <c r="C20" s="537"/>
      <c r="D20" s="537"/>
      <c r="E20" s="537"/>
      <c r="F20" s="537"/>
      <c r="G20" s="537"/>
      <c r="H20" s="537"/>
      <c r="I20" s="537"/>
      <c r="J20" s="537"/>
      <c r="K20" s="537"/>
      <c r="L20" s="537"/>
      <c r="M20" s="537"/>
      <c r="N20" s="537"/>
      <c r="O20" s="537"/>
      <c r="P20" s="537"/>
      <c r="Q20" s="537"/>
      <c r="R20" s="537"/>
      <c r="S20" s="537"/>
      <c r="T20" s="537"/>
      <c r="U20" s="537"/>
      <c r="V20" s="537"/>
      <c r="W20" s="537"/>
      <c r="X20" s="537"/>
      <c r="Y20" s="537"/>
      <c r="Z20" s="537"/>
      <c r="AA20" s="537"/>
      <c r="AB20" s="537"/>
      <c r="AC20" s="537"/>
      <c r="AD20" s="537"/>
      <c r="AE20" s="537"/>
      <c r="AF20" s="537"/>
      <c r="AG20" s="537"/>
      <c r="AH20" s="537"/>
      <c r="AI20" s="537"/>
      <c r="AJ20" s="537"/>
      <c r="AK20" s="537"/>
      <c r="AL20" s="537"/>
      <c r="AM20" s="537"/>
      <c r="AN20" s="537"/>
      <c r="AO20" s="537"/>
      <c r="AP20" s="537"/>
      <c r="AQ20" s="537"/>
      <c r="AR20" s="537"/>
      <c r="AS20" s="537"/>
      <c r="AT20" s="537"/>
      <c r="AU20" s="537"/>
      <c r="AV20" s="537"/>
      <c r="AW20" s="537"/>
      <c r="AX20" s="537"/>
      <c r="AY20" s="537"/>
      <c r="AZ20" s="813"/>
      <c r="BA20" s="813"/>
      <c r="BB20" s="813"/>
      <c r="BC20" s="813"/>
      <c r="BD20" s="813"/>
      <c r="BE20" s="813"/>
      <c r="BF20" s="540"/>
      <c r="BG20" s="540"/>
      <c r="BH20" s="540"/>
      <c r="BI20" s="540"/>
      <c r="BJ20" s="540"/>
      <c r="BK20" s="540"/>
      <c r="BL20" s="540"/>
      <c r="BM20" s="540"/>
      <c r="BN20" s="540"/>
      <c r="BO20" s="540"/>
      <c r="BP20" s="540"/>
      <c r="BQ20" s="540"/>
      <c r="BR20" s="540"/>
      <c r="BS20" s="540"/>
      <c r="BT20" s="540"/>
      <c r="BU20" s="540"/>
      <c r="BV20" s="540"/>
    </row>
    <row r="21" spans="1:74" ht="11.1" customHeight="1" x14ac:dyDescent="0.2">
      <c r="A21" s="529" t="s">
        <v>167</v>
      </c>
      <c r="B21" s="501" t="s">
        <v>595</v>
      </c>
      <c r="C21" s="358">
        <v>9.7799999999999994</v>
      </c>
      <c r="D21" s="358">
        <v>10.039999999999999</v>
      </c>
      <c r="E21" s="358">
        <v>10.220000000000001</v>
      </c>
      <c r="F21" s="358">
        <v>10.61</v>
      </c>
      <c r="G21" s="358">
        <v>12.09</v>
      </c>
      <c r="H21" s="358">
        <v>13.44</v>
      </c>
      <c r="I21" s="358">
        <v>13.51</v>
      </c>
      <c r="J21" s="358">
        <v>14.14</v>
      </c>
      <c r="K21" s="358">
        <v>14.55</v>
      </c>
      <c r="L21" s="358">
        <v>12.85</v>
      </c>
      <c r="M21" s="358">
        <v>11.89</v>
      </c>
      <c r="N21" s="358">
        <v>11.97</v>
      </c>
      <c r="O21" s="358">
        <v>12.56</v>
      </c>
      <c r="P21" s="358">
        <v>12.11</v>
      </c>
      <c r="Q21" s="358">
        <v>11.05</v>
      </c>
      <c r="R21" s="358">
        <v>10.51</v>
      </c>
      <c r="S21" s="358">
        <v>10.56</v>
      </c>
      <c r="T21" s="358">
        <v>10.81</v>
      </c>
      <c r="U21" s="358">
        <v>10.98</v>
      </c>
      <c r="V21" s="358">
        <v>11.19</v>
      </c>
      <c r="W21" s="358">
        <v>11</v>
      </c>
      <c r="X21" s="358">
        <v>10.18</v>
      </c>
      <c r="Y21" s="358">
        <v>9.76</v>
      </c>
      <c r="Z21" s="358">
        <v>9.91</v>
      </c>
      <c r="AA21" s="358">
        <v>9.5</v>
      </c>
      <c r="AB21" s="358">
        <v>10.029999999999999</v>
      </c>
      <c r="AC21" s="358">
        <v>9.99</v>
      </c>
      <c r="AD21" s="358">
        <v>9.93</v>
      </c>
      <c r="AE21" s="358">
        <v>10.35</v>
      </c>
      <c r="AF21" s="358">
        <v>10.7</v>
      </c>
      <c r="AG21" s="358">
        <v>11.08</v>
      </c>
      <c r="AH21" s="358">
        <v>10.75</v>
      </c>
      <c r="AI21" s="358">
        <v>10.78</v>
      </c>
      <c r="AJ21" s="358">
        <v>10.43</v>
      </c>
      <c r="AK21" s="358">
        <v>10.1</v>
      </c>
      <c r="AL21" s="358">
        <v>9.82</v>
      </c>
      <c r="AM21" s="358">
        <v>9.8800000000000008</v>
      </c>
      <c r="AN21" s="358">
        <v>10.32</v>
      </c>
      <c r="AO21" s="358">
        <v>11.12</v>
      </c>
      <c r="AP21" s="358">
        <v>11.48</v>
      </c>
      <c r="AQ21" s="358">
        <v>11.8</v>
      </c>
      <c r="AR21" s="358">
        <v>12.17</v>
      </c>
      <c r="AS21" s="358">
        <v>12.65</v>
      </c>
      <c r="AT21" s="358">
        <v>12.42</v>
      </c>
      <c r="AU21" s="358">
        <v>12.13</v>
      </c>
      <c r="AV21" s="358">
        <v>11.29</v>
      </c>
      <c r="AW21" s="358">
        <v>10.75</v>
      </c>
      <c r="AX21" s="358">
        <v>10.95</v>
      </c>
      <c r="AY21" s="358">
        <v>11.23</v>
      </c>
      <c r="AZ21" s="777">
        <v>12.46</v>
      </c>
      <c r="BA21" s="777">
        <v>12.34</v>
      </c>
      <c r="BB21" s="777">
        <v>12.36</v>
      </c>
      <c r="BC21" s="777">
        <v>12.29</v>
      </c>
      <c r="BD21" s="777">
        <v>12.50178</v>
      </c>
      <c r="BE21" s="777">
        <v>12.210559999999999</v>
      </c>
      <c r="BF21" s="284">
        <v>11.88653</v>
      </c>
      <c r="BG21" s="284">
        <v>11.52702</v>
      </c>
      <c r="BH21" s="284">
        <v>10.278560000000001</v>
      </c>
      <c r="BI21" s="284">
        <v>9.5542660000000001</v>
      </c>
      <c r="BJ21" s="284">
        <v>9.4892620000000001</v>
      </c>
      <c r="BK21" s="284">
        <v>9.5042559999999998</v>
      </c>
      <c r="BL21" s="284">
        <v>9.5475829999999995</v>
      </c>
      <c r="BM21" s="284">
        <v>9.5357219999999998</v>
      </c>
      <c r="BN21" s="284">
        <v>9.5326190000000004</v>
      </c>
      <c r="BO21" s="284">
        <v>9.9386340000000004</v>
      </c>
      <c r="BP21" s="284">
        <v>10.32098</v>
      </c>
      <c r="BQ21" s="284">
        <v>10.286049999999999</v>
      </c>
      <c r="BR21" s="284">
        <v>10.360939999999999</v>
      </c>
      <c r="BS21" s="284">
        <v>10.29978</v>
      </c>
      <c r="BT21" s="284">
        <v>9.4512920000000005</v>
      </c>
      <c r="BU21" s="284">
        <v>8.9726060000000007</v>
      </c>
      <c r="BV21" s="284">
        <v>9.0715380000000003</v>
      </c>
    </row>
    <row r="22" spans="1:74" ht="11.1" customHeight="1" x14ac:dyDescent="0.2">
      <c r="A22" s="529" t="s">
        <v>792</v>
      </c>
      <c r="B22" s="531" t="s">
        <v>774</v>
      </c>
      <c r="C22" s="358">
        <v>12.56615538</v>
      </c>
      <c r="D22" s="358">
        <v>12.51932313</v>
      </c>
      <c r="E22" s="358">
        <v>13.052131429999999</v>
      </c>
      <c r="F22" s="358">
        <v>14.140286570000001</v>
      </c>
      <c r="G22" s="358">
        <v>15.00188356</v>
      </c>
      <c r="H22" s="358">
        <v>15.275383740000001</v>
      </c>
      <c r="I22" s="358">
        <v>16.045629179999999</v>
      </c>
      <c r="J22" s="358">
        <v>15.89830025</v>
      </c>
      <c r="K22" s="358">
        <v>16.43816297</v>
      </c>
      <c r="L22" s="358">
        <v>15.85496157</v>
      </c>
      <c r="M22" s="358">
        <v>15.417908000000001</v>
      </c>
      <c r="N22" s="358">
        <v>15.946194930000001</v>
      </c>
      <c r="O22" s="358">
        <v>15.96084458</v>
      </c>
      <c r="P22" s="358">
        <v>15.63912489</v>
      </c>
      <c r="Q22" s="358">
        <v>14.246121219999999</v>
      </c>
      <c r="R22" s="358">
        <v>14.03176006</v>
      </c>
      <c r="S22" s="358">
        <v>13.859428449999999</v>
      </c>
      <c r="T22" s="358">
        <v>12.934898430000001</v>
      </c>
      <c r="U22" s="358">
        <v>12.90068041</v>
      </c>
      <c r="V22" s="358">
        <v>12.3834532</v>
      </c>
      <c r="W22" s="358">
        <v>12.371871779999999</v>
      </c>
      <c r="X22" s="358">
        <v>11.7810033</v>
      </c>
      <c r="Y22" s="358">
        <v>11.567757220000001</v>
      </c>
      <c r="Z22" s="358">
        <v>13.03985389</v>
      </c>
      <c r="AA22" s="358">
        <v>13.11666503</v>
      </c>
      <c r="AB22" s="358">
        <v>12.95971982</v>
      </c>
      <c r="AC22" s="358">
        <v>13.32404884</v>
      </c>
      <c r="AD22" s="358">
        <v>13.04253331</v>
      </c>
      <c r="AE22" s="358">
        <v>13.76218802</v>
      </c>
      <c r="AF22" s="358">
        <v>12.553401060000001</v>
      </c>
      <c r="AG22" s="358">
        <v>12.648113479999999</v>
      </c>
      <c r="AH22" s="358">
        <v>12.11814871</v>
      </c>
      <c r="AI22" s="358">
        <v>12.528477609999999</v>
      </c>
      <c r="AJ22" s="358">
        <v>11.384577119999999</v>
      </c>
      <c r="AK22" s="358">
        <v>12.90073449</v>
      </c>
      <c r="AL22" s="358">
        <v>13.796937850000001</v>
      </c>
      <c r="AM22" s="358">
        <v>13.09222482</v>
      </c>
      <c r="AN22" s="358">
        <v>13.903126439999999</v>
      </c>
      <c r="AO22" s="358">
        <v>14.57273919</v>
      </c>
      <c r="AP22" s="358">
        <v>13.928239659999999</v>
      </c>
      <c r="AQ22" s="358">
        <v>14.4382091</v>
      </c>
      <c r="AR22" s="358">
        <v>13.05504848</v>
      </c>
      <c r="AS22" s="358">
        <v>14.898816289999999</v>
      </c>
      <c r="AT22" s="358">
        <v>13.818253110000001</v>
      </c>
      <c r="AU22" s="358">
        <v>14.327104050000001</v>
      </c>
      <c r="AV22" s="358">
        <v>12.528572909999999</v>
      </c>
      <c r="AW22" s="358">
        <v>13.33886644</v>
      </c>
      <c r="AX22" s="358">
        <v>15.1029166</v>
      </c>
      <c r="AY22" s="358">
        <v>15.23640724</v>
      </c>
      <c r="AZ22" s="777">
        <v>15.704758180000001</v>
      </c>
      <c r="BA22" s="777">
        <v>16.509322059999999</v>
      </c>
      <c r="BB22" s="777">
        <v>18.52219066</v>
      </c>
      <c r="BC22" s="777">
        <v>16.89006513</v>
      </c>
      <c r="BD22" s="777">
        <v>16.400069999999999</v>
      </c>
      <c r="BE22" s="777">
        <v>16.03537</v>
      </c>
      <c r="BF22" s="284">
        <v>15.65936</v>
      </c>
      <c r="BG22" s="284">
        <v>15.09454</v>
      </c>
      <c r="BH22" s="284">
        <v>14.03961</v>
      </c>
      <c r="BI22" s="284">
        <v>13.337870000000001</v>
      </c>
      <c r="BJ22" s="284">
        <v>13.61734</v>
      </c>
      <c r="BK22" s="284">
        <v>13.460089999999999</v>
      </c>
      <c r="BL22" s="284">
        <v>13.449490000000001</v>
      </c>
      <c r="BM22" s="284">
        <v>13.29984</v>
      </c>
      <c r="BN22" s="284">
        <v>13.37129</v>
      </c>
      <c r="BO22" s="284">
        <v>13.340439999999999</v>
      </c>
      <c r="BP22" s="284">
        <v>13.19347</v>
      </c>
      <c r="BQ22" s="284">
        <v>13.10894</v>
      </c>
      <c r="BR22" s="284">
        <v>13.10849</v>
      </c>
      <c r="BS22" s="284">
        <v>12.88663</v>
      </c>
      <c r="BT22" s="284">
        <v>12.13791</v>
      </c>
      <c r="BU22" s="284">
        <v>11.734209999999999</v>
      </c>
      <c r="BV22" s="284">
        <v>12.26887</v>
      </c>
    </row>
    <row r="23" spans="1:74" ht="11.1" customHeight="1" x14ac:dyDescent="0.2">
      <c r="A23" s="529" t="s">
        <v>793</v>
      </c>
      <c r="B23" s="532" t="s">
        <v>776</v>
      </c>
      <c r="C23" s="358">
        <v>10.198628490000001</v>
      </c>
      <c r="D23" s="358">
        <v>10.49550125</v>
      </c>
      <c r="E23" s="358">
        <v>10.34888256</v>
      </c>
      <c r="F23" s="358">
        <v>10.15031164</v>
      </c>
      <c r="G23" s="358">
        <v>10.750815899999999</v>
      </c>
      <c r="H23" s="358">
        <v>11.9490455</v>
      </c>
      <c r="I23" s="358">
        <v>11.078285920000001</v>
      </c>
      <c r="J23" s="358">
        <v>11.568047999999999</v>
      </c>
      <c r="K23" s="358">
        <v>13.491561069999999</v>
      </c>
      <c r="L23" s="358">
        <v>11.896953979999999</v>
      </c>
      <c r="M23" s="358">
        <v>11.511997859999999</v>
      </c>
      <c r="N23" s="358">
        <v>12.27306729</v>
      </c>
      <c r="O23" s="358">
        <v>12.48756053</v>
      </c>
      <c r="P23" s="358">
        <v>11.89612932</v>
      </c>
      <c r="Q23" s="358">
        <v>11.20122512</v>
      </c>
      <c r="R23" s="358">
        <v>10.067264059999999</v>
      </c>
      <c r="S23" s="358">
        <v>8.7666272569999997</v>
      </c>
      <c r="T23" s="358">
        <v>8.3323024379999993</v>
      </c>
      <c r="U23" s="358">
        <v>7.898970329</v>
      </c>
      <c r="V23" s="358">
        <v>8.1311061789999997</v>
      </c>
      <c r="W23" s="358">
        <v>7.9595213649999996</v>
      </c>
      <c r="X23" s="358">
        <v>8.9986245080000007</v>
      </c>
      <c r="Y23" s="358">
        <v>9.2011218069999998</v>
      </c>
      <c r="Z23" s="358">
        <v>9.8039782869999996</v>
      </c>
      <c r="AA23" s="358">
        <v>10.878042840000001</v>
      </c>
      <c r="AB23" s="358">
        <v>10.829516630000001</v>
      </c>
      <c r="AC23" s="358">
        <v>10.68621635</v>
      </c>
      <c r="AD23" s="358">
        <v>10.5810127</v>
      </c>
      <c r="AE23" s="358">
        <v>10.393979290000001</v>
      </c>
      <c r="AF23" s="358">
        <v>10.35725998</v>
      </c>
      <c r="AG23" s="358">
        <v>9.9137208749999992</v>
      </c>
      <c r="AH23" s="358">
        <v>8.9921816280000009</v>
      </c>
      <c r="AI23" s="358">
        <v>9.2310323620000005</v>
      </c>
      <c r="AJ23" s="358">
        <v>11.82885611</v>
      </c>
      <c r="AK23" s="358">
        <v>11.13927462</v>
      </c>
      <c r="AL23" s="358">
        <v>11.455367880000001</v>
      </c>
      <c r="AM23" s="358">
        <v>11.61875831</v>
      </c>
      <c r="AN23" s="358">
        <v>11.849699770000001</v>
      </c>
      <c r="AO23" s="358">
        <v>12.591649260000001</v>
      </c>
      <c r="AP23" s="358">
        <v>12.742016720000001</v>
      </c>
      <c r="AQ23" s="358">
        <v>12.83071301</v>
      </c>
      <c r="AR23" s="358">
        <v>11.256726690000001</v>
      </c>
      <c r="AS23" s="358">
        <v>12.299493869999999</v>
      </c>
      <c r="AT23" s="358">
        <v>11.724479479999999</v>
      </c>
      <c r="AU23" s="358">
        <v>11.33867103</v>
      </c>
      <c r="AV23" s="358">
        <v>11.27046202</v>
      </c>
      <c r="AW23" s="358">
        <v>11.65471632</v>
      </c>
      <c r="AX23" s="358">
        <v>12.546117020000001</v>
      </c>
      <c r="AY23" s="358">
        <v>13.28530505</v>
      </c>
      <c r="AZ23" s="777">
        <v>14.54807134</v>
      </c>
      <c r="BA23" s="777">
        <v>13.79087502</v>
      </c>
      <c r="BB23" s="777">
        <v>13.13991171</v>
      </c>
      <c r="BC23" s="777">
        <v>12.907659949999999</v>
      </c>
      <c r="BD23" s="777">
        <v>12.06058</v>
      </c>
      <c r="BE23" s="777">
        <v>11.19238</v>
      </c>
      <c r="BF23" s="284">
        <v>10.372769999999999</v>
      </c>
      <c r="BG23" s="284">
        <v>10.49494</v>
      </c>
      <c r="BH23" s="284">
        <v>9.8881460000000008</v>
      </c>
      <c r="BI23" s="284">
        <v>9.6558220000000006</v>
      </c>
      <c r="BJ23" s="284">
        <v>9.9526059999999994</v>
      </c>
      <c r="BK23" s="284">
        <v>10.211600000000001</v>
      </c>
      <c r="BL23" s="284">
        <v>10.1165</v>
      </c>
      <c r="BM23" s="284">
        <v>9.8925099999999997</v>
      </c>
      <c r="BN23" s="284">
        <v>9.2577920000000002</v>
      </c>
      <c r="BO23" s="284">
        <v>8.9436820000000008</v>
      </c>
      <c r="BP23" s="284">
        <v>8.6967510000000008</v>
      </c>
      <c r="BQ23" s="284">
        <v>8.2989010000000007</v>
      </c>
      <c r="BR23" s="284">
        <v>8.0254849999999998</v>
      </c>
      <c r="BS23" s="284">
        <v>8.6140419999999995</v>
      </c>
      <c r="BT23" s="284">
        <v>8.3975580000000001</v>
      </c>
      <c r="BU23" s="284">
        <v>8.5219059999999995</v>
      </c>
      <c r="BV23" s="284">
        <v>9.1039440000000003</v>
      </c>
    </row>
    <row r="24" spans="1:74" ht="11.1" customHeight="1" x14ac:dyDescent="0.2">
      <c r="A24" s="529" t="s">
        <v>794</v>
      </c>
      <c r="B24" s="531" t="s">
        <v>778</v>
      </c>
      <c r="C24" s="358">
        <v>7.9501111419999999</v>
      </c>
      <c r="D24" s="358">
        <v>8.2963889149999996</v>
      </c>
      <c r="E24" s="358">
        <v>8.4705515009999992</v>
      </c>
      <c r="F24" s="358">
        <v>9.3634217910000004</v>
      </c>
      <c r="G24" s="358">
        <v>11.823144859999999</v>
      </c>
      <c r="H24" s="358">
        <v>14.552432599999999</v>
      </c>
      <c r="I24" s="358">
        <v>13.80708319</v>
      </c>
      <c r="J24" s="358">
        <v>16.618177490000001</v>
      </c>
      <c r="K24" s="358">
        <v>15.225936669999999</v>
      </c>
      <c r="L24" s="358">
        <v>11.77997167</v>
      </c>
      <c r="M24" s="358">
        <v>10.33037725</v>
      </c>
      <c r="N24" s="358">
        <v>10.034024670000001</v>
      </c>
      <c r="O24" s="358">
        <v>9.7273230040000005</v>
      </c>
      <c r="P24" s="358">
        <v>9.2519466710000007</v>
      </c>
      <c r="Q24" s="358">
        <v>8.4784959610000001</v>
      </c>
      <c r="R24" s="358">
        <v>7.8934517050000004</v>
      </c>
      <c r="S24" s="358">
        <v>8.9531976530000001</v>
      </c>
      <c r="T24" s="358">
        <v>10.201007349999999</v>
      </c>
      <c r="U24" s="358">
        <v>10.579929330000001</v>
      </c>
      <c r="V24" s="358">
        <v>10.97074746</v>
      </c>
      <c r="W24" s="358">
        <v>11.547657989999999</v>
      </c>
      <c r="X24" s="358">
        <v>8.1599609819999994</v>
      </c>
      <c r="Y24" s="358">
        <v>7.5878856460000002</v>
      </c>
      <c r="Z24" s="358">
        <v>7.641378821</v>
      </c>
      <c r="AA24" s="358">
        <v>7.2172414920000003</v>
      </c>
      <c r="AB24" s="358">
        <v>7.6610773539999997</v>
      </c>
      <c r="AC24" s="358">
        <v>7.582031658</v>
      </c>
      <c r="AD24" s="358">
        <v>8.0309708089999994</v>
      </c>
      <c r="AE24" s="358">
        <v>9.9376570980000007</v>
      </c>
      <c r="AF24" s="358">
        <v>11.00603697</v>
      </c>
      <c r="AG24" s="358">
        <v>11.283735610000001</v>
      </c>
      <c r="AH24" s="358">
        <v>10.87251809</v>
      </c>
      <c r="AI24" s="358">
        <v>10.69192312</v>
      </c>
      <c r="AJ24" s="358">
        <v>9.5197568130000008</v>
      </c>
      <c r="AK24" s="358">
        <v>8.2874540400000001</v>
      </c>
      <c r="AL24" s="358">
        <v>7.7169142219999998</v>
      </c>
      <c r="AM24" s="358">
        <v>7.5605681560000004</v>
      </c>
      <c r="AN24" s="358">
        <v>7.9940586380000003</v>
      </c>
      <c r="AO24" s="358">
        <v>8.7211242329999994</v>
      </c>
      <c r="AP24" s="358">
        <v>9.588757094</v>
      </c>
      <c r="AQ24" s="358">
        <v>10.254040760000001</v>
      </c>
      <c r="AR24" s="358">
        <v>12.614192790000001</v>
      </c>
      <c r="AS24" s="358">
        <v>12.09576304</v>
      </c>
      <c r="AT24" s="358">
        <v>12.046779040000001</v>
      </c>
      <c r="AU24" s="358">
        <v>11.77176577</v>
      </c>
      <c r="AV24" s="358">
        <v>9.3502591390000003</v>
      </c>
      <c r="AW24" s="358">
        <v>8.6421737170000004</v>
      </c>
      <c r="AX24" s="358">
        <v>8.4621723129999999</v>
      </c>
      <c r="AY24" s="358">
        <v>8.6266762630000002</v>
      </c>
      <c r="AZ24" s="777">
        <v>10.10708161</v>
      </c>
      <c r="BA24" s="777">
        <v>9.050673411</v>
      </c>
      <c r="BB24" s="777">
        <v>9.8712080390000008</v>
      </c>
      <c r="BC24" s="777">
        <v>10.056442860000001</v>
      </c>
      <c r="BD24" s="777">
        <v>11.485910000000001</v>
      </c>
      <c r="BE24" s="777">
        <v>11.12279</v>
      </c>
      <c r="BF24" s="284">
        <v>11.16014</v>
      </c>
      <c r="BG24" s="284">
        <v>10.25699</v>
      </c>
      <c r="BH24" s="284">
        <v>8.0674089999999996</v>
      </c>
      <c r="BI24" s="284">
        <v>7.2985449999999998</v>
      </c>
      <c r="BJ24" s="284">
        <v>7.1779869999999999</v>
      </c>
      <c r="BK24" s="284">
        <v>7.3616549999999998</v>
      </c>
      <c r="BL24" s="284">
        <v>7.3673289999999998</v>
      </c>
      <c r="BM24" s="284">
        <v>7.4786270000000004</v>
      </c>
      <c r="BN24" s="284">
        <v>7.6653370000000001</v>
      </c>
      <c r="BO24" s="284">
        <v>8.6572639999999996</v>
      </c>
      <c r="BP24" s="284">
        <v>10.000109999999999</v>
      </c>
      <c r="BQ24" s="284">
        <v>10.061870000000001</v>
      </c>
      <c r="BR24" s="284">
        <v>10.398910000000001</v>
      </c>
      <c r="BS24" s="284">
        <v>9.792192</v>
      </c>
      <c r="BT24" s="284">
        <v>7.7921519999999997</v>
      </c>
      <c r="BU24" s="284">
        <v>7.28268</v>
      </c>
      <c r="BV24" s="284">
        <v>7.2516080000000001</v>
      </c>
    </row>
    <row r="25" spans="1:74" ht="11.1" customHeight="1" x14ac:dyDescent="0.2">
      <c r="A25" s="529" t="s">
        <v>795</v>
      </c>
      <c r="B25" s="531" t="s">
        <v>780</v>
      </c>
      <c r="C25" s="358">
        <v>9.8786140020000008</v>
      </c>
      <c r="D25" s="358">
        <v>9.9381748999999999</v>
      </c>
      <c r="E25" s="358">
        <v>10.08238508</v>
      </c>
      <c r="F25" s="358">
        <v>10.042671840000001</v>
      </c>
      <c r="G25" s="358">
        <v>12.686625319999999</v>
      </c>
      <c r="H25" s="358">
        <v>14.487457040000001</v>
      </c>
      <c r="I25" s="358">
        <v>14.19613045</v>
      </c>
      <c r="J25" s="358">
        <v>15.08361846</v>
      </c>
      <c r="K25" s="358">
        <v>15.074927020000001</v>
      </c>
      <c r="L25" s="358">
        <v>11.698857009999999</v>
      </c>
      <c r="M25" s="358">
        <v>10.221833070000001</v>
      </c>
      <c r="N25" s="358">
        <v>11.10624674</v>
      </c>
      <c r="O25" s="358">
        <v>11.73160287</v>
      </c>
      <c r="P25" s="358">
        <v>11.91823823</v>
      </c>
      <c r="Q25" s="358">
        <v>10.82688617</v>
      </c>
      <c r="R25" s="358">
        <v>10.43266122</v>
      </c>
      <c r="S25" s="358">
        <v>12.46026852</v>
      </c>
      <c r="T25" s="358">
        <v>11.717720119999999</v>
      </c>
      <c r="U25" s="358">
        <v>12.04140056</v>
      </c>
      <c r="V25" s="358">
        <v>11.68289672</v>
      </c>
      <c r="W25" s="358">
        <v>11.417053579999999</v>
      </c>
      <c r="X25" s="358">
        <v>9.5996880250000007</v>
      </c>
      <c r="Y25" s="358">
        <v>8.0006538329999994</v>
      </c>
      <c r="Z25" s="358">
        <v>8.1260346899999991</v>
      </c>
      <c r="AA25" s="358">
        <v>8.3939133909999999</v>
      </c>
      <c r="AB25" s="358">
        <v>8.9428649440000001</v>
      </c>
      <c r="AC25" s="358">
        <v>8.6222863370000002</v>
      </c>
      <c r="AD25" s="358">
        <v>8.4013160350000007</v>
      </c>
      <c r="AE25" s="358">
        <v>9.3219581530000006</v>
      </c>
      <c r="AF25" s="358">
        <v>10.350829020000001</v>
      </c>
      <c r="AG25" s="358">
        <v>11.83476916</v>
      </c>
      <c r="AH25" s="358">
        <v>11.2682599</v>
      </c>
      <c r="AI25" s="358">
        <v>10.996863579999999</v>
      </c>
      <c r="AJ25" s="358">
        <v>9.8256284750000003</v>
      </c>
      <c r="AK25" s="358">
        <v>8.8004436399999992</v>
      </c>
      <c r="AL25" s="358">
        <v>8.5140527670000008</v>
      </c>
      <c r="AM25" s="358">
        <v>9.110035882</v>
      </c>
      <c r="AN25" s="358">
        <v>9.1019761300000006</v>
      </c>
      <c r="AO25" s="358">
        <v>9.2947244530000006</v>
      </c>
      <c r="AP25" s="358">
        <v>9.5464498590000009</v>
      </c>
      <c r="AQ25" s="358">
        <v>10.117003779999999</v>
      </c>
      <c r="AR25" s="358">
        <v>11.237659969999999</v>
      </c>
      <c r="AS25" s="358">
        <v>12.030146820000001</v>
      </c>
      <c r="AT25" s="358">
        <v>11.888916399999999</v>
      </c>
      <c r="AU25" s="358">
        <v>11.204293290000001</v>
      </c>
      <c r="AV25" s="358">
        <v>8.9059138489999992</v>
      </c>
      <c r="AW25" s="358">
        <v>7.9163645499999999</v>
      </c>
      <c r="AX25" s="358">
        <v>8.9162132369999991</v>
      </c>
      <c r="AY25" s="358">
        <v>9.6349469360000004</v>
      </c>
      <c r="AZ25" s="777">
        <v>12.160083159999999</v>
      </c>
      <c r="BA25" s="777">
        <v>11.312155880000001</v>
      </c>
      <c r="BB25" s="777">
        <v>10.600608879999999</v>
      </c>
      <c r="BC25" s="777">
        <v>10.92554896</v>
      </c>
      <c r="BD25" s="777">
        <v>11.46538</v>
      </c>
      <c r="BE25" s="777">
        <v>11.67719</v>
      </c>
      <c r="BF25" s="284">
        <v>11.401540000000001</v>
      </c>
      <c r="BG25" s="284">
        <v>10.757350000000001</v>
      </c>
      <c r="BH25" s="284">
        <v>8.9435280000000006</v>
      </c>
      <c r="BI25" s="284">
        <v>8.2312370000000001</v>
      </c>
      <c r="BJ25" s="284">
        <v>8.3058490000000003</v>
      </c>
      <c r="BK25" s="284">
        <v>8.4406549999999996</v>
      </c>
      <c r="BL25" s="284">
        <v>8.7432339999999993</v>
      </c>
      <c r="BM25" s="284">
        <v>8.5922739999999997</v>
      </c>
      <c r="BN25" s="284">
        <v>8.6284299999999998</v>
      </c>
      <c r="BO25" s="284">
        <v>9.4764750000000006</v>
      </c>
      <c r="BP25" s="284">
        <v>10.149929999999999</v>
      </c>
      <c r="BQ25" s="284">
        <v>10.431039999999999</v>
      </c>
      <c r="BR25" s="284">
        <v>10.39401</v>
      </c>
      <c r="BS25" s="284">
        <v>9.9755289999999999</v>
      </c>
      <c r="BT25" s="284">
        <v>8.358295</v>
      </c>
      <c r="BU25" s="284">
        <v>7.850651</v>
      </c>
      <c r="BV25" s="284">
        <v>8.0892090000000003</v>
      </c>
    </row>
    <row r="26" spans="1:74" ht="11.1" customHeight="1" x14ac:dyDescent="0.2">
      <c r="A26" s="529" t="s">
        <v>796</v>
      </c>
      <c r="B26" s="531" t="s">
        <v>782</v>
      </c>
      <c r="C26" s="358">
        <v>10.173967060000001</v>
      </c>
      <c r="D26" s="358">
        <v>11.31495209</v>
      </c>
      <c r="E26" s="358">
        <v>11.19919932</v>
      </c>
      <c r="F26" s="358">
        <v>11.317511</v>
      </c>
      <c r="G26" s="358">
        <v>12.17410641</v>
      </c>
      <c r="H26" s="358">
        <v>14.045063689999999</v>
      </c>
      <c r="I26" s="358">
        <v>14.05434823</v>
      </c>
      <c r="J26" s="358">
        <v>14.04837553</v>
      </c>
      <c r="K26" s="358">
        <v>14.528696200000001</v>
      </c>
      <c r="L26" s="358">
        <v>13.61304823</v>
      </c>
      <c r="M26" s="358">
        <v>13.583596460000001</v>
      </c>
      <c r="N26" s="358">
        <v>12.60077085</v>
      </c>
      <c r="O26" s="358">
        <v>14.080745050000001</v>
      </c>
      <c r="P26" s="358">
        <v>12.92764333</v>
      </c>
      <c r="Q26" s="358">
        <v>11.08272616</v>
      </c>
      <c r="R26" s="358">
        <v>11.24285334</v>
      </c>
      <c r="S26" s="358">
        <v>10.81855468</v>
      </c>
      <c r="T26" s="358">
        <v>11.419500340000001</v>
      </c>
      <c r="U26" s="358">
        <v>11.411181129999999</v>
      </c>
      <c r="V26" s="358">
        <v>11.357781579999999</v>
      </c>
      <c r="W26" s="358">
        <v>11.23663393</v>
      </c>
      <c r="X26" s="358">
        <v>10.78554141</v>
      </c>
      <c r="Y26" s="358">
        <v>10.72527371</v>
      </c>
      <c r="Z26" s="358">
        <v>10.60983396</v>
      </c>
      <c r="AA26" s="358">
        <v>9.8490535300000008</v>
      </c>
      <c r="AB26" s="358">
        <v>9.9529433829999991</v>
      </c>
      <c r="AC26" s="358">
        <v>9.9568839219999994</v>
      </c>
      <c r="AD26" s="358">
        <v>9.8177849510000001</v>
      </c>
      <c r="AE26" s="358">
        <v>9.8130275499999993</v>
      </c>
      <c r="AF26" s="358">
        <v>10.10332927</v>
      </c>
      <c r="AG26" s="358">
        <v>10.37538311</v>
      </c>
      <c r="AH26" s="358">
        <v>10.96820267</v>
      </c>
      <c r="AI26" s="358">
        <v>10.00152873</v>
      </c>
      <c r="AJ26" s="358">
        <v>10.05258942</v>
      </c>
      <c r="AK26" s="358">
        <v>10.0278794</v>
      </c>
      <c r="AL26" s="358">
        <v>9.8708899389999996</v>
      </c>
      <c r="AM26" s="358">
        <v>10.233393319999999</v>
      </c>
      <c r="AN26" s="358">
        <v>10.949022360000001</v>
      </c>
      <c r="AO26" s="358">
        <v>12.46295538</v>
      </c>
      <c r="AP26" s="358">
        <v>12.622903920000001</v>
      </c>
      <c r="AQ26" s="358">
        <v>11.84168077</v>
      </c>
      <c r="AR26" s="358">
        <v>12.18233041</v>
      </c>
      <c r="AS26" s="358">
        <v>11.33613443</v>
      </c>
      <c r="AT26" s="358">
        <v>11.43426011</v>
      </c>
      <c r="AU26" s="358">
        <v>11.27403949</v>
      </c>
      <c r="AV26" s="358">
        <v>11.891474880000001</v>
      </c>
      <c r="AW26" s="358">
        <v>12.1065068</v>
      </c>
      <c r="AX26" s="358">
        <v>12.234795739999999</v>
      </c>
      <c r="AY26" s="358">
        <v>12.699800440000001</v>
      </c>
      <c r="AZ26" s="777">
        <v>13.20853222</v>
      </c>
      <c r="BA26" s="777">
        <v>14.05005542</v>
      </c>
      <c r="BB26" s="777">
        <v>14.39381161</v>
      </c>
      <c r="BC26" s="777">
        <v>13.67668205</v>
      </c>
      <c r="BD26" s="777">
        <v>13.75787</v>
      </c>
      <c r="BE26" s="777">
        <v>13.494590000000001</v>
      </c>
      <c r="BF26" s="284">
        <v>12.8466</v>
      </c>
      <c r="BG26" s="284">
        <v>12.515079999999999</v>
      </c>
      <c r="BH26" s="284">
        <v>11.76929</v>
      </c>
      <c r="BI26" s="284">
        <v>11.401249999999999</v>
      </c>
      <c r="BJ26" s="284">
        <v>10.983890000000001</v>
      </c>
      <c r="BK26" s="284">
        <v>10.987780000000001</v>
      </c>
      <c r="BL26" s="284">
        <v>10.72634</v>
      </c>
      <c r="BM26" s="284">
        <v>10.539540000000001</v>
      </c>
      <c r="BN26" s="284">
        <v>10.830590000000001</v>
      </c>
      <c r="BO26" s="284">
        <v>10.879</v>
      </c>
      <c r="BP26" s="284">
        <v>11.2386</v>
      </c>
      <c r="BQ26" s="284">
        <v>11.23052</v>
      </c>
      <c r="BR26" s="284">
        <v>10.92046</v>
      </c>
      <c r="BS26" s="284">
        <v>10.89425</v>
      </c>
      <c r="BT26" s="284">
        <v>10.417120000000001</v>
      </c>
      <c r="BU26" s="284">
        <v>10.310409999999999</v>
      </c>
      <c r="BV26" s="284">
        <v>10.1105</v>
      </c>
    </row>
    <row r="27" spans="1:74" ht="11.1" customHeight="1" x14ac:dyDescent="0.2">
      <c r="A27" s="529" t="s">
        <v>797</v>
      </c>
      <c r="B27" s="531" t="s">
        <v>784</v>
      </c>
      <c r="C27" s="358">
        <v>10.20441012</v>
      </c>
      <c r="D27" s="358">
        <v>10.13806896</v>
      </c>
      <c r="E27" s="358">
        <v>10.81721697</v>
      </c>
      <c r="F27" s="358">
        <v>10.93628562</v>
      </c>
      <c r="G27" s="358">
        <v>13.74253145</v>
      </c>
      <c r="H27" s="358">
        <v>14.940721509999999</v>
      </c>
      <c r="I27" s="358">
        <v>16.056307279999999</v>
      </c>
      <c r="J27" s="358">
        <v>14.76848521</v>
      </c>
      <c r="K27" s="358">
        <v>15.64692237</v>
      </c>
      <c r="L27" s="358">
        <v>14.99273475</v>
      </c>
      <c r="M27" s="358">
        <v>13.64193895</v>
      </c>
      <c r="N27" s="358">
        <v>12.59290654</v>
      </c>
      <c r="O27" s="358">
        <v>13.064003919999999</v>
      </c>
      <c r="P27" s="358">
        <v>12.4507271</v>
      </c>
      <c r="Q27" s="358">
        <v>11.08489391</v>
      </c>
      <c r="R27" s="358">
        <v>11.037793840000001</v>
      </c>
      <c r="S27" s="358">
        <v>11.304579459999999</v>
      </c>
      <c r="T27" s="358">
        <v>11.88975291</v>
      </c>
      <c r="U27" s="358">
        <v>12.290899769999999</v>
      </c>
      <c r="V27" s="358">
        <v>12.713760560000001</v>
      </c>
      <c r="W27" s="358">
        <v>11.96809801</v>
      </c>
      <c r="X27" s="358">
        <v>11.73737895</v>
      </c>
      <c r="Y27" s="358">
        <v>11.34149345</v>
      </c>
      <c r="Z27" s="358">
        <v>10.32444826</v>
      </c>
      <c r="AA27" s="358">
        <v>9.6137498709999996</v>
      </c>
      <c r="AB27" s="358">
        <v>10.58179788</v>
      </c>
      <c r="AC27" s="358">
        <v>10.15928066</v>
      </c>
      <c r="AD27" s="358">
        <v>9.7875295310000006</v>
      </c>
      <c r="AE27" s="358">
        <v>10.095372230000001</v>
      </c>
      <c r="AF27" s="358">
        <v>11.06098096</v>
      </c>
      <c r="AG27" s="358">
        <v>11.65189273</v>
      </c>
      <c r="AH27" s="358">
        <v>11.96075141</v>
      </c>
      <c r="AI27" s="358">
        <v>11.82090629</v>
      </c>
      <c r="AJ27" s="358">
        <v>11.24761458</v>
      </c>
      <c r="AK27" s="358">
        <v>11.80300156</v>
      </c>
      <c r="AL27" s="358">
        <v>10.237506979999999</v>
      </c>
      <c r="AM27" s="358">
        <v>9.811041629</v>
      </c>
      <c r="AN27" s="358">
        <v>10.281919029999999</v>
      </c>
      <c r="AO27" s="358">
        <v>11.265535910000001</v>
      </c>
      <c r="AP27" s="358">
        <v>12.41137765</v>
      </c>
      <c r="AQ27" s="358">
        <v>12.63463258</v>
      </c>
      <c r="AR27" s="358">
        <v>12.890448920000001</v>
      </c>
      <c r="AS27" s="358">
        <v>13.44285363</v>
      </c>
      <c r="AT27" s="358">
        <v>13.31476962</v>
      </c>
      <c r="AU27" s="358">
        <v>12.909106380000001</v>
      </c>
      <c r="AV27" s="358">
        <v>12.86821265</v>
      </c>
      <c r="AW27" s="358">
        <v>11.7216065</v>
      </c>
      <c r="AX27" s="358">
        <v>11.36013642</v>
      </c>
      <c r="AY27" s="358">
        <v>11.30392286</v>
      </c>
      <c r="AZ27" s="777">
        <v>12.539194889999999</v>
      </c>
      <c r="BA27" s="777">
        <v>13.672332539999999</v>
      </c>
      <c r="BB27" s="777">
        <v>13.440762299999999</v>
      </c>
      <c r="BC27" s="777">
        <v>13.048009349999999</v>
      </c>
      <c r="BD27" s="777">
        <v>12.89767</v>
      </c>
      <c r="BE27" s="777">
        <v>12.77392</v>
      </c>
      <c r="BF27" s="284">
        <v>12.295389999999999</v>
      </c>
      <c r="BG27" s="284">
        <v>11.67019</v>
      </c>
      <c r="BH27" s="284">
        <v>10.91595</v>
      </c>
      <c r="BI27" s="284">
        <v>9.9838140000000006</v>
      </c>
      <c r="BJ27" s="284">
        <v>9.6403669999999995</v>
      </c>
      <c r="BK27" s="284">
        <v>9.7170170000000002</v>
      </c>
      <c r="BL27" s="284">
        <v>9.4810540000000003</v>
      </c>
      <c r="BM27" s="284">
        <v>9.4906810000000004</v>
      </c>
      <c r="BN27" s="284">
        <v>9.8392370000000007</v>
      </c>
      <c r="BO27" s="284">
        <v>10.528180000000001</v>
      </c>
      <c r="BP27" s="284">
        <v>10.935269999999999</v>
      </c>
      <c r="BQ27" s="284">
        <v>11.18784</v>
      </c>
      <c r="BR27" s="284">
        <v>11.20961</v>
      </c>
      <c r="BS27" s="284">
        <v>10.97357</v>
      </c>
      <c r="BT27" s="284">
        <v>10.51446</v>
      </c>
      <c r="BU27" s="284">
        <v>9.8526550000000004</v>
      </c>
      <c r="BV27" s="284">
        <v>9.6976639999999996</v>
      </c>
    </row>
    <row r="28" spans="1:74" ht="11.1" customHeight="1" x14ac:dyDescent="0.2">
      <c r="A28" s="529" t="s">
        <v>798</v>
      </c>
      <c r="B28" s="531" t="s">
        <v>786</v>
      </c>
      <c r="C28" s="358">
        <v>9.8278372540000003</v>
      </c>
      <c r="D28" s="358">
        <v>9.9065385209999999</v>
      </c>
      <c r="E28" s="358">
        <v>10.251046730000001</v>
      </c>
      <c r="F28" s="358">
        <v>11.593787450000001</v>
      </c>
      <c r="G28" s="358">
        <v>13.1316463</v>
      </c>
      <c r="H28" s="358">
        <v>13.75338095</v>
      </c>
      <c r="I28" s="358">
        <v>13.74712278</v>
      </c>
      <c r="J28" s="358">
        <v>15.38578547</v>
      </c>
      <c r="K28" s="358">
        <v>15.250153109999999</v>
      </c>
      <c r="L28" s="358">
        <v>14.234770279999999</v>
      </c>
      <c r="M28" s="358">
        <v>12.39343311</v>
      </c>
      <c r="N28" s="358">
        <v>12.21515389</v>
      </c>
      <c r="O28" s="358">
        <v>12.290657749999999</v>
      </c>
      <c r="P28" s="358">
        <v>11.27251015</v>
      </c>
      <c r="Q28" s="358">
        <v>10.175428500000001</v>
      </c>
      <c r="R28" s="358">
        <v>10.17215489</v>
      </c>
      <c r="S28" s="358">
        <v>9.8412581729999999</v>
      </c>
      <c r="T28" s="358">
        <v>9.7212814180000002</v>
      </c>
      <c r="U28" s="358">
        <v>10.50935964</v>
      </c>
      <c r="V28" s="358">
        <v>10.871531040000001</v>
      </c>
      <c r="W28" s="358">
        <v>10.49514688</v>
      </c>
      <c r="X28" s="358">
        <v>10.392919640000001</v>
      </c>
      <c r="Y28" s="358">
        <v>10.078370980000001</v>
      </c>
      <c r="Z28" s="358">
        <v>9.5664859500000006</v>
      </c>
      <c r="AA28" s="358">
        <v>9.056004519</v>
      </c>
      <c r="AB28" s="358">
        <v>9.2985060130000008</v>
      </c>
      <c r="AC28" s="358">
        <v>9.6038785949999994</v>
      </c>
      <c r="AD28" s="358">
        <v>9.5758047980000001</v>
      </c>
      <c r="AE28" s="358">
        <v>9.6865258480000005</v>
      </c>
      <c r="AF28" s="358">
        <v>10.09048673</v>
      </c>
      <c r="AG28" s="358">
        <v>10.26514549</v>
      </c>
      <c r="AH28" s="358">
        <v>10.229393</v>
      </c>
      <c r="AI28" s="358">
        <v>10.503429969999999</v>
      </c>
      <c r="AJ28" s="358">
        <v>10.801058619999999</v>
      </c>
      <c r="AK28" s="358">
        <v>11.48940127</v>
      </c>
      <c r="AL28" s="358">
        <v>10.249946960000001</v>
      </c>
      <c r="AM28" s="358">
        <v>9.5404371369999996</v>
      </c>
      <c r="AN28" s="358">
        <v>9.8472547620000004</v>
      </c>
      <c r="AO28" s="358">
        <v>10.54456667</v>
      </c>
      <c r="AP28" s="358">
        <v>11.207326520000001</v>
      </c>
      <c r="AQ28" s="358">
        <v>11.677332399999999</v>
      </c>
      <c r="AR28" s="358">
        <v>11.692652089999999</v>
      </c>
      <c r="AS28" s="358">
        <v>12.557809260000001</v>
      </c>
      <c r="AT28" s="358">
        <v>12.582678509999999</v>
      </c>
      <c r="AU28" s="358">
        <v>12.476668979999999</v>
      </c>
      <c r="AV28" s="358">
        <v>12.639877820000001</v>
      </c>
      <c r="AW28" s="358">
        <v>12.54164872</v>
      </c>
      <c r="AX28" s="358">
        <v>11.320741679999999</v>
      </c>
      <c r="AY28" s="358">
        <v>11.09288327</v>
      </c>
      <c r="AZ28" s="777">
        <v>11.81248868</v>
      </c>
      <c r="BA28" s="777">
        <v>12.73042869</v>
      </c>
      <c r="BB28" s="777">
        <v>12.83571126</v>
      </c>
      <c r="BC28" s="777">
        <v>13.14919441</v>
      </c>
      <c r="BD28" s="777">
        <v>12.75877</v>
      </c>
      <c r="BE28" s="777">
        <v>12.50235</v>
      </c>
      <c r="BF28" s="284">
        <v>12.341889999999999</v>
      </c>
      <c r="BG28" s="284">
        <v>11.733890000000001</v>
      </c>
      <c r="BH28" s="284">
        <v>11.069319999999999</v>
      </c>
      <c r="BI28" s="284">
        <v>10.07574</v>
      </c>
      <c r="BJ28" s="284">
        <v>9.4730349999999994</v>
      </c>
      <c r="BK28" s="284">
        <v>9.2200749999999996</v>
      </c>
      <c r="BL28" s="284">
        <v>9.141864</v>
      </c>
      <c r="BM28" s="284">
        <v>9.1584380000000003</v>
      </c>
      <c r="BN28" s="284">
        <v>9.3030170000000005</v>
      </c>
      <c r="BO28" s="284">
        <v>9.6118310000000005</v>
      </c>
      <c r="BP28" s="284">
        <v>9.7037030000000009</v>
      </c>
      <c r="BQ28" s="284">
        <v>9.8193929999999998</v>
      </c>
      <c r="BR28" s="284">
        <v>10.15465</v>
      </c>
      <c r="BS28" s="284">
        <v>9.9781569999999995</v>
      </c>
      <c r="BT28" s="284">
        <v>9.6803559999999997</v>
      </c>
      <c r="BU28" s="284">
        <v>9.0367060000000006</v>
      </c>
      <c r="BV28" s="284">
        <v>8.7184550000000005</v>
      </c>
    </row>
    <row r="29" spans="1:74" ht="11.1" customHeight="1" x14ac:dyDescent="0.2">
      <c r="A29" s="529" t="s">
        <v>799</v>
      </c>
      <c r="B29" s="531" t="s">
        <v>788</v>
      </c>
      <c r="C29" s="358">
        <v>8.6990917460000006</v>
      </c>
      <c r="D29" s="358">
        <v>8.7397308450000004</v>
      </c>
      <c r="E29" s="358">
        <v>8.9040327880000003</v>
      </c>
      <c r="F29" s="358">
        <v>9.4654347730000001</v>
      </c>
      <c r="G29" s="358">
        <v>9.9358939199999998</v>
      </c>
      <c r="H29" s="358">
        <v>11.064650260000001</v>
      </c>
      <c r="I29" s="358">
        <v>12.471906799999999</v>
      </c>
      <c r="J29" s="358">
        <v>12.24442196</v>
      </c>
      <c r="K29" s="358">
        <v>12.83243502</v>
      </c>
      <c r="L29" s="358">
        <v>12.441986719999999</v>
      </c>
      <c r="M29" s="358">
        <v>11.43785246</v>
      </c>
      <c r="N29" s="358">
        <v>10.779455840000001</v>
      </c>
      <c r="O29" s="358">
        <v>11.529774209999999</v>
      </c>
      <c r="P29" s="358">
        <v>11.247255880000001</v>
      </c>
      <c r="Q29" s="358">
        <v>10.32369295</v>
      </c>
      <c r="R29" s="358">
        <v>10.350305840000001</v>
      </c>
      <c r="S29" s="358">
        <v>11.212245040000001</v>
      </c>
      <c r="T29" s="358">
        <v>11.717215449999999</v>
      </c>
      <c r="U29" s="358">
        <v>11.923672249999999</v>
      </c>
      <c r="V29" s="358">
        <v>12.3496594</v>
      </c>
      <c r="W29" s="358">
        <v>12.6440772</v>
      </c>
      <c r="X29" s="358">
        <v>11.06995032</v>
      </c>
      <c r="Y29" s="358">
        <v>10.788113109999999</v>
      </c>
      <c r="Z29" s="358">
        <v>10.627061319999999</v>
      </c>
      <c r="AA29" s="358">
        <v>10.236502850000001</v>
      </c>
      <c r="AB29" s="358">
        <v>10.525793</v>
      </c>
      <c r="AC29" s="358">
        <v>10.100585540000001</v>
      </c>
      <c r="AD29" s="358">
        <v>9.9325965850000006</v>
      </c>
      <c r="AE29" s="358">
        <v>10.220992880000001</v>
      </c>
      <c r="AF29" s="358">
        <v>10.97870518</v>
      </c>
      <c r="AG29" s="358">
        <v>10.877755090000001</v>
      </c>
      <c r="AH29" s="358">
        <v>10.29229056</v>
      </c>
      <c r="AI29" s="358">
        <v>10.03312171</v>
      </c>
      <c r="AJ29" s="358">
        <v>9.2685679239999992</v>
      </c>
      <c r="AK29" s="358">
        <v>8.1323078350000007</v>
      </c>
      <c r="AL29" s="358">
        <v>7.8825169959999997</v>
      </c>
      <c r="AM29" s="358">
        <v>8.1733248710000002</v>
      </c>
      <c r="AN29" s="358">
        <v>7.9787545949999998</v>
      </c>
      <c r="AO29" s="358">
        <v>8.0248450259999995</v>
      </c>
      <c r="AP29" s="358">
        <v>8.0606010529999992</v>
      </c>
      <c r="AQ29" s="358">
        <v>8.2392391610000004</v>
      </c>
      <c r="AR29" s="358">
        <v>8.9410014679999996</v>
      </c>
      <c r="AS29" s="358">
        <v>9.2920368490000005</v>
      </c>
      <c r="AT29" s="358">
        <v>9.1250566939999995</v>
      </c>
      <c r="AU29" s="358">
        <v>9.113799041</v>
      </c>
      <c r="AV29" s="358">
        <v>8.5770203269999996</v>
      </c>
      <c r="AW29" s="358">
        <v>8.2884262050000004</v>
      </c>
      <c r="AX29" s="358">
        <v>8.1105088219999999</v>
      </c>
      <c r="AY29" s="358">
        <v>8.1997583980000002</v>
      </c>
      <c r="AZ29" s="777">
        <v>8.0953835329999997</v>
      </c>
      <c r="BA29" s="777">
        <v>8.4074621789999995</v>
      </c>
      <c r="BB29" s="777">
        <v>8.1994406689999995</v>
      </c>
      <c r="BC29" s="777">
        <v>8.1315205059999993</v>
      </c>
      <c r="BD29" s="777">
        <v>8.6620679999999997</v>
      </c>
      <c r="BE29" s="777">
        <v>9.1578970000000002</v>
      </c>
      <c r="BF29" s="284">
        <v>9.1348570000000002</v>
      </c>
      <c r="BG29" s="284">
        <v>9.0516559999999995</v>
      </c>
      <c r="BH29" s="284">
        <v>8.3015319999999999</v>
      </c>
      <c r="BI29" s="284">
        <v>7.845148</v>
      </c>
      <c r="BJ29" s="284">
        <v>7.6746109999999996</v>
      </c>
      <c r="BK29" s="284">
        <v>7.809177</v>
      </c>
      <c r="BL29" s="284">
        <v>8.0474130000000006</v>
      </c>
      <c r="BM29" s="284">
        <v>8.1702910000000006</v>
      </c>
      <c r="BN29" s="284">
        <v>8.2485490000000006</v>
      </c>
      <c r="BO29" s="284">
        <v>8.6433300000000006</v>
      </c>
      <c r="BP29" s="284">
        <v>9.1114409999999992</v>
      </c>
      <c r="BQ29" s="284">
        <v>9.5423690000000008</v>
      </c>
      <c r="BR29" s="284">
        <v>9.5243300000000009</v>
      </c>
      <c r="BS29" s="284">
        <v>9.4632799999999992</v>
      </c>
      <c r="BT29" s="284">
        <v>8.7356730000000002</v>
      </c>
      <c r="BU29" s="284">
        <v>8.3144500000000008</v>
      </c>
      <c r="BV29" s="284">
        <v>8.1741150000000005</v>
      </c>
    </row>
    <row r="30" spans="1:74" ht="11.1" customHeight="1" x14ac:dyDescent="0.2">
      <c r="A30" s="529" t="s">
        <v>800</v>
      </c>
      <c r="B30" s="531" t="s">
        <v>790</v>
      </c>
      <c r="C30" s="358">
        <v>13.430463270000001</v>
      </c>
      <c r="D30" s="358">
        <v>12.7061022</v>
      </c>
      <c r="E30" s="358">
        <v>12.7945157</v>
      </c>
      <c r="F30" s="358">
        <v>12.47738713</v>
      </c>
      <c r="G30" s="358">
        <v>13.39840175</v>
      </c>
      <c r="H30" s="358">
        <v>15.64681144</v>
      </c>
      <c r="I30" s="358">
        <v>14.99781351</v>
      </c>
      <c r="J30" s="358">
        <v>15.861905910000001</v>
      </c>
      <c r="K30" s="358">
        <v>15.836411439999999</v>
      </c>
      <c r="L30" s="358">
        <v>13.850678520000001</v>
      </c>
      <c r="M30" s="358">
        <v>13.681377210000001</v>
      </c>
      <c r="N30" s="358">
        <v>15.397691610000001</v>
      </c>
      <c r="O30" s="358">
        <v>18.785338679999999</v>
      </c>
      <c r="P30" s="358">
        <v>18.485811680000001</v>
      </c>
      <c r="Q30" s="358">
        <v>16.27966889</v>
      </c>
      <c r="R30" s="358">
        <v>13.67159024</v>
      </c>
      <c r="S30" s="358">
        <v>12.95077485</v>
      </c>
      <c r="T30" s="358">
        <v>13.146774049999999</v>
      </c>
      <c r="U30" s="358">
        <v>13.869691530000001</v>
      </c>
      <c r="V30" s="358">
        <v>14.600639149999999</v>
      </c>
      <c r="W30" s="358">
        <v>14.322762969999999</v>
      </c>
      <c r="X30" s="358">
        <v>13.45604327</v>
      </c>
      <c r="Y30" s="358">
        <v>14.43527729</v>
      </c>
      <c r="Z30" s="358">
        <v>14.6901481</v>
      </c>
      <c r="AA30" s="358">
        <v>12.55545203</v>
      </c>
      <c r="AB30" s="358">
        <v>13.80751895</v>
      </c>
      <c r="AC30" s="358">
        <v>13.515042879999999</v>
      </c>
      <c r="AD30" s="358">
        <v>11.879541619999999</v>
      </c>
      <c r="AE30" s="358">
        <v>11.645488179999999</v>
      </c>
      <c r="AF30" s="358">
        <v>11.98588681</v>
      </c>
      <c r="AG30" s="358">
        <v>13.05149688</v>
      </c>
      <c r="AH30" s="358">
        <v>13.664605419999999</v>
      </c>
      <c r="AI30" s="358">
        <v>13.28194029</v>
      </c>
      <c r="AJ30" s="358">
        <v>12.79217364</v>
      </c>
      <c r="AK30" s="358">
        <v>12.76089565</v>
      </c>
      <c r="AL30" s="358">
        <v>13.51456014</v>
      </c>
      <c r="AM30" s="358">
        <v>14.57705782</v>
      </c>
      <c r="AN30" s="358">
        <v>15.53613253</v>
      </c>
      <c r="AO30" s="358">
        <v>15.76327437</v>
      </c>
      <c r="AP30" s="358">
        <v>15.082264820000001</v>
      </c>
      <c r="AQ30" s="358">
        <v>14.94064288</v>
      </c>
      <c r="AR30" s="358">
        <v>15.27691619</v>
      </c>
      <c r="AS30" s="358">
        <v>16.608706009999999</v>
      </c>
      <c r="AT30" s="358">
        <v>16.368197349999999</v>
      </c>
      <c r="AU30" s="358">
        <v>15.50375133</v>
      </c>
      <c r="AV30" s="358">
        <v>14.99123376</v>
      </c>
      <c r="AW30" s="358">
        <v>15.3378604</v>
      </c>
      <c r="AX30" s="358">
        <v>15.95321214</v>
      </c>
      <c r="AY30" s="358">
        <v>15.91759484</v>
      </c>
      <c r="AZ30" s="777">
        <v>15.46367379</v>
      </c>
      <c r="BA30" s="777">
        <v>15.134351819999999</v>
      </c>
      <c r="BB30" s="777">
        <v>14.31806256</v>
      </c>
      <c r="BC30" s="777">
        <v>14.39976688</v>
      </c>
      <c r="BD30" s="777">
        <v>14.512740000000001</v>
      </c>
      <c r="BE30" s="777">
        <v>14.48175</v>
      </c>
      <c r="BF30" s="284">
        <v>14.29721</v>
      </c>
      <c r="BG30" s="284">
        <v>13.885149999999999</v>
      </c>
      <c r="BH30" s="284">
        <v>12.989089999999999</v>
      </c>
      <c r="BI30" s="284">
        <v>13.04092</v>
      </c>
      <c r="BJ30" s="284">
        <v>13.46616</v>
      </c>
      <c r="BK30" s="284">
        <v>13.86862</v>
      </c>
      <c r="BL30" s="284">
        <v>13.68399</v>
      </c>
      <c r="BM30" s="284">
        <v>13.403409999999999</v>
      </c>
      <c r="BN30" s="284">
        <v>12.672190000000001</v>
      </c>
      <c r="BO30" s="284">
        <v>12.39077</v>
      </c>
      <c r="BP30" s="284">
        <v>12.71542</v>
      </c>
      <c r="BQ30" s="284">
        <v>12.84914</v>
      </c>
      <c r="BR30" s="284">
        <v>12.91234</v>
      </c>
      <c r="BS30" s="284">
        <v>12.724360000000001</v>
      </c>
      <c r="BT30" s="284">
        <v>12.0253</v>
      </c>
      <c r="BU30" s="284">
        <v>12.270530000000001</v>
      </c>
      <c r="BV30" s="284">
        <v>12.85685</v>
      </c>
    </row>
    <row r="31" spans="1:74" ht="11.1" customHeight="1" x14ac:dyDescent="0.2">
      <c r="A31" s="529"/>
      <c r="B31" s="533"/>
      <c r="C31" s="358"/>
      <c r="D31" s="358"/>
      <c r="E31" s="358"/>
      <c r="F31" s="358"/>
      <c r="G31" s="358"/>
      <c r="H31" s="358"/>
      <c r="I31" s="358"/>
      <c r="J31" s="358"/>
      <c r="K31" s="358"/>
      <c r="L31" s="358"/>
      <c r="M31" s="358"/>
      <c r="N31" s="358"/>
      <c r="O31" s="358"/>
      <c r="P31" s="358"/>
      <c r="Q31" s="358"/>
      <c r="R31" s="358"/>
      <c r="S31" s="358"/>
      <c r="T31" s="358"/>
      <c r="U31" s="358"/>
      <c r="V31" s="358"/>
      <c r="W31" s="358"/>
      <c r="X31" s="358"/>
      <c r="Y31" s="358"/>
      <c r="Z31" s="358"/>
      <c r="AA31" s="358"/>
      <c r="AB31" s="358"/>
      <c r="AC31" s="358"/>
      <c r="AD31" s="358"/>
      <c r="AE31" s="358"/>
      <c r="AF31" s="358"/>
      <c r="AG31" s="358"/>
      <c r="AH31" s="358"/>
      <c r="AI31" s="358"/>
      <c r="AJ31" s="358"/>
      <c r="AK31" s="358"/>
      <c r="AL31" s="358"/>
      <c r="AM31" s="358"/>
      <c r="AN31" s="358"/>
      <c r="AO31" s="358"/>
      <c r="AP31" s="358"/>
      <c r="AQ31" s="358"/>
      <c r="AR31" s="358"/>
      <c r="AS31" s="358"/>
      <c r="AT31" s="358"/>
      <c r="AU31" s="358"/>
      <c r="AV31" s="358"/>
      <c r="AW31" s="358"/>
      <c r="AX31" s="358"/>
      <c r="AY31" s="358"/>
      <c r="AZ31" s="777"/>
      <c r="BA31" s="777"/>
      <c r="BB31" s="777"/>
      <c r="BC31" s="777"/>
      <c r="BD31" s="777"/>
      <c r="BE31" s="777"/>
      <c r="BF31" s="284"/>
      <c r="BG31" s="284"/>
      <c r="BH31" s="284"/>
      <c r="BI31" s="284"/>
      <c r="BJ31" s="284"/>
      <c r="BK31" s="284"/>
      <c r="BL31" s="284"/>
      <c r="BM31" s="284"/>
      <c r="BN31" s="284"/>
      <c r="BO31" s="284"/>
      <c r="BP31" s="284"/>
      <c r="BQ31" s="284"/>
      <c r="BR31" s="284"/>
      <c r="BS31" s="284"/>
      <c r="BT31" s="284"/>
      <c r="BU31" s="284"/>
      <c r="BV31" s="284"/>
    </row>
    <row r="32" spans="1:74" ht="11.1" customHeight="1" x14ac:dyDescent="0.2">
      <c r="A32" s="529"/>
      <c r="B32" s="35" t="s">
        <v>801</v>
      </c>
      <c r="C32" s="537"/>
      <c r="D32" s="537"/>
      <c r="E32" s="537"/>
      <c r="F32" s="537"/>
      <c r="G32" s="537"/>
      <c r="H32" s="537"/>
      <c r="I32" s="537"/>
      <c r="J32" s="537"/>
      <c r="K32" s="537"/>
      <c r="L32" s="537"/>
      <c r="M32" s="537"/>
      <c r="N32" s="537"/>
      <c r="O32" s="537"/>
      <c r="P32" s="537"/>
      <c r="Q32" s="537"/>
      <c r="R32" s="537"/>
      <c r="S32" s="537"/>
      <c r="T32" s="537"/>
      <c r="U32" s="537"/>
      <c r="V32" s="537"/>
      <c r="W32" s="537"/>
      <c r="X32" s="537"/>
      <c r="Y32" s="537"/>
      <c r="Z32" s="537"/>
      <c r="AA32" s="537"/>
      <c r="AB32" s="537"/>
      <c r="AC32" s="537"/>
      <c r="AD32" s="537"/>
      <c r="AE32" s="537"/>
      <c r="AF32" s="537"/>
      <c r="AG32" s="537"/>
      <c r="AH32" s="537"/>
      <c r="AI32" s="537"/>
      <c r="AJ32" s="537"/>
      <c r="AK32" s="537"/>
      <c r="AL32" s="537"/>
      <c r="AM32" s="537"/>
      <c r="AN32" s="537"/>
      <c r="AO32" s="537"/>
      <c r="AP32" s="537"/>
      <c r="AQ32" s="537"/>
      <c r="AR32" s="537"/>
      <c r="AS32" s="537"/>
      <c r="AT32" s="537"/>
      <c r="AU32" s="537"/>
      <c r="AV32" s="537"/>
      <c r="AW32" s="537"/>
      <c r="AX32" s="537"/>
      <c r="AY32" s="537"/>
      <c r="AZ32" s="813"/>
      <c r="BA32" s="813"/>
      <c r="BB32" s="813"/>
      <c r="BC32" s="813"/>
      <c r="BD32" s="813"/>
      <c r="BE32" s="813"/>
      <c r="BF32" s="540"/>
      <c r="BG32" s="540"/>
      <c r="BH32" s="540"/>
      <c r="BI32" s="540"/>
      <c r="BJ32" s="540"/>
      <c r="BK32" s="540"/>
      <c r="BL32" s="540"/>
      <c r="BM32" s="540"/>
      <c r="BN32" s="540"/>
      <c r="BO32" s="540"/>
      <c r="BP32" s="540"/>
      <c r="BQ32" s="540"/>
      <c r="BR32" s="540"/>
      <c r="BS32" s="540"/>
      <c r="BT32" s="540"/>
      <c r="BU32" s="540"/>
      <c r="BV32" s="540"/>
    </row>
    <row r="33" spans="1:74" ht="11.1" customHeight="1" x14ac:dyDescent="0.2">
      <c r="A33" s="529" t="s">
        <v>165</v>
      </c>
      <c r="B33" s="501" t="s">
        <v>595</v>
      </c>
      <c r="C33" s="358">
        <v>6.49</v>
      </c>
      <c r="D33" s="358">
        <v>7.34</v>
      </c>
      <c r="E33" s="358">
        <v>6.2</v>
      </c>
      <c r="F33" s="358">
        <v>6.7</v>
      </c>
      <c r="G33" s="358">
        <v>8.11</v>
      </c>
      <c r="H33" s="358">
        <v>9.34</v>
      </c>
      <c r="I33" s="358">
        <v>7.89</v>
      </c>
      <c r="J33" s="358">
        <v>9.44</v>
      </c>
      <c r="K33" s="358">
        <v>9.6199999999999992</v>
      </c>
      <c r="L33" s="358">
        <v>7.18</v>
      </c>
      <c r="M33" s="358">
        <v>6.76</v>
      </c>
      <c r="N33" s="358">
        <v>8.08</v>
      </c>
      <c r="O33" s="358">
        <v>7.2</v>
      </c>
      <c r="P33" s="358">
        <v>5.94</v>
      </c>
      <c r="Q33" s="358">
        <v>5</v>
      </c>
      <c r="R33" s="358">
        <v>4.03</v>
      </c>
      <c r="S33" s="358">
        <v>3.54</v>
      </c>
      <c r="T33" s="358">
        <v>3.53</v>
      </c>
      <c r="U33" s="358">
        <v>3.84</v>
      </c>
      <c r="V33" s="358">
        <v>3.79</v>
      </c>
      <c r="W33" s="358">
        <v>3.84</v>
      </c>
      <c r="X33" s="358">
        <v>4.0599999999999996</v>
      </c>
      <c r="Y33" s="358">
        <v>4.3499999999999996</v>
      </c>
      <c r="Z33" s="358">
        <v>4.4800000000000004</v>
      </c>
      <c r="AA33" s="358">
        <v>5.24</v>
      </c>
      <c r="AB33" s="358">
        <v>4.97</v>
      </c>
      <c r="AC33" s="358">
        <v>3.9</v>
      </c>
      <c r="AD33" s="358">
        <v>3.48</v>
      </c>
      <c r="AE33" s="358">
        <v>3.31</v>
      </c>
      <c r="AF33" s="358">
        <v>3.85</v>
      </c>
      <c r="AG33" s="358">
        <v>3.74</v>
      </c>
      <c r="AH33" s="358">
        <v>3.22</v>
      </c>
      <c r="AI33" s="358">
        <v>3.4</v>
      </c>
      <c r="AJ33" s="358">
        <v>3.94</v>
      </c>
      <c r="AK33" s="358">
        <v>4.04</v>
      </c>
      <c r="AL33" s="358">
        <v>5.21</v>
      </c>
      <c r="AM33" s="358">
        <v>6.03</v>
      </c>
      <c r="AN33" s="358">
        <v>5.92</v>
      </c>
      <c r="AO33" s="358">
        <v>5.67</v>
      </c>
      <c r="AP33" s="358">
        <v>5.31</v>
      </c>
      <c r="AQ33" s="358">
        <v>4.6900000000000004</v>
      </c>
      <c r="AR33" s="358">
        <v>4.6500000000000004</v>
      </c>
      <c r="AS33" s="358">
        <v>4.63</v>
      </c>
      <c r="AT33" s="358">
        <v>4.46</v>
      </c>
      <c r="AU33" s="358">
        <v>4.41</v>
      </c>
      <c r="AV33" s="358">
        <v>4.55</v>
      </c>
      <c r="AW33" s="358">
        <v>5.33</v>
      </c>
      <c r="AX33" s="358">
        <v>6.37</v>
      </c>
      <c r="AY33" s="358">
        <v>7.2</v>
      </c>
      <c r="AZ33" s="777">
        <v>8.43</v>
      </c>
      <c r="BA33" s="777">
        <v>5.27</v>
      </c>
      <c r="BB33" s="777">
        <v>4.9000000000000004</v>
      </c>
      <c r="BC33" s="777">
        <v>4.2699999999999996</v>
      </c>
      <c r="BD33" s="777">
        <v>4.0900629999999998</v>
      </c>
      <c r="BE33" s="777">
        <v>4.1772960000000001</v>
      </c>
      <c r="BF33" s="284">
        <v>3.6739790000000001</v>
      </c>
      <c r="BG33" s="284">
        <v>3.7121680000000001</v>
      </c>
      <c r="BH33" s="284">
        <v>3.6867100000000002</v>
      </c>
      <c r="BI33" s="284">
        <v>3.938866</v>
      </c>
      <c r="BJ33" s="284">
        <v>4.7478930000000004</v>
      </c>
      <c r="BK33" s="284">
        <v>5.2483129999999996</v>
      </c>
      <c r="BL33" s="284">
        <v>5.2574930000000002</v>
      </c>
      <c r="BM33" s="284">
        <v>4.1554390000000003</v>
      </c>
      <c r="BN33" s="284">
        <v>3.679964</v>
      </c>
      <c r="BO33" s="284">
        <v>3.4945080000000002</v>
      </c>
      <c r="BP33" s="284">
        <v>3.7347450000000002</v>
      </c>
      <c r="BQ33" s="284">
        <v>3.732583</v>
      </c>
      <c r="BR33" s="284">
        <v>3.8339599999999998</v>
      </c>
      <c r="BS33" s="284">
        <v>4.0115550000000004</v>
      </c>
      <c r="BT33" s="284">
        <v>4.0144070000000003</v>
      </c>
      <c r="BU33" s="284">
        <v>4.4051210000000003</v>
      </c>
      <c r="BV33" s="284">
        <v>5.1986340000000002</v>
      </c>
    </row>
    <row r="34" spans="1:74" ht="11.1" customHeight="1" x14ac:dyDescent="0.2">
      <c r="A34" s="529" t="s">
        <v>802</v>
      </c>
      <c r="B34" s="531" t="s">
        <v>774</v>
      </c>
      <c r="C34" s="358">
        <v>11.00897878</v>
      </c>
      <c r="D34" s="358">
        <v>11.32070068</v>
      </c>
      <c r="E34" s="358">
        <v>11.491026740000001</v>
      </c>
      <c r="F34" s="358">
        <v>11.959529590000001</v>
      </c>
      <c r="G34" s="358">
        <v>12.441995390000001</v>
      </c>
      <c r="H34" s="358">
        <v>12.048922259999999</v>
      </c>
      <c r="I34" s="358">
        <v>12.119040630000001</v>
      </c>
      <c r="J34" s="358">
        <v>12.099851470000001</v>
      </c>
      <c r="K34" s="358">
        <v>12.425444430000001</v>
      </c>
      <c r="L34" s="358">
        <v>12.508778209999999</v>
      </c>
      <c r="M34" s="358">
        <v>13.42479848</v>
      </c>
      <c r="N34" s="358">
        <v>14.328362329999999</v>
      </c>
      <c r="O34" s="358">
        <v>13.90201652</v>
      </c>
      <c r="P34" s="358">
        <v>13.823658699999999</v>
      </c>
      <c r="Q34" s="358">
        <v>12.65505871</v>
      </c>
      <c r="R34" s="358">
        <v>11.64204428</v>
      </c>
      <c r="S34" s="358">
        <v>9.1488848990000005</v>
      </c>
      <c r="T34" s="358">
        <v>8.741576577</v>
      </c>
      <c r="U34" s="358">
        <v>7.456972285</v>
      </c>
      <c r="V34" s="358">
        <v>8.0316701290000001</v>
      </c>
      <c r="W34" s="358">
        <v>7.951429869</v>
      </c>
      <c r="X34" s="358">
        <v>7.4983277250000002</v>
      </c>
      <c r="Y34" s="358">
        <v>8.6732868889999999</v>
      </c>
      <c r="Z34" s="358">
        <v>10.7890272</v>
      </c>
      <c r="AA34" s="358">
        <v>11.4030529</v>
      </c>
      <c r="AB34" s="358">
        <v>10.891910530000001</v>
      </c>
      <c r="AC34" s="358">
        <v>11.149188049999999</v>
      </c>
      <c r="AD34" s="358">
        <v>11.259093719999999</v>
      </c>
      <c r="AE34" s="358">
        <v>9.7490194779999992</v>
      </c>
      <c r="AF34" s="358">
        <v>7.0641186280000001</v>
      </c>
      <c r="AG34" s="358">
        <v>6.9558877470000002</v>
      </c>
      <c r="AH34" s="358">
        <v>7.0316757699999997</v>
      </c>
      <c r="AI34" s="358">
        <v>7.1161312319999999</v>
      </c>
      <c r="AJ34" s="358">
        <v>7.0811997660000001</v>
      </c>
      <c r="AK34" s="358">
        <v>9.3554210480000002</v>
      </c>
      <c r="AL34" s="358">
        <v>11.12131952</v>
      </c>
      <c r="AM34" s="358">
        <v>11.00931873</v>
      </c>
      <c r="AN34" s="358">
        <v>12.057211260000001</v>
      </c>
      <c r="AO34" s="358">
        <v>12.212933550000001</v>
      </c>
      <c r="AP34" s="358">
        <v>12.30240341</v>
      </c>
      <c r="AQ34" s="358">
        <v>9.878752875</v>
      </c>
      <c r="AR34" s="358">
        <v>9.6023569329999994</v>
      </c>
      <c r="AS34" s="358">
        <v>8.5808246550000007</v>
      </c>
      <c r="AT34" s="358">
        <v>8.0972752280000009</v>
      </c>
      <c r="AU34" s="358">
        <v>8.6390725449999994</v>
      </c>
      <c r="AV34" s="358">
        <v>8.0635919699999992</v>
      </c>
      <c r="AW34" s="358">
        <v>11.028321439999999</v>
      </c>
      <c r="AX34" s="358">
        <v>13.031349949999999</v>
      </c>
      <c r="AY34" s="358">
        <v>13.09069629</v>
      </c>
      <c r="AZ34" s="777">
        <v>13.49914755</v>
      </c>
      <c r="BA34" s="777">
        <v>13.932384519999999</v>
      </c>
      <c r="BB34" s="777">
        <v>16.81763767</v>
      </c>
      <c r="BC34" s="777">
        <v>11.419871069999999</v>
      </c>
      <c r="BD34" s="777">
        <v>10.37881</v>
      </c>
      <c r="BE34" s="777">
        <v>9.8282229999999995</v>
      </c>
      <c r="BF34" s="284">
        <v>9.4869330000000005</v>
      </c>
      <c r="BG34" s="284">
        <v>9.1120839999999994</v>
      </c>
      <c r="BH34" s="284">
        <v>8.8439329999999998</v>
      </c>
      <c r="BI34" s="284">
        <v>9.4637600000000006</v>
      </c>
      <c r="BJ34" s="284">
        <v>10.45871</v>
      </c>
      <c r="BK34" s="284">
        <v>10.635109999999999</v>
      </c>
      <c r="BL34" s="284">
        <v>10.751670000000001</v>
      </c>
      <c r="BM34" s="284">
        <v>10.58344</v>
      </c>
      <c r="BN34" s="284">
        <v>10.509919999999999</v>
      </c>
      <c r="BO34" s="284">
        <v>9.2468120000000003</v>
      </c>
      <c r="BP34" s="284">
        <v>8.4284850000000002</v>
      </c>
      <c r="BQ34" s="284">
        <v>8.0405709999999999</v>
      </c>
      <c r="BR34" s="284">
        <v>7.9977660000000004</v>
      </c>
      <c r="BS34" s="284">
        <v>7.8937730000000004</v>
      </c>
      <c r="BT34" s="284">
        <v>7.8627760000000002</v>
      </c>
      <c r="BU34" s="284">
        <v>8.7208939999999995</v>
      </c>
      <c r="BV34" s="284">
        <v>9.9108940000000008</v>
      </c>
    </row>
    <row r="35" spans="1:74" ht="11.1" customHeight="1" x14ac:dyDescent="0.2">
      <c r="A35" s="529" t="s">
        <v>803</v>
      </c>
      <c r="B35" s="532" t="s">
        <v>776</v>
      </c>
      <c r="C35" s="358">
        <v>10.78499848</v>
      </c>
      <c r="D35" s="358">
        <v>10.47440344</v>
      </c>
      <c r="E35" s="358">
        <v>10.47890991</v>
      </c>
      <c r="F35" s="358">
        <v>9.9497636239999991</v>
      </c>
      <c r="G35" s="358">
        <v>11.11401612</v>
      </c>
      <c r="H35" s="358">
        <v>11.97106943</v>
      </c>
      <c r="I35" s="358">
        <v>11.56923025</v>
      </c>
      <c r="J35" s="358">
        <v>11.93023071</v>
      </c>
      <c r="K35" s="358">
        <v>12.27594416</v>
      </c>
      <c r="L35" s="358">
        <v>12.1905397</v>
      </c>
      <c r="M35" s="358">
        <v>12.169512210000001</v>
      </c>
      <c r="N35" s="358">
        <v>12.545056949999999</v>
      </c>
      <c r="O35" s="358">
        <v>12.875733439999999</v>
      </c>
      <c r="P35" s="358">
        <v>11.9369295</v>
      </c>
      <c r="Q35" s="358">
        <v>10.961510949999999</v>
      </c>
      <c r="R35" s="358">
        <v>9.4096493040000002</v>
      </c>
      <c r="S35" s="358">
        <v>8.6245879270000003</v>
      </c>
      <c r="T35" s="358">
        <v>8.3458985909999992</v>
      </c>
      <c r="U35" s="358">
        <v>7.718342904</v>
      </c>
      <c r="V35" s="358">
        <v>7.6453720909999996</v>
      </c>
      <c r="W35" s="358">
        <v>7.9741510780000002</v>
      </c>
      <c r="X35" s="358">
        <v>8.7569475709999995</v>
      </c>
      <c r="Y35" s="358">
        <v>8.8792366759999997</v>
      </c>
      <c r="Z35" s="358">
        <v>9.8377261269999998</v>
      </c>
      <c r="AA35" s="358">
        <v>10.584305840000001</v>
      </c>
      <c r="AB35" s="358">
        <v>10.367103200000001</v>
      </c>
      <c r="AC35" s="358">
        <v>10.431781490000001</v>
      </c>
      <c r="AD35" s="358">
        <v>9.6453716220000008</v>
      </c>
      <c r="AE35" s="358">
        <v>9.3446660010000002</v>
      </c>
      <c r="AF35" s="358">
        <v>9.6169937280000006</v>
      </c>
      <c r="AG35" s="358">
        <v>10.607356859999999</v>
      </c>
      <c r="AH35" s="358">
        <v>7.9496425210000004</v>
      </c>
      <c r="AI35" s="358">
        <v>7.7968815549999997</v>
      </c>
      <c r="AJ35" s="358">
        <v>8.8366511130000003</v>
      </c>
      <c r="AK35" s="358">
        <v>9.6959715430000006</v>
      </c>
      <c r="AL35" s="358">
        <v>10.988142809999999</v>
      </c>
      <c r="AM35" s="358">
        <v>11.06117257</v>
      </c>
      <c r="AN35" s="358">
        <v>11.309874519999999</v>
      </c>
      <c r="AO35" s="358">
        <v>11.866848239999999</v>
      </c>
      <c r="AP35" s="358">
        <v>11.298270929999999</v>
      </c>
      <c r="AQ35" s="358">
        <v>11.84171152</v>
      </c>
      <c r="AR35" s="358">
        <v>10.27609077</v>
      </c>
      <c r="AS35" s="358">
        <v>11.018339660000001</v>
      </c>
      <c r="AT35" s="358">
        <v>9.8812878390000005</v>
      </c>
      <c r="AU35" s="358">
        <v>9.8987723909999996</v>
      </c>
      <c r="AV35" s="358">
        <v>9.8555734449999992</v>
      </c>
      <c r="AW35" s="358">
        <v>11.05480889</v>
      </c>
      <c r="AX35" s="358">
        <v>12.250203920000001</v>
      </c>
      <c r="AY35" s="358">
        <v>12.99421547</v>
      </c>
      <c r="AZ35" s="777">
        <v>13.43930413</v>
      </c>
      <c r="BA35" s="777">
        <v>14.42943309</v>
      </c>
      <c r="BB35" s="777">
        <v>12.98243952</v>
      </c>
      <c r="BC35" s="777">
        <v>13.07596736</v>
      </c>
      <c r="BD35" s="777">
        <v>12.33175</v>
      </c>
      <c r="BE35" s="777">
        <v>11.92798</v>
      </c>
      <c r="BF35" s="284">
        <v>11.00507</v>
      </c>
      <c r="BG35" s="284">
        <v>10.693009999999999</v>
      </c>
      <c r="BH35" s="284">
        <v>10.390219999999999</v>
      </c>
      <c r="BI35" s="284">
        <v>10.25784</v>
      </c>
      <c r="BJ35" s="284">
        <v>10.54838</v>
      </c>
      <c r="BK35" s="284">
        <v>10.56719</v>
      </c>
      <c r="BL35" s="284">
        <v>10.445360000000001</v>
      </c>
      <c r="BM35" s="284">
        <v>10.2014</v>
      </c>
      <c r="BN35" s="284">
        <v>9.3173270000000006</v>
      </c>
      <c r="BO35" s="284">
        <v>8.9781910000000007</v>
      </c>
      <c r="BP35" s="284">
        <v>8.7754089999999998</v>
      </c>
      <c r="BQ35" s="284">
        <v>8.8059999999999992</v>
      </c>
      <c r="BR35" s="284">
        <v>8.3983509999999999</v>
      </c>
      <c r="BS35" s="284">
        <v>8.5367460000000008</v>
      </c>
      <c r="BT35" s="284">
        <v>8.6201509999999999</v>
      </c>
      <c r="BU35" s="284">
        <v>8.8469750000000005</v>
      </c>
      <c r="BV35" s="284">
        <v>9.4330490000000005</v>
      </c>
    </row>
    <row r="36" spans="1:74" ht="11.1" customHeight="1" x14ac:dyDescent="0.2">
      <c r="A36" s="529" t="s">
        <v>804</v>
      </c>
      <c r="B36" s="531" t="s">
        <v>778</v>
      </c>
      <c r="C36" s="358">
        <v>7.6891072530000004</v>
      </c>
      <c r="D36" s="358">
        <v>7.8243280559999997</v>
      </c>
      <c r="E36" s="358">
        <v>7.3414589289999999</v>
      </c>
      <c r="F36" s="358">
        <v>8.0676270060000004</v>
      </c>
      <c r="G36" s="358">
        <v>9.5079328190000005</v>
      </c>
      <c r="H36" s="358">
        <v>9.6810651009999997</v>
      </c>
      <c r="I36" s="358">
        <v>8.7576695089999994</v>
      </c>
      <c r="J36" s="358">
        <v>11.819888239999999</v>
      </c>
      <c r="K36" s="358">
        <v>11.71892119</v>
      </c>
      <c r="L36" s="358">
        <v>9.8739851769999998</v>
      </c>
      <c r="M36" s="358">
        <v>10.458762249999999</v>
      </c>
      <c r="N36" s="358">
        <v>10.35376808</v>
      </c>
      <c r="O36" s="358">
        <v>9.5481369009999995</v>
      </c>
      <c r="P36" s="358">
        <v>8.9864774220000001</v>
      </c>
      <c r="Q36" s="358">
        <v>7.8442399920000003</v>
      </c>
      <c r="R36" s="358">
        <v>6.2396603290000003</v>
      </c>
      <c r="S36" s="358">
        <v>6.2453231120000003</v>
      </c>
      <c r="T36" s="358">
        <v>7.0332615570000003</v>
      </c>
      <c r="U36" s="358">
        <v>6.4479199310000004</v>
      </c>
      <c r="V36" s="358">
        <v>6.4873829799999996</v>
      </c>
      <c r="W36" s="358">
        <v>7.0197700960000002</v>
      </c>
      <c r="X36" s="358">
        <v>5.9406321719999999</v>
      </c>
      <c r="Y36" s="358">
        <v>5.7986871300000002</v>
      </c>
      <c r="Z36" s="358">
        <v>6.2475526950000004</v>
      </c>
      <c r="AA36" s="358">
        <v>6.2188747739999997</v>
      </c>
      <c r="AB36" s="358">
        <v>7.1578472609999997</v>
      </c>
      <c r="AC36" s="358">
        <v>6.2091368579999999</v>
      </c>
      <c r="AD36" s="358">
        <v>6.136188153</v>
      </c>
      <c r="AE36" s="358">
        <v>5.9726985800000003</v>
      </c>
      <c r="AF36" s="358">
        <v>6.8641819780000004</v>
      </c>
      <c r="AG36" s="358">
        <v>6.3259403399999998</v>
      </c>
      <c r="AH36" s="358">
        <v>5.6542206090000002</v>
      </c>
      <c r="AI36" s="358">
        <v>6.1699013870000003</v>
      </c>
      <c r="AJ36" s="358">
        <v>5.8355289179999996</v>
      </c>
      <c r="AK36" s="358">
        <v>6.4384311719999996</v>
      </c>
      <c r="AL36" s="358">
        <v>6.5118712749999998</v>
      </c>
      <c r="AM36" s="358">
        <v>6.6763005629999999</v>
      </c>
      <c r="AN36" s="358">
        <v>6.9642576869999999</v>
      </c>
      <c r="AO36" s="358">
        <v>7.4187652279999998</v>
      </c>
      <c r="AP36" s="358">
        <v>8.0478409329999998</v>
      </c>
      <c r="AQ36" s="358">
        <v>7.4182546670000002</v>
      </c>
      <c r="AR36" s="358">
        <v>6.8675005379999998</v>
      </c>
      <c r="AS36" s="358">
        <v>7.2289639059999997</v>
      </c>
      <c r="AT36" s="358">
        <v>6.9744596980000004</v>
      </c>
      <c r="AU36" s="358">
        <v>6.8916135929999998</v>
      </c>
      <c r="AV36" s="358">
        <v>6.639345166</v>
      </c>
      <c r="AW36" s="358">
        <v>7.3925195380000002</v>
      </c>
      <c r="AX36" s="358">
        <v>7.7178371170000002</v>
      </c>
      <c r="AY36" s="358">
        <v>8.0320029470000005</v>
      </c>
      <c r="AZ36" s="777">
        <v>9.2743795420000001</v>
      </c>
      <c r="BA36" s="777">
        <v>7.192968875</v>
      </c>
      <c r="BB36" s="777">
        <v>7.6089246030000002</v>
      </c>
      <c r="BC36" s="777">
        <v>6.0628439859999999</v>
      </c>
      <c r="BD36" s="777">
        <v>6.3961629999999996</v>
      </c>
      <c r="BE36" s="777">
        <v>6.1161009999999996</v>
      </c>
      <c r="BF36" s="284">
        <v>6.5019530000000003</v>
      </c>
      <c r="BG36" s="284">
        <v>6.3199589999999999</v>
      </c>
      <c r="BH36" s="284">
        <v>5.7333910000000001</v>
      </c>
      <c r="BI36" s="284">
        <v>6.0013930000000002</v>
      </c>
      <c r="BJ36" s="284">
        <v>6.2245689999999998</v>
      </c>
      <c r="BK36" s="284">
        <v>6.3851829999999996</v>
      </c>
      <c r="BL36" s="284">
        <v>6.6741080000000004</v>
      </c>
      <c r="BM36" s="284">
        <v>6.4666170000000003</v>
      </c>
      <c r="BN36" s="284">
        <v>6.47614</v>
      </c>
      <c r="BO36" s="284">
        <v>6.235557</v>
      </c>
      <c r="BP36" s="284">
        <v>6.4628110000000003</v>
      </c>
      <c r="BQ36" s="284">
        <v>6.0572879999999998</v>
      </c>
      <c r="BR36" s="284">
        <v>6.5519509999999999</v>
      </c>
      <c r="BS36" s="284">
        <v>6.4686729999999999</v>
      </c>
      <c r="BT36" s="284">
        <v>5.9602300000000001</v>
      </c>
      <c r="BU36" s="284">
        <v>6.3307270000000004</v>
      </c>
      <c r="BV36" s="284">
        <v>6.6169010000000004</v>
      </c>
    </row>
    <row r="37" spans="1:74" ht="11.1" customHeight="1" x14ac:dyDescent="0.2">
      <c r="A37" s="529" t="s">
        <v>805</v>
      </c>
      <c r="B37" s="531" t="s">
        <v>780</v>
      </c>
      <c r="C37" s="358">
        <v>7.7770420419999997</v>
      </c>
      <c r="D37" s="358">
        <v>7.8188434510000002</v>
      </c>
      <c r="E37" s="358">
        <v>7.1652250139999998</v>
      </c>
      <c r="F37" s="358">
        <v>6.9073959010000001</v>
      </c>
      <c r="G37" s="358">
        <v>8.1732676580000003</v>
      </c>
      <c r="H37" s="358">
        <v>9.5111280130000004</v>
      </c>
      <c r="I37" s="358">
        <v>8.4338501899999994</v>
      </c>
      <c r="J37" s="358">
        <v>9.0806304719999993</v>
      </c>
      <c r="K37" s="358">
        <v>9.7692414329999995</v>
      </c>
      <c r="L37" s="358">
        <v>7.8601494409999999</v>
      </c>
      <c r="M37" s="358">
        <v>7.5834997350000002</v>
      </c>
      <c r="N37" s="358">
        <v>9.0024519129999998</v>
      </c>
      <c r="O37" s="358">
        <v>9.685434527</v>
      </c>
      <c r="P37" s="358">
        <v>8.9510765299999999</v>
      </c>
      <c r="Q37" s="358">
        <v>7.1493780190000003</v>
      </c>
      <c r="R37" s="358">
        <v>5.496945513</v>
      </c>
      <c r="S37" s="358">
        <v>4.6165177789999996</v>
      </c>
      <c r="T37" s="358">
        <v>3.9763696359999998</v>
      </c>
      <c r="U37" s="358">
        <v>4.2444712979999997</v>
      </c>
      <c r="V37" s="358">
        <v>4.6703544939999997</v>
      </c>
      <c r="W37" s="358">
        <v>5.0822052859999998</v>
      </c>
      <c r="X37" s="358">
        <v>4.8690273660000001</v>
      </c>
      <c r="Y37" s="358">
        <v>4.7635175519999997</v>
      </c>
      <c r="Z37" s="358">
        <v>5.2054802499999999</v>
      </c>
      <c r="AA37" s="358">
        <v>6.1001858149999997</v>
      </c>
      <c r="AB37" s="358">
        <v>6.2033815460000001</v>
      </c>
      <c r="AC37" s="358">
        <v>4.6944787889999997</v>
      </c>
      <c r="AD37" s="358">
        <v>4.0340230869999996</v>
      </c>
      <c r="AE37" s="358">
        <v>3.540768441</v>
      </c>
      <c r="AF37" s="358">
        <v>3.6020289590000001</v>
      </c>
      <c r="AG37" s="358">
        <v>4.0848955260000004</v>
      </c>
      <c r="AH37" s="358">
        <v>3.8061036150000001</v>
      </c>
      <c r="AI37" s="358">
        <v>3.629786534</v>
      </c>
      <c r="AJ37" s="358">
        <v>4.2866392209999997</v>
      </c>
      <c r="AK37" s="358">
        <v>4.8435422859999999</v>
      </c>
      <c r="AL37" s="358">
        <v>6.1173514390000001</v>
      </c>
      <c r="AM37" s="358">
        <v>6.8961636640000004</v>
      </c>
      <c r="AN37" s="358">
        <v>6.9212368040000003</v>
      </c>
      <c r="AO37" s="358">
        <v>6.2257188880000003</v>
      </c>
      <c r="AP37" s="358">
        <v>5.7220564469999999</v>
      </c>
      <c r="AQ37" s="358">
        <v>5.00864976</v>
      </c>
      <c r="AR37" s="358">
        <v>5.0905497220000004</v>
      </c>
      <c r="AS37" s="358">
        <v>5.2082964169999997</v>
      </c>
      <c r="AT37" s="358">
        <v>5.0511839119999999</v>
      </c>
      <c r="AU37" s="358">
        <v>5.6024491000000003</v>
      </c>
      <c r="AV37" s="358">
        <v>4.7863541559999998</v>
      </c>
      <c r="AW37" s="358">
        <v>6.0234889650000003</v>
      </c>
      <c r="AX37" s="358">
        <v>6.8262111120000002</v>
      </c>
      <c r="AY37" s="358">
        <v>8.7321912949999998</v>
      </c>
      <c r="AZ37" s="777">
        <v>10.10898736</v>
      </c>
      <c r="BA37" s="777">
        <v>6.5367326769999998</v>
      </c>
      <c r="BB37" s="777">
        <v>5.3578218120000001</v>
      </c>
      <c r="BC37" s="777">
        <v>4.9382462839999999</v>
      </c>
      <c r="BD37" s="777">
        <v>4.8220669999999997</v>
      </c>
      <c r="BE37" s="777">
        <v>4.77698</v>
      </c>
      <c r="BF37" s="284">
        <v>4.6624420000000004</v>
      </c>
      <c r="BG37" s="284">
        <v>4.7202200000000003</v>
      </c>
      <c r="BH37" s="284">
        <v>4.5356449999999997</v>
      </c>
      <c r="BI37" s="284">
        <v>4.7838839999999996</v>
      </c>
      <c r="BJ37" s="284">
        <v>5.3697020000000002</v>
      </c>
      <c r="BK37" s="284">
        <v>5.9327199999999998</v>
      </c>
      <c r="BL37" s="284">
        <v>6.1462899999999996</v>
      </c>
      <c r="BM37" s="284">
        <v>5.5190020000000004</v>
      </c>
      <c r="BN37" s="284">
        <v>4.8241740000000002</v>
      </c>
      <c r="BO37" s="284">
        <v>4.5100379999999998</v>
      </c>
      <c r="BP37" s="284">
        <v>4.4334150000000001</v>
      </c>
      <c r="BQ37" s="284">
        <v>4.36341</v>
      </c>
      <c r="BR37" s="284">
        <v>4.4903839999999997</v>
      </c>
      <c r="BS37" s="284">
        <v>4.7355679999999998</v>
      </c>
      <c r="BT37" s="284">
        <v>4.6843110000000001</v>
      </c>
      <c r="BU37" s="284">
        <v>5.0783189999999996</v>
      </c>
      <c r="BV37" s="284">
        <v>5.7454090000000004</v>
      </c>
    </row>
    <row r="38" spans="1:74" ht="11.1" customHeight="1" x14ac:dyDescent="0.2">
      <c r="A38" s="529" t="s">
        <v>806</v>
      </c>
      <c r="B38" s="531" t="s">
        <v>782</v>
      </c>
      <c r="C38" s="358">
        <v>6.9757675529999998</v>
      </c>
      <c r="D38" s="358">
        <v>7.6589342550000001</v>
      </c>
      <c r="E38" s="358">
        <v>7.081516025</v>
      </c>
      <c r="F38" s="358">
        <v>7.1384153660000003</v>
      </c>
      <c r="G38" s="358">
        <v>8.5018382849999998</v>
      </c>
      <c r="H38" s="358">
        <v>10.26607778</v>
      </c>
      <c r="I38" s="358">
        <v>9.3217285830000005</v>
      </c>
      <c r="J38" s="358">
        <v>11.603543070000001</v>
      </c>
      <c r="K38" s="358">
        <v>11.45738323</v>
      </c>
      <c r="L38" s="358">
        <v>9.0440991799999999</v>
      </c>
      <c r="M38" s="358">
        <v>8.2600386290000003</v>
      </c>
      <c r="N38" s="358">
        <v>9.2606512090000006</v>
      </c>
      <c r="O38" s="358">
        <v>8.7209047220000002</v>
      </c>
      <c r="P38" s="358">
        <v>6.3123462620000002</v>
      </c>
      <c r="Q38" s="358">
        <v>5.7154460360000003</v>
      </c>
      <c r="R38" s="358">
        <v>5.1320150309999999</v>
      </c>
      <c r="S38" s="358">
        <v>4.6916160480000002</v>
      </c>
      <c r="T38" s="358">
        <v>4.4560386269999999</v>
      </c>
      <c r="U38" s="358">
        <v>5.3256142950000003</v>
      </c>
      <c r="V38" s="358">
        <v>4.8027078520000002</v>
      </c>
      <c r="W38" s="358">
        <v>4.8504538129999997</v>
      </c>
      <c r="X38" s="358">
        <v>5.2251393200000003</v>
      </c>
      <c r="Y38" s="358">
        <v>5.4566626730000003</v>
      </c>
      <c r="Z38" s="358">
        <v>5.4972534609999997</v>
      </c>
      <c r="AA38" s="358">
        <v>5.7471474919999999</v>
      </c>
      <c r="AB38" s="358">
        <v>5.3783485369999999</v>
      </c>
      <c r="AC38" s="358">
        <v>4.7993382770000004</v>
      </c>
      <c r="AD38" s="358">
        <v>4.3719835380000003</v>
      </c>
      <c r="AE38" s="358">
        <v>4.2402523250000002</v>
      </c>
      <c r="AF38" s="358">
        <v>5.2702505630000003</v>
      </c>
      <c r="AG38" s="358">
        <v>4.9439063379999997</v>
      </c>
      <c r="AH38" s="358">
        <v>4.5642432639999999</v>
      </c>
      <c r="AI38" s="358">
        <v>4.6852493949999996</v>
      </c>
      <c r="AJ38" s="358">
        <v>4.9180183770000001</v>
      </c>
      <c r="AK38" s="358">
        <v>5.2321790400000001</v>
      </c>
      <c r="AL38" s="358">
        <v>5.584170372</v>
      </c>
      <c r="AM38" s="358">
        <v>6.4976484479999996</v>
      </c>
      <c r="AN38" s="358">
        <v>6.1182958989999996</v>
      </c>
      <c r="AO38" s="358">
        <v>6.6898482970000002</v>
      </c>
      <c r="AP38" s="358">
        <v>6.2630118919999997</v>
      </c>
      <c r="AQ38" s="358">
        <v>5.9119995740000002</v>
      </c>
      <c r="AR38" s="358">
        <v>5.9582556020000004</v>
      </c>
      <c r="AS38" s="358">
        <v>6.047716308</v>
      </c>
      <c r="AT38" s="358">
        <v>6.0148421729999999</v>
      </c>
      <c r="AU38" s="358">
        <v>5.751820232</v>
      </c>
      <c r="AV38" s="358">
        <v>5.9264015880000001</v>
      </c>
      <c r="AW38" s="358">
        <v>6.3868640680000004</v>
      </c>
      <c r="AX38" s="358">
        <v>7.3180543980000001</v>
      </c>
      <c r="AY38" s="358">
        <v>8.4521000080000004</v>
      </c>
      <c r="AZ38" s="777">
        <v>10.0519987</v>
      </c>
      <c r="BA38" s="777">
        <v>7.0590266389999998</v>
      </c>
      <c r="BB38" s="777">
        <v>6.0134645610000002</v>
      </c>
      <c r="BC38" s="777">
        <v>6.4756420160000001</v>
      </c>
      <c r="BD38" s="777">
        <v>5.9938940000000001</v>
      </c>
      <c r="BE38" s="777">
        <v>5.8710649999999998</v>
      </c>
      <c r="BF38" s="284">
        <v>5.4173770000000001</v>
      </c>
      <c r="BG38" s="284">
        <v>5.2772160000000001</v>
      </c>
      <c r="BH38" s="284">
        <v>4.8965930000000002</v>
      </c>
      <c r="BI38" s="284">
        <v>5.1234820000000001</v>
      </c>
      <c r="BJ38" s="284">
        <v>5.812697</v>
      </c>
      <c r="BK38" s="284">
        <v>6.2711600000000001</v>
      </c>
      <c r="BL38" s="284">
        <v>6.1097609999999998</v>
      </c>
      <c r="BM38" s="284">
        <v>5.6139669999999997</v>
      </c>
      <c r="BN38" s="284">
        <v>5.1373769999999999</v>
      </c>
      <c r="BO38" s="284">
        <v>4.8605419999999997</v>
      </c>
      <c r="BP38" s="284">
        <v>4.92753</v>
      </c>
      <c r="BQ38" s="284">
        <v>5.0483440000000002</v>
      </c>
      <c r="BR38" s="284">
        <v>5.1112440000000001</v>
      </c>
      <c r="BS38" s="284">
        <v>5.2965669999999996</v>
      </c>
      <c r="BT38" s="284">
        <v>5.1070580000000003</v>
      </c>
      <c r="BU38" s="284">
        <v>5.5199220000000002</v>
      </c>
      <c r="BV38" s="284">
        <v>6.286187</v>
      </c>
    </row>
    <row r="39" spans="1:74" ht="11.1" customHeight="1" x14ac:dyDescent="0.2">
      <c r="A39" s="529" t="s">
        <v>807</v>
      </c>
      <c r="B39" s="531" t="s">
        <v>784</v>
      </c>
      <c r="C39" s="358">
        <v>5.7572607849999997</v>
      </c>
      <c r="D39" s="358">
        <v>7.0038415909999996</v>
      </c>
      <c r="E39" s="358">
        <v>5.9849402420000004</v>
      </c>
      <c r="F39" s="358">
        <v>6.8085438810000003</v>
      </c>
      <c r="G39" s="358">
        <v>8.4991659080000002</v>
      </c>
      <c r="H39" s="358">
        <v>9.6426298339999992</v>
      </c>
      <c r="I39" s="358">
        <v>8.9632944349999999</v>
      </c>
      <c r="J39" s="358">
        <v>10.9615689</v>
      </c>
      <c r="K39" s="358">
        <v>10.373072130000001</v>
      </c>
      <c r="L39" s="358">
        <v>7.9038241830000002</v>
      </c>
      <c r="M39" s="358">
        <v>6.9992363769999999</v>
      </c>
      <c r="N39" s="358">
        <v>8.0309569169999993</v>
      </c>
      <c r="O39" s="358">
        <v>7.2998446970000002</v>
      </c>
      <c r="P39" s="358">
        <v>5.8197907359999999</v>
      </c>
      <c r="Q39" s="358">
        <v>4.9982390260000003</v>
      </c>
      <c r="R39" s="358">
        <v>4.3400186070000002</v>
      </c>
      <c r="S39" s="358">
        <v>4.0415081180000003</v>
      </c>
      <c r="T39" s="358">
        <v>4.0387512900000004</v>
      </c>
      <c r="U39" s="358">
        <v>4.6646419410000002</v>
      </c>
      <c r="V39" s="358">
        <v>4.4300069879999997</v>
      </c>
      <c r="W39" s="358">
        <v>4.4909842409999996</v>
      </c>
      <c r="X39" s="358">
        <v>4.5737624849999996</v>
      </c>
      <c r="Y39" s="358">
        <v>4.9566150540000002</v>
      </c>
      <c r="Z39" s="358">
        <v>4.8081838589999997</v>
      </c>
      <c r="AA39" s="358">
        <v>5.2768195599999999</v>
      </c>
      <c r="AB39" s="358">
        <v>4.5691237600000001</v>
      </c>
      <c r="AC39" s="358">
        <v>3.4784300049999999</v>
      </c>
      <c r="AD39" s="358">
        <v>3.317690738</v>
      </c>
      <c r="AE39" s="358">
        <v>3.4694058800000001</v>
      </c>
      <c r="AF39" s="358">
        <v>4.4030044469999998</v>
      </c>
      <c r="AG39" s="358">
        <v>3.921386123</v>
      </c>
      <c r="AH39" s="358">
        <v>3.3948935279999999</v>
      </c>
      <c r="AI39" s="358">
        <v>3.5014813259999999</v>
      </c>
      <c r="AJ39" s="358">
        <v>3.910345328</v>
      </c>
      <c r="AK39" s="358">
        <v>3.907542678</v>
      </c>
      <c r="AL39" s="358">
        <v>5.0994259230000001</v>
      </c>
      <c r="AM39" s="358">
        <v>6.3452708380000002</v>
      </c>
      <c r="AN39" s="358">
        <v>6.2592037029999998</v>
      </c>
      <c r="AO39" s="358">
        <v>6.0779420540000002</v>
      </c>
      <c r="AP39" s="358">
        <v>5.775994528</v>
      </c>
      <c r="AQ39" s="358">
        <v>5.0375306980000003</v>
      </c>
      <c r="AR39" s="358">
        <v>5.2545924160000004</v>
      </c>
      <c r="AS39" s="358">
        <v>5.2556574999999999</v>
      </c>
      <c r="AT39" s="358">
        <v>5.1412315030000002</v>
      </c>
      <c r="AU39" s="358">
        <v>4.8992299670000001</v>
      </c>
      <c r="AV39" s="358">
        <v>5.0830126519999999</v>
      </c>
      <c r="AW39" s="358">
        <v>5.7002135889999996</v>
      </c>
      <c r="AX39" s="358">
        <v>6.8843840319999998</v>
      </c>
      <c r="AY39" s="358">
        <v>7.8229825489999998</v>
      </c>
      <c r="AZ39" s="777">
        <v>10.517728119999999</v>
      </c>
      <c r="BA39" s="777">
        <v>5.5179203240000003</v>
      </c>
      <c r="BB39" s="777">
        <v>5.2637037119999999</v>
      </c>
      <c r="BC39" s="777">
        <v>4.5858518740000003</v>
      </c>
      <c r="BD39" s="777">
        <v>4.6053680000000004</v>
      </c>
      <c r="BE39" s="777">
        <v>4.7893220000000003</v>
      </c>
      <c r="BF39" s="284">
        <v>4.539307</v>
      </c>
      <c r="BG39" s="284">
        <v>4.4096960000000003</v>
      </c>
      <c r="BH39" s="284">
        <v>4.2494509999999996</v>
      </c>
      <c r="BI39" s="284">
        <v>4.5105139999999997</v>
      </c>
      <c r="BJ39" s="284">
        <v>5.2111980000000004</v>
      </c>
      <c r="BK39" s="284">
        <v>5.589556</v>
      </c>
      <c r="BL39" s="284">
        <v>5.6906990000000004</v>
      </c>
      <c r="BM39" s="284">
        <v>4.9647880000000004</v>
      </c>
      <c r="BN39" s="284">
        <v>4.4602930000000001</v>
      </c>
      <c r="BO39" s="284">
        <v>4.2377339999999997</v>
      </c>
      <c r="BP39" s="284">
        <v>4.2965080000000002</v>
      </c>
      <c r="BQ39" s="284">
        <v>4.4083709999999998</v>
      </c>
      <c r="BR39" s="284">
        <v>4.5676100000000002</v>
      </c>
      <c r="BS39" s="284">
        <v>4.6568449999999997</v>
      </c>
      <c r="BT39" s="284">
        <v>4.5998460000000003</v>
      </c>
      <c r="BU39" s="284">
        <v>4.9969989999999997</v>
      </c>
      <c r="BV39" s="284">
        <v>5.7237989999999996</v>
      </c>
    </row>
    <row r="40" spans="1:74" ht="11.1" customHeight="1" x14ac:dyDescent="0.2">
      <c r="A40" s="529" t="s">
        <v>808</v>
      </c>
      <c r="B40" s="531" t="s">
        <v>786</v>
      </c>
      <c r="C40" s="358">
        <v>5.0491678320000002</v>
      </c>
      <c r="D40" s="358">
        <v>6.3497755590000002</v>
      </c>
      <c r="E40" s="358">
        <v>4.8401131819999996</v>
      </c>
      <c r="F40" s="358">
        <v>5.7779039939999999</v>
      </c>
      <c r="G40" s="358">
        <v>7.516501281</v>
      </c>
      <c r="H40" s="358">
        <v>8.9380587059999996</v>
      </c>
      <c r="I40" s="358">
        <v>6.9744036810000001</v>
      </c>
      <c r="J40" s="358">
        <v>8.548841736</v>
      </c>
      <c r="K40" s="358">
        <v>8.9150328069999993</v>
      </c>
      <c r="L40" s="358">
        <v>5.7781336589999999</v>
      </c>
      <c r="M40" s="358">
        <v>4.9502166369999996</v>
      </c>
      <c r="N40" s="358">
        <v>6.2669252560000004</v>
      </c>
      <c r="O40" s="358">
        <v>4.2503723339999997</v>
      </c>
      <c r="P40" s="358">
        <v>2.7492823190000002</v>
      </c>
      <c r="Q40" s="358">
        <v>2.3324782220000002</v>
      </c>
      <c r="R40" s="358">
        <v>1.9641367839999999</v>
      </c>
      <c r="S40" s="358">
        <v>1.9680093620000001</v>
      </c>
      <c r="T40" s="358">
        <v>2.1714965469999998</v>
      </c>
      <c r="U40" s="358">
        <v>2.5634393969999998</v>
      </c>
      <c r="V40" s="358">
        <v>2.508723298</v>
      </c>
      <c r="W40" s="358">
        <v>2.528365768</v>
      </c>
      <c r="X40" s="358">
        <v>2.521205068</v>
      </c>
      <c r="Y40" s="358">
        <v>2.6582591770000001</v>
      </c>
      <c r="Z40" s="358">
        <v>2.485548681</v>
      </c>
      <c r="AA40" s="358">
        <v>3.4214919799999999</v>
      </c>
      <c r="AB40" s="358">
        <v>2.8312839219999999</v>
      </c>
      <c r="AC40" s="358">
        <v>1.8588253809999999</v>
      </c>
      <c r="AD40" s="358">
        <v>1.806808448</v>
      </c>
      <c r="AE40" s="358">
        <v>1.9906344069999999</v>
      </c>
      <c r="AF40" s="358">
        <v>2.7609960600000001</v>
      </c>
      <c r="AG40" s="358">
        <v>2.7531120549999999</v>
      </c>
      <c r="AH40" s="358">
        <v>2.077412415</v>
      </c>
      <c r="AI40" s="358">
        <v>2.2917121140000001</v>
      </c>
      <c r="AJ40" s="358">
        <v>2.7501082389999998</v>
      </c>
      <c r="AK40" s="358">
        <v>2.438070814</v>
      </c>
      <c r="AL40" s="358">
        <v>3.8603504129999999</v>
      </c>
      <c r="AM40" s="358">
        <v>4.5032926529999999</v>
      </c>
      <c r="AN40" s="358">
        <v>4.0571837730000002</v>
      </c>
      <c r="AO40" s="358">
        <v>3.9685664140000001</v>
      </c>
      <c r="AP40" s="358">
        <v>3.7808308839999998</v>
      </c>
      <c r="AQ40" s="358">
        <v>3.4243897489999999</v>
      </c>
      <c r="AR40" s="358">
        <v>3.4880585059999998</v>
      </c>
      <c r="AS40" s="358">
        <v>3.5276005700000002</v>
      </c>
      <c r="AT40" s="358">
        <v>3.3362430820000002</v>
      </c>
      <c r="AU40" s="358">
        <v>3.2825623300000002</v>
      </c>
      <c r="AV40" s="358">
        <v>3.2321374870000001</v>
      </c>
      <c r="AW40" s="358">
        <v>3.8450187539999998</v>
      </c>
      <c r="AX40" s="358">
        <v>4.7229597060000001</v>
      </c>
      <c r="AY40" s="358">
        <v>5.4485563709999996</v>
      </c>
      <c r="AZ40" s="777">
        <v>6.4967233699999998</v>
      </c>
      <c r="BA40" s="777">
        <v>3.0438839600000001</v>
      </c>
      <c r="BB40" s="777">
        <v>3.1473637380000001</v>
      </c>
      <c r="BC40" s="777">
        <v>2.8766384559999998</v>
      </c>
      <c r="BD40" s="777">
        <v>3.4526309999999998</v>
      </c>
      <c r="BE40" s="777">
        <v>3.6449780000000001</v>
      </c>
      <c r="BF40" s="284">
        <v>3.0337360000000002</v>
      </c>
      <c r="BG40" s="284">
        <v>3.126557</v>
      </c>
      <c r="BH40" s="284">
        <v>3.0426199999999999</v>
      </c>
      <c r="BI40" s="284">
        <v>3.2266270000000001</v>
      </c>
      <c r="BJ40" s="284">
        <v>4.034573</v>
      </c>
      <c r="BK40" s="284">
        <v>4.491771</v>
      </c>
      <c r="BL40" s="284">
        <v>4.4442760000000003</v>
      </c>
      <c r="BM40" s="284">
        <v>3.193587</v>
      </c>
      <c r="BN40" s="284">
        <v>2.862997</v>
      </c>
      <c r="BO40" s="284">
        <v>2.834279</v>
      </c>
      <c r="BP40" s="284">
        <v>3.215014</v>
      </c>
      <c r="BQ40" s="284">
        <v>3.246089</v>
      </c>
      <c r="BR40" s="284">
        <v>3.3223240000000001</v>
      </c>
      <c r="BS40" s="284">
        <v>3.5248840000000001</v>
      </c>
      <c r="BT40" s="284">
        <v>3.4540000000000002</v>
      </c>
      <c r="BU40" s="284">
        <v>3.7805689999999998</v>
      </c>
      <c r="BV40" s="284">
        <v>4.5444089999999999</v>
      </c>
    </row>
    <row r="41" spans="1:74" ht="11.1" customHeight="1" x14ac:dyDescent="0.2">
      <c r="A41" s="529" t="s">
        <v>809</v>
      </c>
      <c r="B41" s="531" t="s">
        <v>788</v>
      </c>
      <c r="C41" s="358">
        <v>7.1602144460000003</v>
      </c>
      <c r="D41" s="358">
        <v>7.0585979380000001</v>
      </c>
      <c r="E41" s="358">
        <v>7.1561222679999998</v>
      </c>
      <c r="F41" s="358">
        <v>7.5409309469999997</v>
      </c>
      <c r="G41" s="358">
        <v>8.5225541059999994</v>
      </c>
      <c r="H41" s="358">
        <v>9.3160411060000001</v>
      </c>
      <c r="I41" s="358">
        <v>10.408437920000001</v>
      </c>
      <c r="J41" s="358">
        <v>10.233477479999999</v>
      </c>
      <c r="K41" s="358">
        <v>10.72198732</v>
      </c>
      <c r="L41" s="358">
        <v>11.00017555</v>
      </c>
      <c r="M41" s="358">
        <v>10.23907326</v>
      </c>
      <c r="N41" s="358">
        <v>8.905815467</v>
      </c>
      <c r="O41" s="358">
        <v>10.55959152</v>
      </c>
      <c r="P41" s="358">
        <v>8.4239525620000002</v>
      </c>
      <c r="Q41" s="358">
        <v>7.5250031609999999</v>
      </c>
      <c r="R41" s="358">
        <v>7.1863211849999997</v>
      </c>
      <c r="S41" s="358">
        <v>7.7452607430000002</v>
      </c>
      <c r="T41" s="358">
        <v>7.9325124210000002</v>
      </c>
      <c r="U41" s="358">
        <v>7.9026190559999998</v>
      </c>
      <c r="V41" s="358">
        <v>7.9565847009999997</v>
      </c>
      <c r="W41" s="358">
        <v>8.3255498750000001</v>
      </c>
      <c r="X41" s="358">
        <v>8.9179608839999993</v>
      </c>
      <c r="Y41" s="358">
        <v>8.028455138</v>
      </c>
      <c r="Z41" s="358">
        <v>7.9755469210000003</v>
      </c>
      <c r="AA41" s="358">
        <v>7.7394594359999997</v>
      </c>
      <c r="AB41" s="358">
        <v>9.2826020729999996</v>
      </c>
      <c r="AC41" s="358">
        <v>7.6024462970000002</v>
      </c>
      <c r="AD41" s="358">
        <v>7.580373077</v>
      </c>
      <c r="AE41" s="358">
        <v>6.9420747040000004</v>
      </c>
      <c r="AF41" s="358">
        <v>6.6390727429999998</v>
      </c>
      <c r="AG41" s="358">
        <v>6.8893849969999996</v>
      </c>
      <c r="AH41" s="358">
        <v>6.6417849249999996</v>
      </c>
      <c r="AI41" s="358">
        <v>6.4845692699999997</v>
      </c>
      <c r="AJ41" s="358">
        <v>6.4527452500000004</v>
      </c>
      <c r="AK41" s="358">
        <v>6.2496027219999997</v>
      </c>
      <c r="AL41" s="358">
        <v>6.0610537640000004</v>
      </c>
      <c r="AM41" s="358">
        <v>6.1400931280000002</v>
      </c>
      <c r="AN41" s="358">
        <v>6.2223961780000003</v>
      </c>
      <c r="AO41" s="358">
        <v>6.2530533320000004</v>
      </c>
      <c r="AP41" s="358">
        <v>5.8582857779999999</v>
      </c>
      <c r="AQ41" s="358">
        <v>6.300472128</v>
      </c>
      <c r="AR41" s="358">
        <v>6.8580305849999998</v>
      </c>
      <c r="AS41" s="358">
        <v>6.8915537789999997</v>
      </c>
      <c r="AT41" s="358">
        <v>6.9365324819999996</v>
      </c>
      <c r="AU41" s="358">
        <v>6.7200852519999996</v>
      </c>
      <c r="AV41" s="358">
        <v>6.9533696530000002</v>
      </c>
      <c r="AW41" s="358">
        <v>6.167407034</v>
      </c>
      <c r="AX41" s="358">
        <v>5.4566089890000002</v>
      </c>
      <c r="AY41" s="358">
        <v>5.9912036510000002</v>
      </c>
      <c r="AZ41" s="777">
        <v>5.6221583739999996</v>
      </c>
      <c r="BA41" s="777">
        <v>5.3599082490000001</v>
      </c>
      <c r="BB41" s="777">
        <v>4.8694775540000004</v>
      </c>
      <c r="BC41" s="777">
        <v>5.238276237</v>
      </c>
      <c r="BD41" s="777">
        <v>5.6000230000000002</v>
      </c>
      <c r="BE41" s="777">
        <v>5.9291130000000001</v>
      </c>
      <c r="BF41" s="284">
        <v>5.8174489999999999</v>
      </c>
      <c r="BG41" s="284">
        <v>5.7368600000000001</v>
      </c>
      <c r="BH41" s="284">
        <v>6.139716</v>
      </c>
      <c r="BI41" s="284">
        <v>5.6238539999999997</v>
      </c>
      <c r="BJ41" s="284">
        <v>5.4982160000000002</v>
      </c>
      <c r="BK41" s="284">
        <v>5.9265790000000003</v>
      </c>
      <c r="BL41" s="284">
        <v>6.0745370000000003</v>
      </c>
      <c r="BM41" s="284">
        <v>5.9470539999999996</v>
      </c>
      <c r="BN41" s="284">
        <v>5.7914729999999999</v>
      </c>
      <c r="BO41" s="284">
        <v>5.9344190000000001</v>
      </c>
      <c r="BP41" s="284">
        <v>6.1869199999999998</v>
      </c>
      <c r="BQ41" s="284">
        <v>6.3952960000000001</v>
      </c>
      <c r="BR41" s="284">
        <v>6.2871269999999999</v>
      </c>
      <c r="BS41" s="284">
        <v>6.2168840000000003</v>
      </c>
      <c r="BT41" s="284">
        <v>6.6293949999999997</v>
      </c>
      <c r="BU41" s="284">
        <v>6.1444089999999996</v>
      </c>
      <c r="BV41" s="284">
        <v>6.0370749999999997</v>
      </c>
    </row>
    <row r="42" spans="1:74" ht="11.1" customHeight="1" x14ac:dyDescent="0.2">
      <c r="A42" s="529" t="s">
        <v>810</v>
      </c>
      <c r="B42" s="534" t="s">
        <v>790</v>
      </c>
      <c r="C42" s="360">
        <v>8.9380134739999999</v>
      </c>
      <c r="D42" s="360">
        <v>8.9585161339999999</v>
      </c>
      <c r="E42" s="360">
        <v>8.5705956959999998</v>
      </c>
      <c r="F42" s="360">
        <v>8.5534340180000008</v>
      </c>
      <c r="G42" s="360">
        <v>8.9323315589999996</v>
      </c>
      <c r="H42" s="360">
        <v>9.7361638179999996</v>
      </c>
      <c r="I42" s="360">
        <v>9.3566242939999995</v>
      </c>
      <c r="J42" s="360">
        <v>9.861158026</v>
      </c>
      <c r="K42" s="360">
        <v>9.5932929849999997</v>
      </c>
      <c r="L42" s="360">
        <v>8.7992511199999992</v>
      </c>
      <c r="M42" s="360">
        <v>9.2314210849999991</v>
      </c>
      <c r="N42" s="360">
        <v>10.08315135</v>
      </c>
      <c r="O42" s="360">
        <v>11.55865165</v>
      </c>
      <c r="P42" s="360">
        <v>11.94494974</v>
      </c>
      <c r="Q42" s="360">
        <v>10.22863323</v>
      </c>
      <c r="R42" s="360">
        <v>8.9770220550000008</v>
      </c>
      <c r="S42" s="360">
        <v>8.1569003860000002</v>
      </c>
      <c r="T42" s="360">
        <v>7.921026984</v>
      </c>
      <c r="U42" s="360">
        <v>7.8946733529999999</v>
      </c>
      <c r="V42" s="360">
        <v>8.504577737</v>
      </c>
      <c r="W42" s="360">
        <v>8.2827655650000001</v>
      </c>
      <c r="X42" s="360">
        <v>8.4954451219999996</v>
      </c>
      <c r="Y42" s="360">
        <v>8.9924131539999994</v>
      </c>
      <c r="Z42" s="360">
        <v>8.7057780470000008</v>
      </c>
      <c r="AA42" s="360">
        <v>8.7316376760000001</v>
      </c>
      <c r="AB42" s="360">
        <v>8.9018238660000009</v>
      </c>
      <c r="AC42" s="360">
        <v>8.8532576180000007</v>
      </c>
      <c r="AD42" s="360">
        <v>7.6177442849999997</v>
      </c>
      <c r="AE42" s="360">
        <v>6.9568168549999996</v>
      </c>
      <c r="AF42" s="360">
        <v>7.2196698640000001</v>
      </c>
      <c r="AG42" s="360">
        <v>7.4150586110000001</v>
      </c>
      <c r="AH42" s="360">
        <v>7.5929446570000003</v>
      </c>
      <c r="AI42" s="360">
        <v>7.744897076</v>
      </c>
      <c r="AJ42" s="360">
        <v>8.2498385410000008</v>
      </c>
      <c r="AK42" s="360">
        <v>8.4231072220000005</v>
      </c>
      <c r="AL42" s="360">
        <v>8.7711574050000003</v>
      </c>
      <c r="AM42" s="360">
        <v>8.9111609119999997</v>
      </c>
      <c r="AN42" s="360">
        <v>9.1321164939999999</v>
      </c>
      <c r="AO42" s="360">
        <v>9.1066738839999992</v>
      </c>
      <c r="AP42" s="360">
        <v>8.6551484209999998</v>
      </c>
      <c r="AQ42" s="360">
        <v>7.9004231819999999</v>
      </c>
      <c r="AR42" s="360">
        <v>7.9906682099999999</v>
      </c>
      <c r="AS42" s="360">
        <v>8.6130714309999998</v>
      </c>
      <c r="AT42" s="360">
        <v>8.2729316070000003</v>
      </c>
      <c r="AU42" s="360">
        <v>8.2398924539999996</v>
      </c>
      <c r="AV42" s="360">
        <v>8.5052331209999998</v>
      </c>
      <c r="AW42" s="360">
        <v>9.2764334979999994</v>
      </c>
      <c r="AX42" s="360">
        <v>9.6762218509999993</v>
      </c>
      <c r="AY42" s="360">
        <v>9.6566327130000005</v>
      </c>
      <c r="AZ42" s="791">
        <v>9.5929866490000002</v>
      </c>
      <c r="BA42" s="791">
        <v>9.3317833570000008</v>
      </c>
      <c r="BB42" s="791">
        <v>9.7446442619999996</v>
      </c>
      <c r="BC42" s="791">
        <v>8.6395316990000008</v>
      </c>
      <c r="BD42" s="791">
        <v>8.5577349999999992</v>
      </c>
      <c r="BE42" s="791">
        <v>8.4201320000000006</v>
      </c>
      <c r="BF42" s="310">
        <v>8.3803669999999997</v>
      </c>
      <c r="BG42" s="310">
        <v>8.0684039999999992</v>
      </c>
      <c r="BH42" s="310">
        <v>7.8396629999999998</v>
      </c>
      <c r="BI42" s="310">
        <v>7.8982080000000003</v>
      </c>
      <c r="BJ42" s="310">
        <v>8.5678409999999996</v>
      </c>
      <c r="BK42" s="310">
        <v>8.7759269999999994</v>
      </c>
      <c r="BL42" s="310">
        <v>8.77468</v>
      </c>
      <c r="BM42" s="310">
        <v>8.5019109999999998</v>
      </c>
      <c r="BN42" s="310">
        <v>7.776205</v>
      </c>
      <c r="BO42" s="310">
        <v>7.2106440000000003</v>
      </c>
      <c r="BP42" s="310">
        <v>7.300726</v>
      </c>
      <c r="BQ42" s="310">
        <v>7.2963639999999996</v>
      </c>
      <c r="BR42" s="310">
        <v>7.4451539999999996</v>
      </c>
      <c r="BS42" s="310">
        <v>7.3005940000000002</v>
      </c>
      <c r="BT42" s="310">
        <v>7.2165049999999997</v>
      </c>
      <c r="BU42" s="310">
        <v>7.4144750000000004</v>
      </c>
      <c r="BV42" s="310">
        <v>8.1981990000000007</v>
      </c>
    </row>
    <row r="43" spans="1:74" s="79" customFormat="1" ht="12" customHeight="1" x14ac:dyDescent="0.2">
      <c r="A43" s="921"/>
      <c r="B43" s="1044" t="s">
        <v>811</v>
      </c>
      <c r="C43" s="968"/>
      <c r="D43" s="968"/>
      <c r="E43" s="968"/>
      <c r="F43" s="968"/>
      <c r="G43" s="968"/>
      <c r="H43" s="968"/>
      <c r="I43" s="968"/>
      <c r="J43" s="968"/>
      <c r="K43" s="968"/>
      <c r="L43" s="968"/>
      <c r="M43" s="968"/>
      <c r="N43" s="968"/>
      <c r="O43" s="968"/>
      <c r="P43" s="968"/>
      <c r="Q43" s="968"/>
      <c r="R43" s="693"/>
      <c r="S43" s="693"/>
      <c r="T43" s="693"/>
      <c r="U43" s="693"/>
      <c r="V43" s="693"/>
      <c r="W43" s="693"/>
      <c r="X43" s="693"/>
      <c r="Y43" s="693"/>
      <c r="Z43" s="693"/>
      <c r="AA43" s="693"/>
      <c r="AB43" s="693"/>
      <c r="AC43" s="693"/>
      <c r="AD43" s="693"/>
      <c r="AE43" s="693"/>
      <c r="AF43" s="693"/>
      <c r="AG43" s="693"/>
      <c r="AH43" s="693"/>
      <c r="AI43" s="693"/>
      <c r="AJ43" s="693"/>
      <c r="AK43" s="693"/>
      <c r="AL43" s="693"/>
      <c r="AM43" s="693"/>
      <c r="AN43" s="693"/>
      <c r="AO43" s="693"/>
      <c r="AP43" s="693"/>
      <c r="AQ43" s="693"/>
      <c r="AR43" s="693"/>
      <c r="AS43" s="693"/>
      <c r="AT43" s="693"/>
      <c r="AU43" s="693"/>
      <c r="AV43" s="693"/>
      <c r="AW43" s="693"/>
      <c r="AX43" s="693"/>
      <c r="AY43" s="585"/>
      <c r="AZ43" s="585"/>
      <c r="BA43" s="585"/>
      <c r="BB43" s="585"/>
      <c r="BC43" s="585"/>
      <c r="BD43" s="585"/>
      <c r="BE43" s="585"/>
      <c r="BF43" s="585"/>
      <c r="BG43" s="585"/>
      <c r="BH43" s="585"/>
      <c r="BI43" s="585"/>
      <c r="BJ43" s="153"/>
      <c r="BK43" s="693"/>
      <c r="BL43" s="693"/>
      <c r="BM43" s="693"/>
      <c r="BN43" s="693"/>
      <c r="BO43" s="693"/>
      <c r="BP43" s="693"/>
      <c r="BQ43" s="693"/>
      <c r="BR43" s="693"/>
      <c r="BS43" s="693"/>
      <c r="BT43" s="693"/>
      <c r="BU43" s="693"/>
      <c r="BV43" s="693"/>
    </row>
    <row r="44" spans="1:74" s="268" customFormat="1" ht="12" customHeight="1" x14ac:dyDescent="0.2">
      <c r="A44" s="267"/>
      <c r="B44" s="691" t="s">
        <v>114</v>
      </c>
      <c r="C44" s="691"/>
      <c r="D44" s="691"/>
      <c r="E44" s="691"/>
      <c r="F44" s="691"/>
      <c r="G44" s="691"/>
      <c r="H44" s="691"/>
      <c r="I44" s="691"/>
      <c r="J44" s="691"/>
      <c r="K44" s="691"/>
      <c r="L44" s="691"/>
      <c r="M44" s="691"/>
      <c r="N44" s="691"/>
      <c r="O44" s="691"/>
      <c r="P44" s="691"/>
      <c r="Q44" s="691"/>
      <c r="AY44" s="271"/>
      <c r="AZ44" s="271"/>
      <c r="BA44" s="271"/>
      <c r="BB44" s="271"/>
      <c r="BC44" s="271"/>
      <c r="BD44" s="271"/>
      <c r="BE44" s="271"/>
      <c r="BF44" s="271"/>
      <c r="BG44" s="271"/>
      <c r="BH44" s="271"/>
      <c r="BI44" s="271"/>
    </row>
    <row r="45" spans="1:74" s="124" customFormat="1" ht="12" customHeight="1" x14ac:dyDescent="0.2">
      <c r="A45" s="922"/>
      <c r="B45" s="974" t="str">
        <f>Dates!$G$2</f>
        <v>EIA completed modeling and analysis for this report on Thursday, August 6, 2026.</v>
      </c>
      <c r="C45" s="975"/>
      <c r="D45" s="975"/>
      <c r="E45" s="975"/>
      <c r="F45" s="975"/>
      <c r="G45" s="975"/>
      <c r="H45" s="975"/>
      <c r="I45" s="975"/>
      <c r="J45" s="975"/>
      <c r="K45" s="975"/>
      <c r="L45" s="975"/>
      <c r="M45" s="975"/>
      <c r="N45" s="975"/>
      <c r="O45" s="975"/>
      <c r="P45" s="975"/>
      <c r="Q45" s="975"/>
      <c r="R45" s="689"/>
      <c r="S45" s="689"/>
      <c r="T45" s="689"/>
      <c r="U45" s="689"/>
      <c r="V45" s="689"/>
      <c r="W45" s="689"/>
      <c r="X45" s="689"/>
      <c r="Y45" s="689"/>
      <c r="Z45" s="689"/>
      <c r="AA45" s="689"/>
      <c r="AB45" s="689"/>
      <c r="AC45" s="689"/>
      <c r="AD45" s="689"/>
      <c r="AE45" s="689"/>
      <c r="AF45" s="689"/>
      <c r="AG45" s="689"/>
      <c r="AH45" s="689"/>
      <c r="AI45" s="689"/>
      <c r="AJ45" s="689"/>
      <c r="AK45" s="689"/>
      <c r="AL45" s="689"/>
      <c r="AM45" s="689"/>
      <c r="AN45" s="689"/>
      <c r="AO45" s="689"/>
      <c r="AP45" s="689"/>
      <c r="AQ45" s="689"/>
      <c r="AR45" s="689"/>
      <c r="AS45" s="689"/>
      <c r="AT45" s="689"/>
      <c r="AU45" s="689"/>
      <c r="AV45" s="689"/>
      <c r="AW45" s="689"/>
      <c r="AX45" s="689"/>
      <c r="AY45" s="586"/>
      <c r="AZ45" s="586"/>
      <c r="BA45" s="586"/>
      <c r="BB45" s="586"/>
      <c r="BC45" s="586"/>
      <c r="BD45" s="586"/>
      <c r="BE45" s="586"/>
      <c r="BF45" s="586"/>
      <c r="BG45" s="586"/>
      <c r="BH45" s="586"/>
      <c r="BI45" s="586"/>
      <c r="BJ45" s="154"/>
      <c r="BK45" s="689"/>
      <c r="BL45" s="689"/>
      <c r="BM45" s="689"/>
      <c r="BN45" s="689"/>
      <c r="BO45" s="689"/>
      <c r="BP45" s="689"/>
      <c r="BQ45" s="689"/>
      <c r="BR45" s="689"/>
      <c r="BS45" s="689"/>
      <c r="BT45" s="689"/>
      <c r="BU45" s="689"/>
      <c r="BV45" s="689"/>
    </row>
    <row r="46" spans="1:74" s="124" customFormat="1" ht="12" customHeight="1" x14ac:dyDescent="0.2">
      <c r="A46" s="922"/>
      <c r="B46" s="979" t="s">
        <v>115</v>
      </c>
      <c r="C46" s="975"/>
      <c r="D46" s="975"/>
      <c r="E46" s="975"/>
      <c r="F46" s="975"/>
      <c r="G46" s="975"/>
      <c r="H46" s="975"/>
      <c r="I46" s="975"/>
      <c r="J46" s="975"/>
      <c r="K46" s="975"/>
      <c r="L46" s="975"/>
      <c r="M46" s="975"/>
      <c r="N46" s="975"/>
      <c r="O46" s="975"/>
      <c r="P46" s="975"/>
      <c r="Q46" s="975"/>
      <c r="R46" s="689"/>
      <c r="S46" s="689"/>
      <c r="T46" s="689"/>
      <c r="U46" s="689"/>
      <c r="V46" s="689"/>
      <c r="W46" s="689"/>
      <c r="X46" s="689"/>
      <c r="Y46" s="689"/>
      <c r="Z46" s="689"/>
      <c r="AA46" s="689"/>
      <c r="AB46" s="689"/>
      <c r="AC46" s="689"/>
      <c r="AD46" s="689"/>
      <c r="AE46" s="689"/>
      <c r="AF46" s="689"/>
      <c r="AG46" s="689"/>
      <c r="AH46" s="689"/>
      <c r="AI46" s="689"/>
      <c r="AJ46" s="689"/>
      <c r="AK46" s="689"/>
      <c r="AL46" s="689"/>
      <c r="AM46" s="689"/>
      <c r="AN46" s="689"/>
      <c r="AO46" s="689"/>
      <c r="AP46" s="689"/>
      <c r="AQ46" s="689"/>
      <c r="AR46" s="689"/>
      <c r="AS46" s="689"/>
      <c r="AT46" s="689"/>
      <c r="AU46" s="689"/>
      <c r="AV46" s="689"/>
      <c r="AW46" s="689"/>
      <c r="AX46" s="689"/>
      <c r="AY46" s="586"/>
      <c r="AZ46" s="586"/>
      <c r="BA46" s="586"/>
      <c r="BB46" s="586"/>
      <c r="BC46" s="586"/>
      <c r="BD46" s="587"/>
      <c r="BE46" s="587"/>
      <c r="BF46" s="587"/>
      <c r="BG46" s="587"/>
      <c r="BH46" s="586"/>
      <c r="BI46" s="586"/>
      <c r="BJ46" s="154"/>
      <c r="BK46" s="689"/>
      <c r="BL46" s="689"/>
      <c r="BM46" s="689"/>
      <c r="BN46" s="689"/>
      <c r="BO46" s="689"/>
      <c r="BP46" s="689"/>
      <c r="BQ46" s="689"/>
      <c r="BR46" s="689"/>
      <c r="BS46" s="689"/>
      <c r="BT46" s="689"/>
      <c r="BU46" s="689"/>
      <c r="BV46" s="689"/>
    </row>
    <row r="47" spans="1:74" s="79" customFormat="1" ht="12" customHeight="1" x14ac:dyDescent="0.2">
      <c r="A47" s="921"/>
      <c r="B47" s="976" t="s">
        <v>116</v>
      </c>
      <c r="C47" s="977"/>
      <c r="D47" s="977"/>
      <c r="E47" s="977"/>
      <c r="F47" s="977"/>
      <c r="G47" s="977"/>
      <c r="H47" s="977"/>
      <c r="I47" s="977"/>
      <c r="J47" s="977"/>
      <c r="K47" s="977"/>
      <c r="L47" s="977"/>
      <c r="M47" s="977"/>
      <c r="N47" s="977"/>
      <c r="O47" s="977"/>
      <c r="P47" s="977"/>
      <c r="Q47" s="977"/>
      <c r="R47" s="693"/>
      <c r="S47" s="693"/>
      <c r="T47" s="693"/>
      <c r="U47" s="693"/>
      <c r="V47" s="693"/>
      <c r="W47" s="693"/>
      <c r="X47" s="693"/>
      <c r="Y47" s="693"/>
      <c r="Z47" s="693"/>
      <c r="AA47" s="693"/>
      <c r="AB47" s="693"/>
      <c r="AC47" s="693"/>
      <c r="AD47" s="693"/>
      <c r="AE47" s="693"/>
      <c r="AF47" s="693"/>
      <c r="AG47" s="693"/>
      <c r="AH47" s="693"/>
      <c r="AI47" s="693"/>
      <c r="AJ47" s="693"/>
      <c r="AK47" s="693"/>
      <c r="AL47" s="693"/>
      <c r="AM47" s="693"/>
      <c r="AN47" s="693"/>
      <c r="AO47" s="693"/>
      <c r="AP47" s="693"/>
      <c r="AQ47" s="693"/>
      <c r="AR47" s="693"/>
      <c r="AS47" s="693"/>
      <c r="AT47" s="693"/>
      <c r="AU47" s="693"/>
      <c r="AV47" s="693"/>
      <c r="AW47" s="693"/>
      <c r="AX47" s="693"/>
      <c r="AY47" s="585"/>
      <c r="AZ47" s="585"/>
      <c r="BA47" s="585"/>
      <c r="BB47" s="585"/>
      <c r="BC47" s="585"/>
      <c r="BD47" s="584"/>
      <c r="BE47" s="584"/>
      <c r="BF47" s="584"/>
      <c r="BG47" s="584"/>
      <c r="BH47" s="585"/>
      <c r="BI47" s="585"/>
      <c r="BJ47" s="153"/>
      <c r="BK47" s="693"/>
      <c r="BL47" s="693"/>
      <c r="BM47" s="693"/>
      <c r="BN47" s="693"/>
      <c r="BO47" s="693"/>
      <c r="BP47" s="693"/>
      <c r="BQ47" s="693"/>
      <c r="BR47" s="693"/>
      <c r="BS47" s="693"/>
      <c r="BT47" s="693"/>
      <c r="BU47" s="693"/>
      <c r="BV47" s="693"/>
    </row>
    <row r="48" spans="1:74" s="124" customFormat="1" ht="12" customHeight="1" x14ac:dyDescent="0.2">
      <c r="A48" s="922"/>
      <c r="B48" s="966" t="s">
        <v>122</v>
      </c>
      <c r="C48" s="972"/>
      <c r="D48" s="972"/>
      <c r="E48" s="972"/>
      <c r="F48" s="972"/>
      <c r="G48" s="972"/>
      <c r="H48" s="972"/>
      <c r="I48" s="972"/>
      <c r="J48" s="972"/>
      <c r="K48" s="972"/>
      <c r="L48" s="972"/>
      <c r="M48" s="972"/>
      <c r="N48" s="972"/>
      <c r="O48" s="972"/>
      <c r="P48" s="972"/>
      <c r="Q48" s="968"/>
      <c r="R48" s="689"/>
      <c r="S48" s="689"/>
      <c r="T48" s="689"/>
      <c r="U48" s="689"/>
      <c r="V48" s="689"/>
      <c r="W48" s="689"/>
      <c r="X48" s="689"/>
      <c r="Y48" s="689"/>
      <c r="Z48" s="689"/>
      <c r="AA48" s="689"/>
      <c r="AB48" s="689"/>
      <c r="AC48" s="689"/>
      <c r="AD48" s="689"/>
      <c r="AE48" s="689"/>
      <c r="AF48" s="689"/>
      <c r="AG48" s="689"/>
      <c r="AH48" s="689"/>
      <c r="AI48" s="689"/>
      <c r="AJ48" s="689"/>
      <c r="AK48" s="689"/>
      <c r="AL48" s="689"/>
      <c r="AM48" s="689"/>
      <c r="AN48" s="689"/>
      <c r="AO48" s="689"/>
      <c r="AP48" s="689"/>
      <c r="AQ48" s="689"/>
      <c r="AR48" s="689"/>
      <c r="AS48" s="689"/>
      <c r="AT48" s="689"/>
      <c r="AU48" s="689"/>
      <c r="AV48" s="689"/>
      <c r="AW48" s="689"/>
      <c r="AX48" s="689"/>
      <c r="AY48" s="586"/>
      <c r="AZ48" s="586"/>
      <c r="BA48" s="586"/>
      <c r="BB48" s="586"/>
      <c r="BC48" s="586"/>
      <c r="BD48" s="587"/>
      <c r="BE48" s="587"/>
      <c r="BF48" s="587"/>
      <c r="BG48" s="587"/>
      <c r="BH48" s="586"/>
      <c r="BI48" s="586"/>
      <c r="BJ48" s="154"/>
      <c r="BK48" s="689"/>
      <c r="BL48" s="689"/>
      <c r="BM48" s="689"/>
      <c r="BN48" s="689"/>
      <c r="BO48" s="689"/>
      <c r="BP48" s="689"/>
      <c r="BQ48" s="689"/>
      <c r="BR48" s="689"/>
      <c r="BS48" s="689"/>
      <c r="BT48" s="689"/>
      <c r="BU48" s="689"/>
      <c r="BV48" s="689"/>
    </row>
    <row r="49" spans="1:74" s="124" customFormat="1" ht="12" customHeight="1" x14ac:dyDescent="0.2">
      <c r="A49" s="922"/>
      <c r="B49" s="992" t="s">
        <v>117</v>
      </c>
      <c r="C49" s="975"/>
      <c r="D49" s="975"/>
      <c r="E49" s="975"/>
      <c r="F49" s="975"/>
      <c r="G49" s="975"/>
      <c r="H49" s="975"/>
      <c r="I49" s="975"/>
      <c r="J49" s="975"/>
      <c r="K49" s="975"/>
      <c r="L49" s="975"/>
      <c r="M49" s="975"/>
      <c r="N49" s="975"/>
      <c r="O49" s="975"/>
      <c r="P49" s="975"/>
      <c r="Q49" s="975"/>
      <c r="R49" s="689"/>
      <c r="S49" s="689"/>
      <c r="T49" s="689"/>
      <c r="U49" s="689"/>
      <c r="V49" s="689"/>
      <c r="W49" s="689"/>
      <c r="X49" s="689"/>
      <c r="Y49" s="689"/>
      <c r="Z49" s="689"/>
      <c r="AA49" s="689"/>
      <c r="AB49" s="689"/>
      <c r="AC49" s="689"/>
      <c r="AD49" s="689"/>
      <c r="AE49" s="689"/>
      <c r="AF49" s="689"/>
      <c r="AG49" s="689"/>
      <c r="AH49" s="689"/>
      <c r="AI49" s="689"/>
      <c r="AJ49" s="689"/>
      <c r="AK49" s="689"/>
      <c r="AL49" s="689"/>
      <c r="AM49" s="689"/>
      <c r="AN49" s="689"/>
      <c r="AO49" s="689"/>
      <c r="AP49" s="689"/>
      <c r="AQ49" s="689"/>
      <c r="AR49" s="689"/>
      <c r="AS49" s="689"/>
      <c r="AT49" s="689"/>
      <c r="AU49" s="689"/>
      <c r="AV49" s="689"/>
      <c r="AW49" s="689"/>
      <c r="AX49" s="689"/>
      <c r="AY49" s="586"/>
      <c r="AZ49" s="586"/>
      <c r="BA49" s="586"/>
      <c r="BB49" s="586"/>
      <c r="BC49" s="586"/>
      <c r="BD49" s="587"/>
      <c r="BE49" s="587"/>
      <c r="BF49" s="587"/>
      <c r="BG49" s="587"/>
      <c r="BH49" s="586"/>
      <c r="BI49" s="586"/>
      <c r="BJ49" s="154"/>
      <c r="BK49" s="689"/>
      <c r="BL49" s="689"/>
      <c r="BM49" s="689"/>
      <c r="BN49" s="689"/>
      <c r="BO49" s="689"/>
      <c r="BP49" s="689"/>
      <c r="BQ49" s="689"/>
      <c r="BR49" s="689"/>
      <c r="BS49" s="689"/>
      <c r="BT49" s="689"/>
      <c r="BU49" s="689"/>
      <c r="BV49" s="689"/>
    </row>
    <row r="50" spans="1:74" s="124" customFormat="1" ht="12" customHeight="1" x14ac:dyDescent="0.2">
      <c r="A50" s="923"/>
      <c r="B50" s="966" t="s">
        <v>812</v>
      </c>
      <c r="C50" s="967"/>
      <c r="D50" s="967"/>
      <c r="E50" s="967"/>
      <c r="F50" s="967"/>
      <c r="G50" s="967"/>
      <c r="H50" s="967"/>
      <c r="I50" s="967"/>
      <c r="J50" s="967"/>
      <c r="K50" s="967"/>
      <c r="L50" s="967"/>
      <c r="M50" s="967"/>
      <c r="N50" s="967"/>
      <c r="O50" s="967"/>
      <c r="P50" s="967"/>
      <c r="Q50" s="968"/>
      <c r="R50" s="689"/>
      <c r="S50" s="689"/>
      <c r="T50" s="689"/>
      <c r="U50" s="689"/>
      <c r="V50" s="689"/>
      <c r="W50" s="689"/>
      <c r="X50" s="689"/>
      <c r="Y50" s="689"/>
      <c r="Z50" s="689"/>
      <c r="AA50" s="689"/>
      <c r="AB50" s="689"/>
      <c r="AC50" s="689"/>
      <c r="AD50" s="689"/>
      <c r="AE50" s="689"/>
      <c r="AF50" s="689"/>
      <c r="AG50" s="689"/>
      <c r="AH50" s="689"/>
      <c r="AI50" s="689"/>
      <c r="AJ50" s="689"/>
      <c r="AK50" s="689"/>
      <c r="AL50" s="689"/>
      <c r="AM50" s="689"/>
      <c r="AN50" s="689"/>
      <c r="AO50" s="689"/>
      <c r="AP50" s="689"/>
      <c r="AQ50" s="689"/>
      <c r="AR50" s="689"/>
      <c r="AS50" s="689"/>
      <c r="AT50" s="689"/>
      <c r="AU50" s="689"/>
      <c r="AV50" s="689"/>
      <c r="AW50" s="689"/>
      <c r="AX50" s="689"/>
      <c r="AY50" s="586"/>
      <c r="AZ50" s="586"/>
      <c r="BA50" s="586"/>
      <c r="BB50" s="586"/>
      <c r="BC50" s="586"/>
      <c r="BD50" s="587"/>
      <c r="BE50" s="587"/>
      <c r="BF50" s="587"/>
      <c r="BG50" s="587"/>
      <c r="BH50" s="586"/>
      <c r="BI50" s="586"/>
      <c r="BJ50" s="154"/>
      <c r="BK50" s="689"/>
      <c r="BL50" s="689"/>
      <c r="BM50" s="689"/>
      <c r="BN50" s="689"/>
      <c r="BO50" s="689"/>
      <c r="BP50" s="689"/>
      <c r="BQ50" s="689"/>
      <c r="BR50" s="689"/>
      <c r="BS50" s="689"/>
      <c r="BT50" s="689"/>
      <c r="BU50" s="689"/>
      <c r="BV50" s="689"/>
    </row>
    <row r="51" spans="1:74" s="124" customFormat="1" ht="12" customHeight="1" x14ac:dyDescent="0.2">
      <c r="A51" s="923"/>
      <c r="B51" s="35" t="s">
        <v>118</v>
      </c>
      <c r="C51" s="533"/>
      <c r="D51" s="533"/>
      <c r="E51" s="533"/>
      <c r="F51" s="533"/>
      <c r="G51" s="533"/>
      <c r="H51" s="533"/>
      <c r="I51" s="533"/>
      <c r="J51" s="533"/>
      <c r="K51" s="533"/>
      <c r="L51" s="533"/>
      <c r="M51" s="533"/>
      <c r="N51" s="533"/>
      <c r="O51" s="533"/>
      <c r="P51" s="533"/>
      <c r="Q51" s="533"/>
      <c r="R51" s="689"/>
      <c r="S51" s="689"/>
      <c r="T51" s="689"/>
      <c r="U51" s="689"/>
      <c r="V51" s="689"/>
      <c r="W51" s="689"/>
      <c r="X51" s="689"/>
      <c r="Y51" s="689"/>
      <c r="Z51" s="689"/>
      <c r="AA51" s="689"/>
      <c r="AB51" s="689"/>
      <c r="AC51" s="689"/>
      <c r="AD51" s="689"/>
      <c r="AE51" s="689"/>
      <c r="AF51" s="689"/>
      <c r="AG51" s="689"/>
      <c r="AH51" s="689"/>
      <c r="AI51" s="689"/>
      <c r="AJ51" s="689"/>
      <c r="AK51" s="689"/>
      <c r="AL51" s="689"/>
      <c r="AM51" s="689"/>
      <c r="AN51" s="689"/>
      <c r="AO51" s="689"/>
      <c r="AP51" s="689"/>
      <c r="AQ51" s="689"/>
      <c r="AR51" s="689"/>
      <c r="AS51" s="689"/>
      <c r="AT51" s="689"/>
      <c r="AU51" s="689"/>
      <c r="AV51" s="689"/>
      <c r="AW51" s="689"/>
      <c r="AX51" s="689"/>
      <c r="AY51" s="586"/>
      <c r="AZ51" s="586"/>
      <c r="BA51" s="586"/>
      <c r="BB51" s="586"/>
      <c r="BC51" s="586"/>
      <c r="BD51" s="587"/>
      <c r="BE51" s="587"/>
      <c r="BF51" s="587"/>
      <c r="BG51" s="587"/>
      <c r="BH51" s="586"/>
      <c r="BI51" s="586"/>
      <c r="BJ51" s="154"/>
      <c r="BK51" s="689"/>
      <c r="BL51" s="689"/>
      <c r="BM51" s="689"/>
      <c r="BN51" s="689"/>
      <c r="BO51" s="689"/>
      <c r="BP51" s="689"/>
      <c r="BQ51" s="689"/>
      <c r="BR51" s="689"/>
      <c r="BS51" s="689"/>
      <c r="BT51" s="689"/>
      <c r="BU51" s="689"/>
      <c r="BV51" s="689"/>
    </row>
    <row r="52" spans="1:74" s="124" customFormat="1" ht="12" customHeight="1" x14ac:dyDescent="0.2">
      <c r="A52" s="923"/>
      <c r="B52" s="966" t="s">
        <v>813</v>
      </c>
      <c r="C52" s="967"/>
      <c r="D52" s="967"/>
      <c r="E52" s="967"/>
      <c r="F52" s="967"/>
      <c r="G52" s="967"/>
      <c r="H52" s="967"/>
      <c r="I52" s="967"/>
      <c r="J52" s="967"/>
      <c r="K52" s="967"/>
      <c r="L52" s="967"/>
      <c r="M52" s="967"/>
      <c r="N52" s="967"/>
      <c r="O52" s="967"/>
      <c r="P52" s="967"/>
      <c r="Q52" s="968"/>
      <c r="R52" s="689"/>
      <c r="S52" s="689"/>
      <c r="T52" s="689"/>
      <c r="U52" s="689"/>
      <c r="V52" s="689"/>
      <c r="W52" s="689"/>
      <c r="X52" s="689"/>
      <c r="Y52" s="689"/>
      <c r="Z52" s="689"/>
      <c r="AA52" s="689"/>
      <c r="AB52" s="689"/>
      <c r="AC52" s="689"/>
      <c r="AD52" s="689"/>
      <c r="AE52" s="689"/>
      <c r="AF52" s="689"/>
      <c r="AG52" s="689"/>
      <c r="AH52" s="689"/>
      <c r="AI52" s="689"/>
      <c r="AJ52" s="689"/>
      <c r="AK52" s="689"/>
      <c r="AL52" s="689"/>
      <c r="AM52" s="689"/>
      <c r="AN52" s="689"/>
      <c r="AO52" s="689"/>
      <c r="AP52" s="689"/>
      <c r="AQ52" s="689"/>
      <c r="AR52" s="689"/>
      <c r="AS52" s="689"/>
      <c r="AT52" s="689"/>
      <c r="AU52" s="689"/>
      <c r="AV52" s="689"/>
      <c r="AW52" s="689"/>
      <c r="AX52" s="689"/>
      <c r="AY52" s="586"/>
      <c r="AZ52" s="586"/>
      <c r="BA52" s="586"/>
      <c r="BB52" s="586"/>
      <c r="BC52" s="586"/>
      <c r="BD52" s="587"/>
      <c r="BE52" s="587"/>
      <c r="BF52" s="587"/>
      <c r="BG52" s="587"/>
      <c r="BH52" s="586"/>
      <c r="BI52" s="586"/>
      <c r="BJ52" s="154"/>
      <c r="BK52" s="689"/>
      <c r="BL52" s="689"/>
      <c r="BM52" s="689"/>
      <c r="BN52" s="689"/>
      <c r="BO52" s="689"/>
      <c r="BP52" s="689"/>
      <c r="BQ52" s="689"/>
      <c r="BR52" s="689"/>
      <c r="BS52" s="689"/>
      <c r="BT52" s="689"/>
      <c r="BU52" s="689"/>
      <c r="BV52" s="689"/>
    </row>
    <row r="53" spans="1:74" s="125" customFormat="1" ht="12" customHeight="1" x14ac:dyDescent="0.2">
      <c r="A53" s="194"/>
      <c r="B53" s="969" t="s">
        <v>520</v>
      </c>
      <c r="C53" s="968"/>
      <c r="D53" s="968"/>
      <c r="E53" s="968"/>
      <c r="F53" s="968"/>
      <c r="G53" s="968"/>
      <c r="H53" s="968"/>
      <c r="I53" s="968"/>
      <c r="J53" s="968"/>
      <c r="K53" s="968"/>
      <c r="L53" s="968"/>
      <c r="M53" s="968"/>
      <c r="N53" s="968"/>
      <c r="O53" s="968"/>
      <c r="P53" s="968"/>
      <c r="Q53" s="968"/>
      <c r="R53" s="924"/>
      <c r="S53" s="924"/>
      <c r="T53" s="924"/>
      <c r="U53" s="924"/>
      <c r="V53" s="924"/>
      <c r="W53" s="924"/>
      <c r="X53" s="924"/>
      <c r="Y53" s="924"/>
      <c r="Z53" s="924"/>
      <c r="AA53" s="924"/>
      <c r="AB53" s="924"/>
      <c r="AC53" s="924"/>
      <c r="AD53" s="924"/>
      <c r="AE53" s="924"/>
      <c r="AF53" s="924"/>
      <c r="AG53" s="924"/>
      <c r="AH53" s="924"/>
      <c r="AI53" s="924"/>
      <c r="AJ53" s="924"/>
      <c r="AK53" s="924"/>
      <c r="AL53" s="924"/>
      <c r="AM53" s="924"/>
      <c r="AN53" s="924"/>
      <c r="AO53" s="924"/>
      <c r="AP53" s="924"/>
      <c r="AQ53" s="924"/>
      <c r="AR53" s="924"/>
      <c r="AS53" s="924"/>
      <c r="AT53" s="924"/>
      <c r="AU53" s="924"/>
      <c r="AV53" s="924"/>
      <c r="AW53" s="924"/>
      <c r="AX53" s="924"/>
      <c r="AY53" s="586"/>
      <c r="AZ53" s="586"/>
      <c r="BA53" s="586"/>
      <c r="BB53" s="586"/>
      <c r="BC53" s="586"/>
      <c r="BD53" s="587"/>
      <c r="BE53" s="587"/>
      <c r="BF53" s="587"/>
      <c r="BG53" s="587"/>
      <c r="BH53" s="586"/>
      <c r="BI53" s="586"/>
      <c r="BJ53" s="155"/>
      <c r="BK53" s="924"/>
      <c r="BL53" s="924"/>
      <c r="BM53" s="924"/>
      <c r="BN53" s="924"/>
      <c r="BO53" s="924"/>
      <c r="BP53" s="924"/>
      <c r="BQ53" s="924"/>
      <c r="BR53" s="924"/>
      <c r="BS53" s="924"/>
      <c r="BT53" s="924"/>
      <c r="BU53" s="924"/>
      <c r="BV53" s="924"/>
    </row>
    <row r="54" spans="1:74" x14ac:dyDescent="0.2">
      <c r="A54" s="533"/>
      <c r="B54" s="533"/>
      <c r="C54" s="533"/>
      <c r="D54" s="533"/>
      <c r="E54" s="533"/>
      <c r="F54" s="533"/>
      <c r="G54" s="533"/>
      <c r="H54" s="533"/>
      <c r="I54" s="533"/>
      <c r="J54" s="533"/>
      <c r="K54" s="533"/>
      <c r="L54" s="533"/>
      <c r="M54" s="533"/>
      <c r="N54" s="533"/>
      <c r="O54" s="533"/>
      <c r="P54" s="533"/>
      <c r="Q54" s="533"/>
      <c r="R54" s="533"/>
      <c r="S54" s="533"/>
      <c r="T54" s="533"/>
      <c r="U54" s="533"/>
      <c r="V54" s="533"/>
      <c r="W54" s="533"/>
      <c r="X54" s="533"/>
      <c r="Y54" s="533"/>
      <c r="Z54" s="533"/>
      <c r="AA54" s="533"/>
      <c r="AB54" s="533"/>
      <c r="AC54" s="533"/>
      <c r="AD54" s="533"/>
      <c r="AE54" s="533"/>
      <c r="AF54" s="533"/>
      <c r="AG54" s="533"/>
      <c r="AH54" s="533"/>
      <c r="AI54" s="533"/>
      <c r="AJ54" s="533"/>
      <c r="AK54" s="533"/>
      <c r="AL54" s="533"/>
      <c r="AM54" s="533"/>
      <c r="AN54" s="533"/>
      <c r="AO54" s="533"/>
      <c r="AP54" s="533"/>
      <c r="AQ54" s="533"/>
      <c r="AR54" s="533"/>
      <c r="AS54" s="533"/>
      <c r="AT54" s="533"/>
      <c r="AU54" s="533"/>
      <c r="AV54" s="533"/>
      <c r="AW54" s="533"/>
      <c r="AX54" s="533"/>
      <c r="BK54" s="101"/>
      <c r="BL54" s="101"/>
      <c r="BM54" s="101"/>
      <c r="BN54" s="101"/>
      <c r="BO54" s="101"/>
      <c r="BP54" s="101"/>
      <c r="BQ54" s="101"/>
      <c r="BR54" s="101"/>
      <c r="BS54" s="101"/>
      <c r="BT54" s="101"/>
      <c r="BU54" s="101"/>
      <c r="BV54" s="101"/>
    </row>
    <row r="55" spans="1:74" x14ac:dyDescent="0.2">
      <c r="A55" s="533"/>
      <c r="B55" s="533"/>
      <c r="C55" s="533"/>
      <c r="D55" s="533"/>
      <c r="E55" s="533"/>
      <c r="F55" s="533"/>
      <c r="G55" s="533"/>
      <c r="H55" s="533"/>
      <c r="I55" s="533"/>
      <c r="J55" s="533"/>
      <c r="K55" s="533"/>
      <c r="L55" s="533"/>
      <c r="M55" s="533"/>
      <c r="N55" s="533"/>
      <c r="O55" s="533"/>
      <c r="P55" s="533"/>
      <c r="Q55" s="533"/>
      <c r="R55" s="533"/>
      <c r="S55" s="533"/>
      <c r="T55" s="533"/>
      <c r="U55" s="533"/>
      <c r="V55" s="533"/>
      <c r="W55" s="533"/>
      <c r="X55" s="533"/>
      <c r="Y55" s="533"/>
      <c r="Z55" s="533"/>
      <c r="AA55" s="533"/>
      <c r="AB55" s="533"/>
      <c r="AC55" s="533"/>
      <c r="AD55" s="533"/>
      <c r="AE55" s="533"/>
      <c r="AF55" s="533"/>
      <c r="AG55" s="533"/>
      <c r="AH55" s="533"/>
      <c r="AI55" s="533"/>
      <c r="AJ55" s="533"/>
      <c r="AK55" s="533"/>
      <c r="AL55" s="533"/>
      <c r="AM55" s="533"/>
      <c r="AN55" s="533"/>
      <c r="AO55" s="533"/>
      <c r="AP55" s="533"/>
      <c r="AQ55" s="533"/>
      <c r="AR55" s="533"/>
      <c r="AS55" s="533"/>
      <c r="AT55" s="533"/>
      <c r="AU55" s="533"/>
      <c r="AV55" s="533"/>
      <c r="AW55" s="533"/>
      <c r="AX55" s="533"/>
      <c r="BK55" s="101"/>
      <c r="BL55" s="101"/>
      <c r="BM55" s="101"/>
      <c r="BN55" s="101"/>
      <c r="BO55" s="101"/>
      <c r="BP55" s="101"/>
      <c r="BQ55" s="101"/>
      <c r="BR55" s="101"/>
      <c r="BS55" s="101"/>
      <c r="BT55" s="101"/>
      <c r="BU55" s="101"/>
      <c r="BV55" s="101"/>
    </row>
    <row r="56" spans="1:74" x14ac:dyDescent="0.2">
      <c r="A56" s="533"/>
      <c r="B56" s="533"/>
      <c r="C56" s="533"/>
      <c r="D56" s="533"/>
      <c r="E56" s="533"/>
      <c r="F56" s="533"/>
      <c r="G56" s="533"/>
      <c r="H56" s="533"/>
      <c r="I56" s="533"/>
      <c r="J56" s="533"/>
      <c r="K56" s="533"/>
      <c r="L56" s="533"/>
      <c r="M56" s="533"/>
      <c r="N56" s="533"/>
      <c r="O56" s="533"/>
      <c r="P56" s="533"/>
      <c r="Q56" s="533"/>
      <c r="R56" s="533"/>
      <c r="S56" s="533"/>
      <c r="T56" s="533"/>
      <c r="U56" s="533"/>
      <c r="V56" s="533"/>
      <c r="W56" s="533"/>
      <c r="X56" s="533"/>
      <c r="Y56" s="533"/>
      <c r="Z56" s="533"/>
      <c r="AA56" s="533"/>
      <c r="AB56" s="533"/>
      <c r="AC56" s="533"/>
      <c r="AD56" s="533"/>
      <c r="AE56" s="533"/>
      <c r="AF56" s="533"/>
      <c r="AG56" s="533"/>
      <c r="AH56" s="533"/>
      <c r="AI56" s="533"/>
      <c r="AJ56" s="533"/>
      <c r="AK56" s="533"/>
      <c r="AL56" s="533"/>
      <c r="AM56" s="533"/>
      <c r="AN56" s="533"/>
      <c r="AO56" s="533"/>
      <c r="AP56" s="533"/>
      <c r="AQ56" s="533"/>
      <c r="AR56" s="533"/>
      <c r="AS56" s="533"/>
      <c r="AT56" s="533"/>
      <c r="AU56" s="533"/>
      <c r="AV56" s="533"/>
      <c r="AW56" s="533"/>
      <c r="AX56" s="533"/>
      <c r="BK56" s="101"/>
      <c r="BL56" s="101"/>
      <c r="BM56" s="101"/>
      <c r="BN56" s="101"/>
      <c r="BO56" s="101"/>
      <c r="BP56" s="101"/>
      <c r="BQ56" s="101"/>
      <c r="BR56" s="101"/>
      <c r="BS56" s="101"/>
      <c r="BT56" s="101"/>
      <c r="BU56" s="101"/>
      <c r="BV56" s="101"/>
    </row>
    <row r="57" spans="1:74" x14ac:dyDescent="0.2">
      <c r="A57" s="533"/>
      <c r="B57" s="533"/>
      <c r="C57" s="533"/>
      <c r="D57" s="533"/>
      <c r="E57" s="533"/>
      <c r="F57" s="533"/>
      <c r="G57" s="533"/>
      <c r="H57" s="533"/>
      <c r="I57" s="533"/>
      <c r="J57" s="533"/>
      <c r="K57" s="533"/>
      <c r="L57" s="533"/>
      <c r="M57" s="533"/>
      <c r="N57" s="533"/>
      <c r="O57" s="533"/>
      <c r="P57" s="533"/>
      <c r="Q57" s="533"/>
      <c r="R57" s="533"/>
      <c r="S57" s="533"/>
      <c r="T57" s="533"/>
      <c r="U57" s="533"/>
      <c r="V57" s="533"/>
      <c r="W57" s="533"/>
      <c r="X57" s="533"/>
      <c r="Y57" s="533"/>
      <c r="Z57" s="533"/>
      <c r="AA57" s="533"/>
      <c r="AB57" s="533"/>
      <c r="AC57" s="533"/>
      <c r="AD57" s="533"/>
      <c r="AE57" s="533"/>
      <c r="AF57" s="533"/>
      <c r="AG57" s="533"/>
      <c r="AH57" s="533"/>
      <c r="AI57" s="533"/>
      <c r="AJ57" s="533"/>
      <c r="AK57" s="533"/>
      <c r="AL57" s="533"/>
      <c r="AM57" s="533"/>
      <c r="AN57" s="533"/>
      <c r="AO57" s="533"/>
      <c r="AP57" s="533"/>
      <c r="AQ57" s="533"/>
      <c r="AR57" s="533"/>
      <c r="AS57" s="533"/>
      <c r="AT57" s="533"/>
      <c r="AU57" s="533"/>
      <c r="AV57" s="533"/>
      <c r="AW57" s="533"/>
      <c r="AX57" s="533"/>
      <c r="BK57" s="101"/>
      <c r="BL57" s="101"/>
      <c r="BM57" s="101"/>
      <c r="BN57" s="101"/>
      <c r="BO57" s="101"/>
      <c r="BP57" s="101"/>
      <c r="BQ57" s="101"/>
      <c r="BR57" s="101"/>
      <c r="BS57" s="101"/>
      <c r="BT57" s="101"/>
      <c r="BU57" s="101"/>
      <c r="BV57" s="101"/>
    </row>
    <row r="58" spans="1:74" x14ac:dyDescent="0.2">
      <c r="A58" s="533"/>
      <c r="B58" s="533"/>
      <c r="C58" s="533"/>
      <c r="D58" s="533"/>
      <c r="E58" s="533"/>
      <c r="F58" s="533"/>
      <c r="G58" s="533"/>
      <c r="H58" s="533"/>
      <c r="I58" s="533"/>
      <c r="J58" s="533"/>
      <c r="K58" s="533"/>
      <c r="L58" s="533"/>
      <c r="M58" s="533"/>
      <c r="N58" s="533"/>
      <c r="O58" s="533"/>
      <c r="P58" s="533"/>
      <c r="Q58" s="533"/>
      <c r="R58" s="533"/>
      <c r="S58" s="533"/>
      <c r="T58" s="533"/>
      <c r="U58" s="533"/>
      <c r="V58" s="533"/>
      <c r="W58" s="533"/>
      <c r="X58" s="533"/>
      <c r="Y58" s="533"/>
      <c r="Z58" s="533"/>
      <c r="AA58" s="533"/>
      <c r="AB58" s="533"/>
      <c r="AC58" s="533"/>
      <c r="AD58" s="533"/>
      <c r="AE58" s="533"/>
      <c r="AF58" s="533"/>
      <c r="AG58" s="533"/>
      <c r="AH58" s="533"/>
      <c r="AI58" s="533"/>
      <c r="AJ58" s="533"/>
      <c r="AK58" s="533"/>
      <c r="AL58" s="533"/>
      <c r="AM58" s="533"/>
      <c r="AN58" s="533"/>
      <c r="AO58" s="533"/>
      <c r="AP58" s="533"/>
      <c r="AQ58" s="533"/>
      <c r="AR58" s="533"/>
      <c r="AS58" s="533"/>
      <c r="AT58" s="533"/>
      <c r="AU58" s="533"/>
      <c r="AV58" s="533"/>
      <c r="AW58" s="533"/>
      <c r="AX58" s="533"/>
      <c r="BK58" s="101"/>
      <c r="BL58" s="101"/>
      <c r="BM58" s="101"/>
      <c r="BN58" s="101"/>
      <c r="BO58" s="101"/>
      <c r="BP58" s="101"/>
      <c r="BQ58" s="101"/>
      <c r="BR58" s="101"/>
      <c r="BS58" s="101"/>
      <c r="BT58" s="101"/>
      <c r="BU58" s="101"/>
      <c r="BV58" s="101"/>
    </row>
    <row r="59" spans="1:74" x14ac:dyDescent="0.2">
      <c r="A59" s="533"/>
      <c r="B59" s="533"/>
      <c r="C59" s="533"/>
      <c r="D59" s="533"/>
      <c r="E59" s="533"/>
      <c r="F59" s="533"/>
      <c r="G59" s="533"/>
      <c r="H59" s="533"/>
      <c r="I59" s="533"/>
      <c r="J59" s="533"/>
      <c r="K59" s="533"/>
      <c r="L59" s="533"/>
      <c r="M59" s="533"/>
      <c r="N59" s="533"/>
      <c r="O59" s="533"/>
      <c r="P59" s="533"/>
      <c r="Q59" s="533"/>
      <c r="R59" s="533"/>
      <c r="S59" s="533"/>
      <c r="T59" s="533"/>
      <c r="U59" s="533"/>
      <c r="V59" s="533"/>
      <c r="W59" s="533"/>
      <c r="X59" s="533"/>
      <c r="Y59" s="533"/>
      <c r="Z59" s="533"/>
      <c r="AA59" s="533"/>
      <c r="AB59" s="533"/>
      <c r="AC59" s="533"/>
      <c r="AD59" s="533"/>
      <c r="AE59" s="533"/>
      <c r="AF59" s="533"/>
      <c r="AG59" s="533"/>
      <c r="AH59" s="533"/>
      <c r="AI59" s="533"/>
      <c r="AJ59" s="533"/>
      <c r="AK59" s="533"/>
      <c r="AL59" s="533"/>
      <c r="AM59" s="533"/>
      <c r="AN59" s="533"/>
      <c r="AO59" s="533"/>
      <c r="AP59" s="533"/>
      <c r="AQ59" s="533"/>
      <c r="AR59" s="533"/>
      <c r="AS59" s="533"/>
      <c r="AT59" s="533"/>
      <c r="AU59" s="533"/>
      <c r="AV59" s="533"/>
      <c r="AW59" s="533"/>
      <c r="AX59" s="533"/>
      <c r="BK59" s="101"/>
      <c r="BL59" s="101"/>
      <c r="BM59" s="101"/>
      <c r="BN59" s="101"/>
      <c r="BO59" s="101"/>
      <c r="BP59" s="101"/>
      <c r="BQ59" s="101"/>
      <c r="BR59" s="101"/>
      <c r="BS59" s="101"/>
      <c r="BT59" s="101"/>
      <c r="BU59" s="101"/>
      <c r="BV59" s="101"/>
    </row>
    <row r="60" spans="1:74" x14ac:dyDescent="0.2">
      <c r="A60" s="533"/>
      <c r="B60" s="533"/>
      <c r="C60" s="533"/>
      <c r="D60" s="533"/>
      <c r="E60" s="533"/>
      <c r="F60" s="533"/>
      <c r="G60" s="533"/>
      <c r="H60" s="533"/>
      <c r="I60" s="533"/>
      <c r="J60" s="533"/>
      <c r="K60" s="533"/>
      <c r="L60" s="533"/>
      <c r="M60" s="533"/>
      <c r="N60" s="533"/>
      <c r="O60" s="533"/>
      <c r="P60" s="533"/>
      <c r="Q60" s="533"/>
      <c r="R60" s="533"/>
      <c r="S60" s="533"/>
      <c r="T60" s="533"/>
      <c r="U60" s="533"/>
      <c r="V60" s="533"/>
      <c r="W60" s="533"/>
      <c r="X60" s="533"/>
      <c r="Y60" s="533"/>
      <c r="Z60" s="533"/>
      <c r="AA60" s="533"/>
      <c r="AB60" s="533"/>
      <c r="AC60" s="533"/>
      <c r="AD60" s="533"/>
      <c r="AE60" s="533"/>
      <c r="AF60" s="533"/>
      <c r="AG60" s="533"/>
      <c r="AH60" s="533"/>
      <c r="AI60" s="533"/>
      <c r="AJ60" s="533"/>
      <c r="AK60" s="533"/>
      <c r="AL60" s="533"/>
      <c r="AM60" s="533"/>
      <c r="AN60" s="533"/>
      <c r="AO60" s="533"/>
      <c r="AP60" s="533"/>
      <c r="AQ60" s="533"/>
      <c r="AR60" s="533"/>
      <c r="AS60" s="533"/>
      <c r="AT60" s="533"/>
      <c r="AU60" s="533"/>
      <c r="AV60" s="533"/>
      <c r="AW60" s="533"/>
      <c r="AX60" s="533"/>
      <c r="BK60" s="101"/>
      <c r="BL60" s="101"/>
      <c r="BM60" s="101"/>
      <c r="BN60" s="101"/>
      <c r="BO60" s="101"/>
      <c r="BP60" s="101"/>
      <c r="BQ60" s="101"/>
      <c r="BR60" s="101"/>
      <c r="BS60" s="101"/>
      <c r="BT60" s="101"/>
      <c r="BU60" s="101"/>
      <c r="BV60" s="101"/>
    </row>
    <row r="61" spans="1:74" x14ac:dyDescent="0.2">
      <c r="A61" s="533"/>
      <c r="B61" s="533"/>
      <c r="C61" s="533"/>
      <c r="D61" s="533"/>
      <c r="E61" s="533"/>
      <c r="F61" s="533"/>
      <c r="G61" s="533"/>
      <c r="H61" s="533"/>
      <c r="I61" s="533"/>
      <c r="J61" s="533"/>
      <c r="K61" s="533"/>
      <c r="L61" s="533"/>
      <c r="M61" s="533"/>
      <c r="N61" s="533"/>
      <c r="O61" s="533"/>
      <c r="P61" s="533"/>
      <c r="Q61" s="533"/>
      <c r="R61" s="533"/>
      <c r="S61" s="533"/>
      <c r="T61" s="533"/>
      <c r="U61" s="533"/>
      <c r="V61" s="533"/>
      <c r="W61" s="533"/>
      <c r="X61" s="533"/>
      <c r="Y61" s="533"/>
      <c r="Z61" s="533"/>
      <c r="AA61" s="533"/>
      <c r="AB61" s="533"/>
      <c r="AC61" s="533"/>
      <c r="AD61" s="533"/>
      <c r="AE61" s="533"/>
      <c r="AF61" s="533"/>
      <c r="AG61" s="533"/>
      <c r="AH61" s="533"/>
      <c r="AI61" s="533"/>
      <c r="AJ61" s="533"/>
      <c r="AK61" s="533"/>
      <c r="AL61" s="533"/>
      <c r="AM61" s="533"/>
      <c r="AN61" s="533"/>
      <c r="AO61" s="533"/>
      <c r="AP61" s="533"/>
      <c r="AQ61" s="533"/>
      <c r="AR61" s="533"/>
      <c r="AS61" s="533"/>
      <c r="AT61" s="533"/>
      <c r="AU61" s="533"/>
      <c r="AV61" s="533"/>
      <c r="AW61" s="533"/>
      <c r="AX61" s="533"/>
      <c r="BK61" s="101"/>
      <c r="BL61" s="101"/>
      <c r="BM61" s="101"/>
      <c r="BN61" s="101"/>
      <c r="BO61" s="101"/>
      <c r="BP61" s="101"/>
      <c r="BQ61" s="101"/>
      <c r="BR61" s="101"/>
      <c r="BS61" s="101"/>
      <c r="BT61" s="101"/>
      <c r="BU61" s="101"/>
      <c r="BV61" s="101"/>
    </row>
    <row r="62" spans="1:74" x14ac:dyDescent="0.2">
      <c r="A62" s="533"/>
      <c r="B62" s="533"/>
      <c r="C62" s="533"/>
      <c r="D62" s="533"/>
      <c r="E62" s="533"/>
      <c r="F62" s="533"/>
      <c r="G62" s="533"/>
      <c r="H62" s="533"/>
      <c r="I62" s="533"/>
      <c r="J62" s="533"/>
      <c r="K62" s="533"/>
      <c r="L62" s="533"/>
      <c r="M62" s="533"/>
      <c r="N62" s="533"/>
      <c r="O62" s="533"/>
      <c r="P62" s="533"/>
      <c r="Q62" s="533"/>
      <c r="R62" s="533"/>
      <c r="S62" s="533"/>
      <c r="T62" s="533"/>
      <c r="U62" s="533"/>
      <c r="V62" s="533"/>
      <c r="W62" s="533"/>
      <c r="X62" s="533"/>
      <c r="Y62" s="533"/>
      <c r="Z62" s="533"/>
      <c r="AA62" s="533"/>
      <c r="AB62" s="533"/>
      <c r="AC62" s="533"/>
      <c r="AD62" s="533"/>
      <c r="AE62" s="533"/>
      <c r="AF62" s="533"/>
      <c r="AG62" s="533"/>
      <c r="AH62" s="533"/>
      <c r="AI62" s="533"/>
      <c r="AJ62" s="533"/>
      <c r="AK62" s="533"/>
      <c r="AL62" s="533"/>
      <c r="AM62" s="533"/>
      <c r="AN62" s="533"/>
      <c r="AO62" s="533"/>
      <c r="AP62" s="533"/>
      <c r="AQ62" s="533"/>
      <c r="AR62" s="533"/>
      <c r="AS62" s="533"/>
      <c r="AT62" s="533"/>
      <c r="AU62" s="533"/>
      <c r="AV62" s="533"/>
      <c r="AW62" s="533"/>
      <c r="AX62" s="533"/>
      <c r="BK62" s="101"/>
      <c r="BL62" s="101"/>
      <c r="BM62" s="101"/>
      <c r="BN62" s="101"/>
      <c r="BO62" s="101"/>
      <c r="BP62" s="101"/>
      <c r="BQ62" s="101"/>
      <c r="BR62" s="101"/>
      <c r="BS62" s="101"/>
      <c r="BT62" s="101"/>
      <c r="BU62" s="101"/>
      <c r="BV62" s="101"/>
    </row>
    <row r="63" spans="1:74" x14ac:dyDescent="0.2">
      <c r="A63" s="533"/>
      <c r="B63" s="533"/>
      <c r="C63" s="533"/>
      <c r="D63" s="533"/>
      <c r="E63" s="533"/>
      <c r="F63" s="533"/>
      <c r="G63" s="533"/>
      <c r="H63" s="533"/>
      <c r="I63" s="533"/>
      <c r="J63" s="533"/>
      <c r="K63" s="533"/>
      <c r="L63" s="533"/>
      <c r="M63" s="533"/>
      <c r="N63" s="533"/>
      <c r="O63" s="533"/>
      <c r="P63" s="533"/>
      <c r="Q63" s="533"/>
      <c r="R63" s="533"/>
      <c r="S63" s="533"/>
      <c r="T63" s="533"/>
      <c r="U63" s="533"/>
      <c r="V63" s="533"/>
      <c r="W63" s="533"/>
      <c r="X63" s="533"/>
      <c r="Y63" s="533"/>
      <c r="Z63" s="533"/>
      <c r="AA63" s="533"/>
      <c r="AB63" s="533"/>
      <c r="AC63" s="533"/>
      <c r="AD63" s="533"/>
      <c r="AE63" s="533"/>
      <c r="AF63" s="533"/>
      <c r="AG63" s="533"/>
      <c r="AH63" s="533"/>
      <c r="AI63" s="533"/>
      <c r="AJ63" s="533"/>
      <c r="AK63" s="533"/>
      <c r="AL63" s="533"/>
      <c r="AM63" s="533"/>
      <c r="AN63" s="533"/>
      <c r="AO63" s="533"/>
      <c r="AP63" s="533"/>
      <c r="AQ63" s="533"/>
      <c r="AR63" s="533"/>
      <c r="AS63" s="533"/>
      <c r="AT63" s="533"/>
      <c r="AU63" s="533"/>
      <c r="AV63" s="533"/>
      <c r="AW63" s="533"/>
      <c r="AX63" s="533"/>
      <c r="BK63" s="101"/>
      <c r="BL63" s="101"/>
      <c r="BM63" s="101"/>
      <c r="BN63" s="101"/>
      <c r="BO63" s="101"/>
      <c r="BP63" s="101"/>
      <c r="BQ63" s="101"/>
      <c r="BR63" s="101"/>
      <c r="BS63" s="101"/>
      <c r="BT63" s="101"/>
      <c r="BU63" s="101"/>
      <c r="BV63" s="101"/>
    </row>
    <row r="64" spans="1:74" x14ac:dyDescent="0.2">
      <c r="A64" s="533"/>
      <c r="B64" s="533"/>
      <c r="C64" s="533"/>
      <c r="D64" s="533"/>
      <c r="E64" s="533"/>
      <c r="F64" s="533"/>
      <c r="G64" s="533"/>
      <c r="H64" s="533"/>
      <c r="I64" s="533"/>
      <c r="J64" s="533"/>
      <c r="K64" s="533"/>
      <c r="L64" s="533"/>
      <c r="M64" s="533"/>
      <c r="N64" s="533"/>
      <c r="O64" s="533"/>
      <c r="P64" s="533"/>
      <c r="Q64" s="533"/>
      <c r="R64" s="533"/>
      <c r="S64" s="533"/>
      <c r="T64" s="533"/>
      <c r="U64" s="533"/>
      <c r="V64" s="533"/>
      <c r="W64" s="533"/>
      <c r="X64" s="533"/>
      <c r="Y64" s="533"/>
      <c r="Z64" s="533"/>
      <c r="AA64" s="533"/>
      <c r="AB64" s="533"/>
      <c r="AC64" s="533"/>
      <c r="AD64" s="533"/>
      <c r="AE64" s="533"/>
      <c r="AF64" s="533"/>
      <c r="AG64" s="533"/>
      <c r="AH64" s="533"/>
      <c r="AI64" s="533"/>
      <c r="AJ64" s="533"/>
      <c r="AK64" s="533"/>
      <c r="AL64" s="533"/>
      <c r="AM64" s="533"/>
      <c r="AN64" s="533"/>
      <c r="AO64" s="533"/>
      <c r="AP64" s="533"/>
      <c r="AQ64" s="533"/>
      <c r="AR64" s="533"/>
      <c r="AS64" s="533"/>
      <c r="AT64" s="533"/>
      <c r="AU64" s="533"/>
      <c r="AV64" s="533"/>
      <c r="AW64" s="533"/>
      <c r="AX64" s="533"/>
      <c r="BK64" s="101"/>
      <c r="BL64" s="101"/>
      <c r="BM64" s="101"/>
      <c r="BN64" s="101"/>
      <c r="BO64" s="101"/>
      <c r="BP64" s="101"/>
      <c r="BQ64" s="101"/>
      <c r="BR64" s="101"/>
      <c r="BS64" s="101"/>
      <c r="BT64" s="101"/>
      <c r="BU64" s="101"/>
      <c r="BV64" s="101"/>
    </row>
    <row r="65" spans="63:74" x14ac:dyDescent="0.2">
      <c r="BK65" s="101"/>
      <c r="BL65" s="101"/>
      <c r="BM65" s="101"/>
      <c r="BN65" s="101"/>
      <c r="BO65" s="101"/>
      <c r="BP65" s="101"/>
      <c r="BQ65" s="101"/>
      <c r="BR65" s="101"/>
      <c r="BS65" s="101"/>
      <c r="BT65" s="101"/>
      <c r="BU65" s="101"/>
      <c r="BV65" s="101"/>
    </row>
    <row r="66" spans="63:74" x14ac:dyDescent="0.2">
      <c r="BK66" s="101"/>
      <c r="BL66" s="101"/>
      <c r="BM66" s="101"/>
      <c r="BN66" s="101"/>
      <c r="BO66" s="101"/>
      <c r="BP66" s="101"/>
      <c r="BQ66" s="101"/>
      <c r="BR66" s="101"/>
      <c r="BS66" s="101"/>
      <c r="BT66" s="101"/>
      <c r="BU66" s="101"/>
      <c r="BV66" s="101"/>
    </row>
    <row r="67" spans="63:74" x14ac:dyDescent="0.2">
      <c r="BK67" s="101"/>
      <c r="BL67" s="101"/>
      <c r="BM67" s="101"/>
      <c r="BN67" s="101"/>
      <c r="BO67" s="101"/>
      <c r="BP67" s="101"/>
      <c r="BQ67" s="101"/>
      <c r="BR67" s="101"/>
      <c r="BS67" s="101"/>
      <c r="BT67" s="101"/>
      <c r="BU67" s="101"/>
      <c r="BV67" s="101"/>
    </row>
    <row r="68" spans="63:74" x14ac:dyDescent="0.2">
      <c r="BK68" s="101"/>
      <c r="BL68" s="101"/>
      <c r="BM68" s="101"/>
      <c r="BN68" s="101"/>
      <c r="BO68" s="101"/>
      <c r="BP68" s="101"/>
      <c r="BQ68" s="101"/>
      <c r="BR68" s="101"/>
      <c r="BS68" s="101"/>
      <c r="BT68" s="101"/>
      <c r="BU68" s="101"/>
      <c r="BV68" s="101"/>
    </row>
    <row r="69" spans="63:74" x14ac:dyDescent="0.2">
      <c r="BK69" s="101"/>
      <c r="BL69" s="101"/>
      <c r="BM69" s="101"/>
      <c r="BN69" s="101"/>
      <c r="BO69" s="101"/>
      <c r="BP69" s="101"/>
      <c r="BQ69" s="101"/>
      <c r="BR69" s="101"/>
      <c r="BS69" s="101"/>
      <c r="BT69" s="101"/>
      <c r="BU69" s="101"/>
      <c r="BV69" s="101"/>
    </row>
    <row r="70" spans="63:74" x14ac:dyDescent="0.2">
      <c r="BK70" s="101"/>
      <c r="BL70" s="101"/>
      <c r="BM70" s="101"/>
      <c r="BN70" s="101"/>
      <c r="BO70" s="101"/>
      <c r="BP70" s="101"/>
      <c r="BQ70" s="101"/>
      <c r="BR70" s="101"/>
      <c r="BS70" s="101"/>
      <c r="BT70" s="101"/>
      <c r="BU70" s="101"/>
      <c r="BV70" s="101"/>
    </row>
    <row r="71" spans="63:74" x14ac:dyDescent="0.2">
      <c r="BK71" s="101"/>
      <c r="BL71" s="101"/>
      <c r="BM71" s="101"/>
      <c r="BN71" s="101"/>
      <c r="BO71" s="101"/>
      <c r="BP71" s="101"/>
      <c r="BQ71" s="101"/>
      <c r="BR71" s="101"/>
      <c r="BS71" s="101"/>
      <c r="BT71" s="101"/>
      <c r="BU71" s="101"/>
      <c r="BV71" s="101"/>
    </row>
    <row r="72" spans="63:74" x14ac:dyDescent="0.2">
      <c r="BK72" s="101"/>
      <c r="BL72" s="101"/>
      <c r="BM72" s="101"/>
      <c r="BN72" s="101"/>
      <c r="BO72" s="101"/>
      <c r="BP72" s="101"/>
      <c r="BQ72" s="101"/>
      <c r="BR72" s="101"/>
      <c r="BS72" s="101"/>
      <c r="BT72" s="101"/>
      <c r="BU72" s="101"/>
      <c r="BV72" s="101"/>
    </row>
    <row r="73" spans="63:74" x14ac:dyDescent="0.2">
      <c r="BK73" s="101"/>
      <c r="BL73" s="101"/>
      <c r="BM73" s="101"/>
      <c r="BN73" s="101"/>
      <c r="BO73" s="101"/>
      <c r="BP73" s="101"/>
      <c r="BQ73" s="101"/>
      <c r="BR73" s="101"/>
      <c r="BS73" s="101"/>
      <c r="BT73" s="101"/>
      <c r="BU73" s="101"/>
      <c r="BV73" s="101"/>
    </row>
    <row r="74" spans="63:74" x14ac:dyDescent="0.2">
      <c r="BK74" s="101"/>
      <c r="BL74" s="101"/>
      <c r="BM74" s="101"/>
      <c r="BN74" s="101"/>
      <c r="BO74" s="101"/>
      <c r="BP74" s="101"/>
      <c r="BQ74" s="101"/>
      <c r="BR74" s="101"/>
      <c r="BS74" s="101"/>
      <c r="BT74" s="101"/>
      <c r="BU74" s="101"/>
      <c r="BV74" s="101"/>
    </row>
    <row r="75" spans="63:74" x14ac:dyDescent="0.2">
      <c r="BK75" s="101"/>
      <c r="BL75" s="101"/>
      <c r="BM75" s="101"/>
      <c r="BN75" s="101"/>
      <c r="BO75" s="101"/>
      <c r="BP75" s="101"/>
      <c r="BQ75" s="101"/>
      <c r="BR75" s="101"/>
      <c r="BS75" s="101"/>
      <c r="BT75" s="101"/>
      <c r="BU75" s="101"/>
      <c r="BV75" s="101"/>
    </row>
    <row r="76" spans="63:74" x14ac:dyDescent="0.2">
      <c r="BK76" s="101"/>
      <c r="BL76" s="101"/>
      <c r="BM76" s="101"/>
      <c r="BN76" s="101"/>
      <c r="BO76" s="101"/>
      <c r="BP76" s="101"/>
      <c r="BQ76" s="101"/>
      <c r="BR76" s="101"/>
      <c r="BS76" s="101"/>
      <c r="BT76" s="101"/>
      <c r="BU76" s="101"/>
      <c r="BV76" s="101"/>
    </row>
    <row r="77" spans="63:74" x14ac:dyDescent="0.2">
      <c r="BK77" s="101"/>
      <c r="BL77" s="101"/>
      <c r="BM77" s="101"/>
      <c r="BN77" s="101"/>
      <c r="BO77" s="101"/>
      <c r="BP77" s="101"/>
      <c r="BQ77" s="101"/>
      <c r="BR77" s="101"/>
      <c r="BS77" s="101"/>
      <c r="BT77" s="101"/>
      <c r="BU77" s="101"/>
      <c r="BV77" s="101"/>
    </row>
    <row r="78" spans="63:74" x14ac:dyDescent="0.2">
      <c r="BK78" s="101"/>
      <c r="BL78" s="101"/>
      <c r="BM78" s="101"/>
      <c r="BN78" s="101"/>
      <c r="BO78" s="101"/>
      <c r="BP78" s="101"/>
      <c r="BQ78" s="101"/>
      <c r="BR78" s="101"/>
      <c r="BS78" s="101"/>
      <c r="BT78" s="101"/>
      <c r="BU78" s="101"/>
      <c r="BV78" s="101"/>
    </row>
    <row r="79" spans="63:74" x14ac:dyDescent="0.2">
      <c r="BK79" s="101"/>
      <c r="BL79" s="101"/>
      <c r="BM79" s="101"/>
      <c r="BN79" s="101"/>
      <c r="BO79" s="101"/>
      <c r="BP79" s="101"/>
      <c r="BQ79" s="101"/>
      <c r="BR79" s="101"/>
      <c r="BS79" s="101"/>
      <c r="BT79" s="101"/>
      <c r="BU79" s="101"/>
      <c r="BV79" s="101"/>
    </row>
    <row r="80" spans="63:74" x14ac:dyDescent="0.2">
      <c r="BK80" s="101"/>
      <c r="BL80" s="101"/>
      <c r="BM80" s="101"/>
      <c r="BN80" s="101"/>
      <c r="BO80" s="101"/>
      <c r="BP80" s="101"/>
      <c r="BQ80" s="101"/>
      <c r="BR80" s="101"/>
      <c r="BS80" s="101"/>
      <c r="BT80" s="101"/>
      <c r="BU80" s="101"/>
      <c r="BV80" s="101"/>
    </row>
    <row r="81" spans="63:74" x14ac:dyDescent="0.2">
      <c r="BK81" s="101"/>
      <c r="BL81" s="101"/>
      <c r="BM81" s="101"/>
      <c r="BN81" s="101"/>
      <c r="BO81" s="101"/>
      <c r="BP81" s="101"/>
      <c r="BQ81" s="101"/>
      <c r="BR81" s="101"/>
      <c r="BS81" s="101"/>
      <c r="BT81" s="101"/>
      <c r="BU81" s="101"/>
      <c r="BV81" s="101"/>
    </row>
    <row r="82" spans="63:74" x14ac:dyDescent="0.2">
      <c r="BK82" s="101"/>
      <c r="BL82" s="101"/>
      <c r="BM82" s="101"/>
      <c r="BN82" s="101"/>
      <c r="BO82" s="101"/>
      <c r="BP82" s="101"/>
      <c r="BQ82" s="101"/>
      <c r="BR82" s="101"/>
      <c r="BS82" s="101"/>
      <c r="BT82" s="101"/>
      <c r="BU82" s="101"/>
      <c r="BV82" s="101"/>
    </row>
    <row r="83" spans="63:74" x14ac:dyDescent="0.2">
      <c r="BK83" s="101"/>
      <c r="BL83" s="101"/>
      <c r="BM83" s="101"/>
      <c r="BN83" s="101"/>
      <c r="BO83" s="101"/>
      <c r="BP83" s="101"/>
      <c r="BQ83" s="101"/>
      <c r="BR83" s="101"/>
      <c r="BS83" s="101"/>
      <c r="BT83" s="101"/>
      <c r="BU83" s="101"/>
      <c r="BV83" s="101"/>
    </row>
    <row r="84" spans="63:74" x14ac:dyDescent="0.2">
      <c r="BK84" s="101"/>
      <c r="BL84" s="101"/>
      <c r="BM84" s="101"/>
      <c r="BN84" s="101"/>
      <c r="BO84" s="101"/>
      <c r="BP84" s="101"/>
      <c r="BQ84" s="101"/>
      <c r="BR84" s="101"/>
      <c r="BS84" s="101"/>
      <c r="BT84" s="101"/>
      <c r="BU84" s="101"/>
      <c r="BV84" s="101"/>
    </row>
    <row r="85" spans="63:74" x14ac:dyDescent="0.2">
      <c r="BK85" s="101"/>
      <c r="BL85" s="101"/>
      <c r="BM85" s="101"/>
      <c r="BN85" s="101"/>
      <c r="BO85" s="101"/>
      <c r="BP85" s="101"/>
      <c r="BQ85" s="101"/>
      <c r="BR85" s="101"/>
      <c r="BS85" s="101"/>
      <c r="BT85" s="101"/>
      <c r="BU85" s="101"/>
      <c r="BV85" s="101"/>
    </row>
    <row r="86" spans="63:74" x14ac:dyDescent="0.2">
      <c r="BK86" s="101"/>
      <c r="BL86" s="101"/>
      <c r="BM86" s="101"/>
      <c r="BN86" s="101"/>
      <c r="BO86" s="101"/>
      <c r="BP86" s="101"/>
      <c r="BQ86" s="101"/>
      <c r="BR86" s="101"/>
      <c r="BS86" s="101"/>
      <c r="BT86" s="101"/>
      <c r="BU86" s="101"/>
      <c r="BV86" s="101"/>
    </row>
    <row r="87" spans="63:74" x14ac:dyDescent="0.2">
      <c r="BK87" s="101"/>
      <c r="BL87" s="101"/>
      <c r="BM87" s="101"/>
      <c r="BN87" s="101"/>
      <c r="BO87" s="101"/>
      <c r="BP87" s="101"/>
      <c r="BQ87" s="101"/>
      <c r="BR87" s="101"/>
      <c r="BS87" s="101"/>
      <c r="BT87" s="101"/>
      <c r="BU87" s="101"/>
      <c r="BV87" s="101"/>
    </row>
    <row r="88" spans="63:74" x14ac:dyDescent="0.2">
      <c r="BK88" s="101"/>
      <c r="BL88" s="101"/>
      <c r="BM88" s="101"/>
      <c r="BN88" s="101"/>
      <c r="BO88" s="101"/>
      <c r="BP88" s="101"/>
      <c r="BQ88" s="101"/>
      <c r="BR88" s="101"/>
      <c r="BS88" s="101"/>
      <c r="BT88" s="101"/>
      <c r="BU88" s="101"/>
      <c r="BV88" s="101"/>
    </row>
    <row r="89" spans="63:74" x14ac:dyDescent="0.2">
      <c r="BK89" s="101"/>
      <c r="BL89" s="101"/>
      <c r="BM89" s="101"/>
      <c r="BN89" s="101"/>
      <c r="BO89" s="101"/>
      <c r="BP89" s="101"/>
      <c r="BQ89" s="101"/>
      <c r="BR89" s="101"/>
      <c r="BS89" s="101"/>
      <c r="BT89" s="101"/>
      <c r="BU89" s="101"/>
      <c r="BV89" s="101"/>
    </row>
    <row r="90" spans="63:74" x14ac:dyDescent="0.2">
      <c r="BK90" s="101"/>
      <c r="BL90" s="101"/>
      <c r="BM90" s="101"/>
      <c r="BN90" s="101"/>
      <c r="BO90" s="101"/>
      <c r="BP90" s="101"/>
      <c r="BQ90" s="101"/>
      <c r="BR90" s="101"/>
      <c r="BS90" s="101"/>
      <c r="BT90" s="101"/>
      <c r="BU90" s="101"/>
      <c r="BV90" s="101"/>
    </row>
    <row r="91" spans="63:74" x14ac:dyDescent="0.2">
      <c r="BK91" s="101"/>
      <c r="BL91" s="101"/>
      <c r="BM91" s="101"/>
      <c r="BN91" s="101"/>
      <c r="BO91" s="101"/>
      <c r="BP91" s="101"/>
      <c r="BQ91" s="101"/>
      <c r="BR91" s="101"/>
      <c r="BS91" s="101"/>
      <c r="BT91" s="101"/>
      <c r="BU91" s="101"/>
      <c r="BV91" s="101"/>
    </row>
    <row r="92" spans="63:74" x14ac:dyDescent="0.2">
      <c r="BK92" s="101"/>
      <c r="BL92" s="101"/>
      <c r="BM92" s="101"/>
      <c r="BN92" s="101"/>
      <c r="BO92" s="101"/>
      <c r="BP92" s="101"/>
      <c r="BQ92" s="101"/>
      <c r="BR92" s="101"/>
      <c r="BS92" s="101"/>
      <c r="BT92" s="101"/>
      <c r="BU92" s="101"/>
      <c r="BV92" s="101"/>
    </row>
    <row r="93" spans="63:74" x14ac:dyDescent="0.2">
      <c r="BK93" s="101"/>
      <c r="BL93" s="101"/>
      <c r="BM93" s="101"/>
      <c r="BN93" s="101"/>
      <c r="BO93" s="101"/>
      <c r="BP93" s="101"/>
      <c r="BQ93" s="101"/>
      <c r="BR93" s="101"/>
      <c r="BS93" s="101"/>
      <c r="BT93" s="101"/>
      <c r="BU93" s="101"/>
      <c r="BV93" s="101"/>
    </row>
    <row r="94" spans="63:74" x14ac:dyDescent="0.2">
      <c r="BK94" s="101"/>
      <c r="BL94" s="101"/>
      <c r="BM94" s="101"/>
      <c r="BN94" s="101"/>
      <c r="BO94" s="101"/>
      <c r="BP94" s="101"/>
      <c r="BQ94" s="101"/>
      <c r="BR94" s="101"/>
      <c r="BS94" s="101"/>
      <c r="BT94" s="101"/>
      <c r="BU94" s="101"/>
      <c r="BV94" s="101"/>
    </row>
    <row r="95" spans="63:74" x14ac:dyDescent="0.2">
      <c r="BK95" s="101"/>
      <c r="BL95" s="101"/>
      <c r="BM95" s="101"/>
      <c r="BN95" s="101"/>
      <c r="BO95" s="101"/>
      <c r="BP95" s="101"/>
      <c r="BQ95" s="101"/>
      <c r="BR95" s="101"/>
      <c r="BS95" s="101"/>
      <c r="BT95" s="101"/>
      <c r="BU95" s="101"/>
      <c r="BV95" s="101"/>
    </row>
    <row r="96" spans="63:74" x14ac:dyDescent="0.2">
      <c r="BK96" s="101"/>
      <c r="BL96" s="101"/>
      <c r="BM96" s="101"/>
      <c r="BN96" s="101"/>
      <c r="BO96" s="101"/>
      <c r="BP96" s="101"/>
      <c r="BQ96" s="101"/>
      <c r="BR96" s="101"/>
      <c r="BS96" s="101"/>
      <c r="BT96" s="101"/>
      <c r="BU96" s="101"/>
      <c r="BV96" s="101"/>
    </row>
    <row r="97" spans="63:74" x14ac:dyDescent="0.2">
      <c r="BK97" s="101"/>
      <c r="BL97" s="101"/>
      <c r="BM97" s="101"/>
      <c r="BN97" s="101"/>
      <c r="BO97" s="101"/>
      <c r="BP97" s="101"/>
      <c r="BQ97" s="101"/>
      <c r="BR97" s="101"/>
      <c r="BS97" s="101"/>
      <c r="BT97" s="101"/>
      <c r="BU97" s="101"/>
      <c r="BV97" s="101"/>
    </row>
    <row r="98" spans="63:74" x14ac:dyDescent="0.2">
      <c r="BK98" s="101"/>
      <c r="BL98" s="101"/>
      <c r="BM98" s="101"/>
      <c r="BN98" s="101"/>
      <c r="BO98" s="101"/>
      <c r="BP98" s="101"/>
      <c r="BQ98" s="101"/>
      <c r="BR98" s="101"/>
      <c r="BS98" s="101"/>
      <c r="BT98" s="101"/>
      <c r="BU98" s="101"/>
      <c r="BV98" s="101"/>
    </row>
    <row r="99" spans="63:74" x14ac:dyDescent="0.2">
      <c r="BK99" s="101"/>
      <c r="BL99" s="101"/>
      <c r="BM99" s="101"/>
      <c r="BN99" s="101"/>
      <c r="BO99" s="101"/>
      <c r="BP99" s="101"/>
      <c r="BQ99" s="101"/>
      <c r="BR99" s="101"/>
      <c r="BS99" s="101"/>
      <c r="BT99" s="101"/>
      <c r="BU99" s="101"/>
      <c r="BV99" s="101"/>
    </row>
    <row r="100" spans="63:74" x14ac:dyDescent="0.2">
      <c r="BK100" s="101"/>
      <c r="BL100" s="101"/>
      <c r="BM100" s="101"/>
      <c r="BN100" s="101"/>
      <c r="BO100" s="101"/>
      <c r="BP100" s="101"/>
      <c r="BQ100" s="101"/>
      <c r="BR100" s="101"/>
      <c r="BS100" s="101"/>
      <c r="BT100" s="101"/>
      <c r="BU100" s="101"/>
      <c r="BV100" s="101"/>
    </row>
    <row r="101" spans="63:74" x14ac:dyDescent="0.2">
      <c r="BK101" s="101"/>
      <c r="BL101" s="101"/>
      <c r="BM101" s="101"/>
      <c r="BN101" s="101"/>
      <c r="BO101" s="101"/>
      <c r="BP101" s="101"/>
      <c r="BQ101" s="101"/>
      <c r="BR101" s="101"/>
      <c r="BS101" s="101"/>
      <c r="BT101" s="101"/>
      <c r="BU101" s="101"/>
      <c r="BV101" s="101"/>
    </row>
    <row r="102" spans="63:74" x14ac:dyDescent="0.2">
      <c r="BK102" s="101"/>
      <c r="BL102" s="101"/>
      <c r="BM102" s="101"/>
      <c r="BN102" s="101"/>
      <c r="BO102" s="101"/>
      <c r="BP102" s="101"/>
      <c r="BQ102" s="101"/>
      <c r="BR102" s="101"/>
      <c r="BS102" s="101"/>
      <c r="BT102" s="101"/>
      <c r="BU102" s="101"/>
      <c r="BV102" s="101"/>
    </row>
    <row r="103" spans="63:74" x14ac:dyDescent="0.2">
      <c r="BK103" s="101"/>
      <c r="BL103" s="101"/>
      <c r="BM103" s="101"/>
      <c r="BN103" s="101"/>
      <c r="BO103" s="101"/>
      <c r="BP103" s="101"/>
      <c r="BQ103" s="101"/>
      <c r="BR103" s="101"/>
      <c r="BS103" s="101"/>
      <c r="BT103" s="101"/>
      <c r="BU103" s="101"/>
      <c r="BV103" s="101"/>
    </row>
    <row r="104" spans="63:74" x14ac:dyDescent="0.2">
      <c r="BK104" s="101"/>
      <c r="BL104" s="101"/>
      <c r="BM104" s="101"/>
      <c r="BN104" s="101"/>
      <c r="BO104" s="101"/>
      <c r="BP104" s="101"/>
      <c r="BQ104" s="101"/>
      <c r="BR104" s="101"/>
      <c r="BS104" s="101"/>
      <c r="BT104" s="101"/>
      <c r="BU104" s="101"/>
      <c r="BV104" s="101"/>
    </row>
    <row r="105" spans="63:74" x14ac:dyDescent="0.2">
      <c r="BK105" s="101"/>
      <c r="BL105" s="101"/>
      <c r="BM105" s="101"/>
      <c r="BN105" s="101"/>
      <c r="BO105" s="101"/>
      <c r="BP105" s="101"/>
      <c r="BQ105" s="101"/>
      <c r="BR105" s="101"/>
      <c r="BS105" s="101"/>
      <c r="BT105" s="101"/>
      <c r="BU105" s="101"/>
      <c r="BV105" s="101"/>
    </row>
    <row r="106" spans="63:74" x14ac:dyDescent="0.2">
      <c r="BK106" s="101"/>
      <c r="BL106" s="101"/>
      <c r="BM106" s="101"/>
      <c r="BN106" s="101"/>
      <c r="BO106" s="101"/>
      <c r="BP106" s="101"/>
      <c r="BQ106" s="101"/>
      <c r="BR106" s="101"/>
      <c r="BS106" s="101"/>
      <c r="BT106" s="101"/>
      <c r="BU106" s="101"/>
      <c r="BV106" s="101"/>
    </row>
    <row r="107" spans="63:74" x14ac:dyDescent="0.2">
      <c r="BK107" s="101"/>
      <c r="BL107" s="101"/>
      <c r="BM107" s="101"/>
      <c r="BN107" s="101"/>
      <c r="BO107" s="101"/>
      <c r="BP107" s="101"/>
      <c r="BQ107" s="101"/>
      <c r="BR107" s="101"/>
      <c r="BS107" s="101"/>
      <c r="BT107" s="101"/>
      <c r="BU107" s="101"/>
      <c r="BV107" s="101"/>
    </row>
    <row r="108" spans="63:74" x14ac:dyDescent="0.2">
      <c r="BK108" s="101"/>
      <c r="BL108" s="101"/>
      <c r="BM108" s="101"/>
      <c r="BN108" s="101"/>
      <c r="BO108" s="101"/>
      <c r="BP108" s="101"/>
      <c r="BQ108" s="101"/>
      <c r="BR108" s="101"/>
      <c r="BS108" s="101"/>
      <c r="BT108" s="101"/>
      <c r="BU108" s="101"/>
      <c r="BV108" s="101"/>
    </row>
    <row r="109" spans="63:74" x14ac:dyDescent="0.2">
      <c r="BK109" s="101"/>
      <c r="BL109" s="101"/>
      <c r="BM109" s="101"/>
      <c r="BN109" s="101"/>
      <c r="BO109" s="101"/>
      <c r="BP109" s="101"/>
      <c r="BQ109" s="101"/>
      <c r="BR109" s="101"/>
      <c r="BS109" s="101"/>
      <c r="BT109" s="101"/>
      <c r="BU109" s="101"/>
      <c r="BV109" s="101"/>
    </row>
    <row r="110" spans="63:74" x14ac:dyDescent="0.2">
      <c r="BK110" s="101"/>
      <c r="BL110" s="101"/>
      <c r="BM110" s="101"/>
      <c r="BN110" s="101"/>
      <c r="BO110" s="101"/>
      <c r="BP110" s="101"/>
      <c r="BQ110" s="101"/>
      <c r="BR110" s="101"/>
      <c r="BS110" s="101"/>
      <c r="BT110" s="101"/>
      <c r="BU110" s="101"/>
      <c r="BV110" s="101"/>
    </row>
    <row r="111" spans="63:74" x14ac:dyDescent="0.2">
      <c r="BK111" s="101"/>
      <c r="BL111" s="101"/>
      <c r="BM111" s="101"/>
      <c r="BN111" s="101"/>
      <c r="BO111" s="101"/>
      <c r="BP111" s="101"/>
      <c r="BQ111" s="101"/>
      <c r="BR111" s="101"/>
      <c r="BS111" s="101"/>
      <c r="BT111" s="101"/>
      <c r="BU111" s="101"/>
      <c r="BV111" s="101"/>
    </row>
    <row r="112" spans="63:74" x14ac:dyDescent="0.2">
      <c r="BK112" s="101"/>
      <c r="BL112" s="101"/>
      <c r="BM112" s="101"/>
      <c r="BN112" s="101"/>
      <c r="BO112" s="101"/>
      <c r="BP112" s="101"/>
      <c r="BQ112" s="101"/>
      <c r="BR112" s="101"/>
      <c r="BS112" s="101"/>
      <c r="BT112" s="101"/>
      <c r="BU112" s="101"/>
      <c r="BV112" s="101"/>
    </row>
    <row r="113" spans="63:74" x14ac:dyDescent="0.2">
      <c r="BK113" s="101"/>
      <c r="BL113" s="101"/>
      <c r="BM113" s="101"/>
      <c r="BN113" s="101"/>
      <c r="BO113" s="101"/>
      <c r="BP113" s="101"/>
      <c r="BQ113" s="101"/>
      <c r="BR113" s="101"/>
      <c r="BS113" s="101"/>
      <c r="BT113" s="101"/>
      <c r="BU113" s="101"/>
      <c r="BV113" s="101"/>
    </row>
    <row r="114" spans="63:74" x14ac:dyDescent="0.2">
      <c r="BK114" s="101"/>
      <c r="BL114" s="101"/>
      <c r="BM114" s="101"/>
      <c r="BN114" s="101"/>
      <c r="BO114" s="101"/>
      <c r="BP114" s="101"/>
      <c r="BQ114" s="101"/>
      <c r="BR114" s="101"/>
      <c r="BS114" s="101"/>
      <c r="BT114" s="101"/>
      <c r="BU114" s="101"/>
      <c r="BV114" s="101"/>
    </row>
    <row r="115" spans="63:74" x14ac:dyDescent="0.2">
      <c r="BK115" s="101"/>
      <c r="BL115" s="101"/>
      <c r="BM115" s="101"/>
      <c r="BN115" s="101"/>
      <c r="BO115" s="101"/>
      <c r="BP115" s="101"/>
      <c r="BQ115" s="101"/>
      <c r="BR115" s="101"/>
      <c r="BS115" s="101"/>
      <c r="BT115" s="101"/>
      <c r="BU115" s="101"/>
      <c r="BV115" s="101"/>
    </row>
    <row r="116" spans="63:74" x14ac:dyDescent="0.2">
      <c r="BK116" s="101"/>
      <c r="BL116" s="101"/>
      <c r="BM116" s="101"/>
      <c r="BN116" s="101"/>
      <c r="BO116" s="101"/>
      <c r="BP116" s="101"/>
      <c r="BQ116" s="101"/>
      <c r="BR116" s="101"/>
      <c r="BS116" s="101"/>
      <c r="BT116" s="101"/>
      <c r="BU116" s="101"/>
      <c r="BV116" s="101"/>
    </row>
    <row r="117" spans="63:74" x14ac:dyDescent="0.2">
      <c r="BK117" s="101"/>
      <c r="BL117" s="101"/>
      <c r="BM117" s="101"/>
      <c r="BN117" s="101"/>
      <c r="BO117" s="101"/>
      <c r="BP117" s="101"/>
      <c r="BQ117" s="101"/>
      <c r="BR117" s="101"/>
      <c r="BS117" s="101"/>
      <c r="BT117" s="101"/>
      <c r="BU117" s="101"/>
      <c r="BV117" s="101"/>
    </row>
    <row r="118" spans="63:74" x14ac:dyDescent="0.2">
      <c r="BK118" s="101"/>
      <c r="BL118" s="101"/>
      <c r="BM118" s="101"/>
      <c r="BN118" s="101"/>
      <c r="BO118" s="101"/>
      <c r="BP118" s="101"/>
      <c r="BQ118" s="101"/>
      <c r="BR118" s="101"/>
      <c r="BS118" s="101"/>
      <c r="BT118" s="101"/>
      <c r="BU118" s="101"/>
      <c r="BV118" s="101"/>
    </row>
    <row r="119" spans="63:74" x14ac:dyDescent="0.2">
      <c r="BK119" s="101"/>
      <c r="BL119" s="101"/>
      <c r="BM119" s="101"/>
      <c r="BN119" s="101"/>
      <c r="BO119" s="101"/>
      <c r="BP119" s="101"/>
      <c r="BQ119" s="101"/>
      <c r="BR119" s="101"/>
      <c r="BS119" s="101"/>
      <c r="BT119" s="101"/>
      <c r="BU119" s="101"/>
      <c r="BV119" s="101"/>
    </row>
    <row r="120" spans="63:74" x14ac:dyDescent="0.2">
      <c r="BK120" s="101"/>
      <c r="BL120" s="101"/>
      <c r="BM120" s="101"/>
      <c r="BN120" s="101"/>
      <c r="BO120" s="101"/>
      <c r="BP120" s="101"/>
      <c r="BQ120" s="101"/>
      <c r="BR120" s="101"/>
      <c r="BS120" s="101"/>
      <c r="BT120" s="101"/>
      <c r="BU120" s="101"/>
      <c r="BV120" s="101"/>
    </row>
    <row r="121" spans="63:74" x14ac:dyDescent="0.2">
      <c r="BK121" s="101"/>
      <c r="BL121" s="101"/>
      <c r="BM121" s="101"/>
      <c r="BN121" s="101"/>
      <c r="BO121" s="101"/>
      <c r="BP121" s="101"/>
      <c r="BQ121" s="101"/>
      <c r="BR121" s="101"/>
      <c r="BS121" s="101"/>
      <c r="BT121" s="101"/>
      <c r="BU121" s="101"/>
      <c r="BV121" s="101"/>
    </row>
    <row r="122" spans="63:74" x14ac:dyDescent="0.2">
      <c r="BK122" s="101"/>
      <c r="BL122" s="101"/>
      <c r="BM122" s="101"/>
      <c r="BN122" s="101"/>
      <c r="BO122" s="101"/>
      <c r="BP122" s="101"/>
      <c r="BQ122" s="101"/>
      <c r="BR122" s="101"/>
      <c r="BS122" s="101"/>
      <c r="BT122" s="101"/>
      <c r="BU122" s="101"/>
      <c r="BV122" s="101"/>
    </row>
    <row r="123" spans="63:74" x14ac:dyDescent="0.2">
      <c r="BK123" s="101"/>
      <c r="BL123" s="101"/>
      <c r="BM123" s="101"/>
      <c r="BN123" s="101"/>
      <c r="BO123" s="101"/>
      <c r="BP123" s="101"/>
      <c r="BQ123" s="101"/>
      <c r="BR123" s="101"/>
      <c r="BS123" s="101"/>
      <c r="BT123" s="101"/>
      <c r="BU123" s="101"/>
      <c r="BV123" s="101"/>
    </row>
    <row r="124" spans="63:74" x14ac:dyDescent="0.2">
      <c r="BK124" s="101"/>
      <c r="BL124" s="101"/>
      <c r="BM124" s="101"/>
      <c r="BN124" s="101"/>
      <c r="BO124" s="101"/>
      <c r="BP124" s="101"/>
      <c r="BQ124" s="101"/>
      <c r="BR124" s="101"/>
      <c r="BS124" s="101"/>
      <c r="BT124" s="101"/>
      <c r="BU124" s="101"/>
      <c r="BV124" s="101"/>
    </row>
    <row r="125" spans="63:74" x14ac:dyDescent="0.2">
      <c r="BK125" s="101"/>
      <c r="BL125" s="101"/>
      <c r="BM125" s="101"/>
      <c r="BN125" s="101"/>
      <c r="BO125" s="101"/>
      <c r="BP125" s="101"/>
      <c r="BQ125" s="101"/>
      <c r="BR125" s="101"/>
      <c r="BS125" s="101"/>
      <c r="BT125" s="101"/>
      <c r="BU125" s="101"/>
      <c r="BV125" s="101"/>
    </row>
    <row r="126" spans="63:74" x14ac:dyDescent="0.2">
      <c r="BK126" s="101"/>
      <c r="BL126" s="101"/>
      <c r="BM126" s="101"/>
      <c r="BN126" s="101"/>
      <c r="BO126" s="101"/>
      <c r="BP126" s="101"/>
      <c r="BQ126" s="101"/>
      <c r="BR126" s="101"/>
      <c r="BS126" s="101"/>
      <c r="BT126" s="101"/>
      <c r="BU126" s="101"/>
      <c r="BV126" s="101"/>
    </row>
    <row r="127" spans="63:74" x14ac:dyDescent="0.2">
      <c r="BK127" s="101"/>
      <c r="BL127" s="101"/>
      <c r="BM127" s="101"/>
      <c r="BN127" s="101"/>
      <c r="BO127" s="101"/>
      <c r="BP127" s="101"/>
      <c r="BQ127" s="101"/>
      <c r="BR127" s="101"/>
      <c r="BS127" s="101"/>
      <c r="BT127" s="101"/>
      <c r="BU127" s="101"/>
      <c r="BV127" s="101"/>
    </row>
    <row r="128" spans="63:74" x14ac:dyDescent="0.2">
      <c r="BK128" s="101"/>
      <c r="BL128" s="101"/>
      <c r="BM128" s="101"/>
      <c r="BN128" s="101"/>
      <c r="BO128" s="101"/>
      <c r="BP128" s="101"/>
      <c r="BQ128" s="101"/>
      <c r="BR128" s="101"/>
      <c r="BS128" s="101"/>
      <c r="BT128" s="101"/>
      <c r="BU128" s="101"/>
      <c r="BV128" s="101"/>
    </row>
    <row r="129" spans="63:74" x14ac:dyDescent="0.2">
      <c r="BK129" s="101"/>
      <c r="BL129" s="101"/>
      <c r="BM129" s="101"/>
      <c r="BN129" s="101"/>
      <c r="BO129" s="101"/>
      <c r="BP129" s="101"/>
      <c r="BQ129" s="101"/>
      <c r="BR129" s="101"/>
      <c r="BS129" s="101"/>
      <c r="BT129" s="101"/>
      <c r="BU129" s="101"/>
      <c r="BV129" s="101"/>
    </row>
    <row r="130" spans="63:74" x14ac:dyDescent="0.2">
      <c r="BK130" s="101"/>
      <c r="BL130" s="101"/>
      <c r="BM130" s="101"/>
      <c r="BN130" s="101"/>
      <c r="BO130" s="101"/>
      <c r="BP130" s="101"/>
      <c r="BQ130" s="101"/>
      <c r="BR130" s="101"/>
      <c r="BS130" s="101"/>
      <c r="BT130" s="101"/>
      <c r="BU130" s="101"/>
      <c r="BV130" s="101"/>
    </row>
    <row r="131" spans="63:74" x14ac:dyDescent="0.2">
      <c r="BK131" s="101"/>
      <c r="BL131" s="101"/>
      <c r="BM131" s="101"/>
      <c r="BN131" s="101"/>
      <c r="BO131" s="101"/>
      <c r="BP131" s="101"/>
      <c r="BQ131" s="101"/>
      <c r="BR131" s="101"/>
      <c r="BS131" s="101"/>
      <c r="BT131" s="101"/>
      <c r="BU131" s="101"/>
      <c r="BV131" s="101"/>
    </row>
    <row r="132" spans="63:74" x14ac:dyDescent="0.2">
      <c r="BK132" s="101"/>
      <c r="BL132" s="101"/>
      <c r="BM132" s="101"/>
      <c r="BN132" s="101"/>
      <c r="BO132" s="101"/>
      <c r="BP132" s="101"/>
      <c r="BQ132" s="101"/>
      <c r="BR132" s="101"/>
      <c r="BS132" s="101"/>
      <c r="BT132" s="101"/>
      <c r="BU132" s="101"/>
      <c r="BV132" s="101"/>
    </row>
    <row r="133" spans="63:74" x14ac:dyDescent="0.2">
      <c r="BK133" s="101"/>
      <c r="BL133" s="101"/>
      <c r="BM133" s="101"/>
      <c r="BN133" s="101"/>
      <c r="BO133" s="101"/>
      <c r="BP133" s="101"/>
      <c r="BQ133" s="101"/>
      <c r="BR133" s="101"/>
      <c r="BS133" s="101"/>
      <c r="BT133" s="101"/>
      <c r="BU133" s="101"/>
      <c r="BV133" s="101"/>
    </row>
    <row r="134" spans="63:74" x14ac:dyDescent="0.2">
      <c r="BK134" s="101"/>
      <c r="BL134" s="101"/>
      <c r="BM134" s="101"/>
      <c r="BN134" s="101"/>
      <c r="BO134" s="101"/>
      <c r="BP134" s="101"/>
      <c r="BQ134" s="101"/>
      <c r="BR134" s="101"/>
      <c r="BS134" s="101"/>
      <c r="BT134" s="101"/>
      <c r="BU134" s="101"/>
      <c r="BV134" s="101"/>
    </row>
    <row r="135" spans="63:74" x14ac:dyDescent="0.2">
      <c r="BK135" s="101"/>
      <c r="BL135" s="101"/>
      <c r="BM135" s="101"/>
      <c r="BN135" s="101"/>
      <c r="BO135" s="101"/>
      <c r="BP135" s="101"/>
      <c r="BQ135" s="101"/>
      <c r="BR135" s="101"/>
      <c r="BS135" s="101"/>
      <c r="BT135" s="101"/>
      <c r="BU135" s="101"/>
      <c r="BV135" s="101"/>
    </row>
    <row r="136" spans="63:74" x14ac:dyDescent="0.2">
      <c r="BK136" s="101"/>
      <c r="BL136" s="101"/>
      <c r="BM136" s="101"/>
      <c r="BN136" s="101"/>
      <c r="BO136" s="101"/>
      <c r="BP136" s="101"/>
      <c r="BQ136" s="101"/>
      <c r="BR136" s="101"/>
      <c r="BS136" s="101"/>
      <c r="BT136" s="101"/>
      <c r="BU136" s="101"/>
      <c r="BV136" s="101"/>
    </row>
    <row r="137" spans="63:74" x14ac:dyDescent="0.2">
      <c r="BK137" s="101"/>
      <c r="BL137" s="101"/>
      <c r="BM137" s="101"/>
      <c r="BN137" s="101"/>
      <c r="BO137" s="101"/>
      <c r="BP137" s="101"/>
      <c r="BQ137" s="101"/>
      <c r="BR137" s="101"/>
      <c r="BS137" s="101"/>
      <c r="BT137" s="101"/>
      <c r="BU137" s="101"/>
      <c r="BV137" s="101"/>
    </row>
    <row r="138" spans="63:74" x14ac:dyDescent="0.2">
      <c r="BK138" s="101"/>
      <c r="BL138" s="101"/>
      <c r="BM138" s="101"/>
      <c r="BN138" s="101"/>
      <c r="BO138" s="101"/>
      <c r="BP138" s="101"/>
      <c r="BQ138" s="101"/>
      <c r="BR138" s="101"/>
      <c r="BS138" s="101"/>
      <c r="BT138" s="101"/>
      <c r="BU138" s="101"/>
      <c r="BV138" s="101"/>
    </row>
    <row r="139" spans="63:74" x14ac:dyDescent="0.2">
      <c r="BK139" s="101"/>
      <c r="BL139" s="101"/>
      <c r="BM139" s="101"/>
      <c r="BN139" s="101"/>
      <c r="BO139" s="101"/>
      <c r="BP139" s="101"/>
      <c r="BQ139" s="101"/>
      <c r="BR139" s="101"/>
      <c r="BS139" s="101"/>
      <c r="BT139" s="101"/>
      <c r="BU139" s="101"/>
      <c r="BV139" s="101"/>
    </row>
    <row r="140" spans="63:74" x14ac:dyDescent="0.2">
      <c r="BK140" s="101"/>
      <c r="BL140" s="101"/>
      <c r="BM140" s="101"/>
      <c r="BN140" s="101"/>
      <c r="BO140" s="101"/>
      <c r="BP140" s="101"/>
      <c r="BQ140" s="101"/>
      <c r="BR140" s="101"/>
      <c r="BS140" s="101"/>
      <c r="BT140" s="101"/>
      <c r="BU140" s="101"/>
      <c r="BV140" s="101"/>
    </row>
    <row r="141" spans="63:74" x14ac:dyDescent="0.2">
      <c r="BK141" s="101"/>
      <c r="BL141" s="101"/>
      <c r="BM141" s="101"/>
      <c r="BN141" s="101"/>
      <c r="BO141" s="101"/>
      <c r="BP141" s="101"/>
      <c r="BQ141" s="101"/>
      <c r="BR141" s="101"/>
      <c r="BS141" s="101"/>
      <c r="BT141" s="101"/>
      <c r="BU141" s="101"/>
      <c r="BV141" s="101"/>
    </row>
    <row r="142" spans="63:74" x14ac:dyDescent="0.2">
      <c r="BK142" s="101"/>
      <c r="BL142" s="101"/>
      <c r="BM142" s="101"/>
      <c r="BN142" s="101"/>
      <c r="BO142" s="101"/>
      <c r="BP142" s="101"/>
      <c r="BQ142" s="101"/>
      <c r="BR142" s="101"/>
      <c r="BS142" s="101"/>
      <c r="BT142" s="101"/>
      <c r="BU142" s="101"/>
      <c r="BV142" s="101"/>
    </row>
    <row r="143" spans="63:74" x14ac:dyDescent="0.2">
      <c r="BK143" s="101"/>
      <c r="BL143" s="101"/>
      <c r="BM143" s="101"/>
      <c r="BN143" s="101"/>
      <c r="BO143" s="101"/>
      <c r="BP143" s="101"/>
      <c r="BQ143" s="101"/>
      <c r="BR143" s="101"/>
      <c r="BS143" s="101"/>
      <c r="BT143" s="101"/>
      <c r="BU143" s="101"/>
      <c r="BV143" s="101"/>
    </row>
    <row r="144" spans="63:74" x14ac:dyDescent="0.2">
      <c r="BK144" s="101"/>
      <c r="BL144" s="101"/>
      <c r="BM144" s="101"/>
      <c r="BN144" s="101"/>
      <c r="BO144" s="101"/>
      <c r="BP144" s="101"/>
      <c r="BQ144" s="101"/>
      <c r="BR144" s="101"/>
      <c r="BS144" s="101"/>
      <c r="BT144" s="101"/>
      <c r="BU144" s="101"/>
      <c r="BV144" s="101"/>
    </row>
    <row r="145" spans="63:74" x14ac:dyDescent="0.2">
      <c r="BK145" s="101"/>
      <c r="BL145" s="101"/>
      <c r="BM145" s="101"/>
      <c r="BN145" s="101"/>
      <c r="BO145" s="101"/>
      <c r="BP145" s="101"/>
      <c r="BQ145" s="101"/>
      <c r="BR145" s="101"/>
      <c r="BS145" s="101"/>
      <c r="BT145" s="101"/>
      <c r="BU145" s="101"/>
      <c r="BV145" s="101"/>
    </row>
    <row r="146" spans="63:74" x14ac:dyDescent="0.2">
      <c r="BK146" s="101"/>
      <c r="BL146" s="101"/>
      <c r="BM146" s="101"/>
      <c r="BN146" s="101"/>
      <c r="BO146" s="101"/>
      <c r="BP146" s="101"/>
      <c r="BQ146" s="101"/>
      <c r="BR146" s="101"/>
      <c r="BS146" s="101"/>
      <c r="BT146" s="101"/>
      <c r="BU146" s="101"/>
      <c r="BV146" s="101"/>
    </row>
    <row r="147" spans="63:74" x14ac:dyDescent="0.2">
      <c r="BK147" s="101"/>
      <c r="BL147" s="101"/>
      <c r="BM147" s="101"/>
      <c r="BN147" s="101"/>
      <c r="BO147" s="101"/>
      <c r="BP147" s="101"/>
      <c r="BQ147" s="101"/>
      <c r="BR147" s="101"/>
      <c r="BS147" s="101"/>
      <c r="BT147" s="101"/>
      <c r="BU147" s="101"/>
      <c r="BV147" s="101"/>
    </row>
  </sheetData>
  <mergeCells count="17">
    <mergeCell ref="B52:Q52"/>
    <mergeCell ref="B53:Q53"/>
    <mergeCell ref="A1:A2"/>
    <mergeCell ref="B43:Q43"/>
    <mergeCell ref="B45:Q45"/>
    <mergeCell ref="B48:Q48"/>
    <mergeCell ref="B49:Q49"/>
    <mergeCell ref="B47:Q47"/>
    <mergeCell ref="B50:Q50"/>
    <mergeCell ref="B46:Q46"/>
    <mergeCell ref="BK3:BV3"/>
    <mergeCell ref="B1:AL1"/>
    <mergeCell ref="C3:N3"/>
    <mergeCell ref="O3:Z3"/>
    <mergeCell ref="AA3:AL3"/>
    <mergeCell ref="AM3:AX3"/>
    <mergeCell ref="AY3:BJ3"/>
  </mergeCells>
  <phoneticPr fontId="7" type="noConversion"/>
  <conditionalFormatting sqref="C44:P44">
    <cfRule type="cellIs" dxfId="6" priority="1" stopIfTrue="1" operator="notEqual">
      <formula>0</formula>
    </cfRule>
  </conditionalFormatting>
  <hyperlinks>
    <hyperlink ref="A1:A2" location="Contents!A1" display="Table of Contents" xr:uid="{00000000-0004-0000-0C00-000000000000}"/>
  </hyperlinks>
  <pageMargins left="0.25" right="0.25" top="0.25" bottom="0.25" header="0.5" footer="0.5"/>
  <pageSetup scale="87" orientation="portrait" horizontalDpi="300" verticalDpi="3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ransitionEvaluation="1" transitionEntry="1" codeName="Sheet14">
    <pageSetUpPr fitToPage="1"/>
  </sheetPr>
  <dimension ref="A1:BV141"/>
  <sheetViews>
    <sheetView showGridLines="0" zoomScaleNormal="100" workbookViewId="0">
      <pane xSplit="2" ySplit="4" topLeftCell="AQ5" activePane="bottomRight" state="frozen"/>
      <selection pane="topRight" activeCell="BF63" sqref="BF63"/>
      <selection pane="bottomLeft" activeCell="BF63" sqref="BF63"/>
      <selection pane="bottomRight" activeCell="B1" sqref="B1:AL1"/>
    </sheetView>
  </sheetViews>
  <sheetFormatPr defaultColWidth="9.5703125" defaultRowHeight="11.25" x14ac:dyDescent="0.2"/>
  <cols>
    <col min="1" max="1" width="11.5703125" style="36" customWidth="1"/>
    <col min="2" max="2" width="39.5703125" style="36" customWidth="1"/>
    <col min="3" max="50" width="6.5703125" style="36" customWidth="1"/>
    <col min="51" max="55" width="6.5703125" style="590" customWidth="1"/>
    <col min="56" max="58" width="6.5703125" style="588" customWidth="1"/>
    <col min="59" max="61" width="6.5703125" style="590" customWidth="1"/>
    <col min="62" max="62" width="6.5703125" style="100" customWidth="1"/>
    <col min="63" max="74" width="6.5703125" style="36" customWidth="1"/>
    <col min="75" max="16384" width="9.5703125" style="36"/>
  </cols>
  <sheetData>
    <row r="1" spans="1:74" ht="14.85" customHeight="1" x14ac:dyDescent="0.2">
      <c r="A1" s="970" t="s">
        <v>38</v>
      </c>
      <c r="B1" s="1045" t="s">
        <v>814</v>
      </c>
      <c r="C1" s="1046"/>
      <c r="D1" s="1046"/>
      <c r="E1" s="1046"/>
      <c r="F1" s="1046"/>
      <c r="G1" s="1046"/>
      <c r="H1" s="1046"/>
      <c r="I1" s="1046"/>
      <c r="J1" s="1046"/>
      <c r="K1" s="1046"/>
      <c r="L1" s="1046"/>
      <c r="M1" s="1046"/>
      <c r="N1" s="1046"/>
      <c r="O1" s="1046"/>
      <c r="P1" s="1046"/>
      <c r="Q1" s="1046"/>
      <c r="R1" s="1046"/>
      <c r="S1" s="1046"/>
      <c r="T1" s="1046"/>
      <c r="U1" s="1046"/>
      <c r="V1" s="1046"/>
      <c r="W1" s="1046"/>
      <c r="X1" s="1046"/>
      <c r="Y1" s="1046"/>
      <c r="Z1" s="1046"/>
      <c r="AA1" s="1046"/>
      <c r="AB1" s="1046"/>
      <c r="AC1" s="1046"/>
      <c r="AD1" s="1046"/>
      <c r="AE1" s="1046"/>
      <c r="AF1" s="1046"/>
      <c r="AG1" s="1046"/>
      <c r="AH1" s="1046"/>
      <c r="AI1" s="1046"/>
      <c r="AJ1" s="1046"/>
      <c r="AK1" s="1046"/>
      <c r="AL1" s="1046"/>
      <c r="AM1" s="640"/>
      <c r="AN1" s="640"/>
      <c r="AO1" s="640"/>
      <c r="AP1" s="640"/>
      <c r="AQ1" s="640"/>
      <c r="AR1" s="640"/>
      <c r="AS1" s="640"/>
      <c r="AT1" s="640"/>
      <c r="AU1" s="640"/>
      <c r="AV1" s="640"/>
      <c r="AW1" s="640"/>
      <c r="AX1" s="640"/>
      <c r="BK1" s="640"/>
      <c r="BL1" s="640"/>
      <c r="BM1" s="640"/>
      <c r="BN1" s="640"/>
      <c r="BO1" s="640"/>
      <c r="BP1" s="640"/>
      <c r="BQ1" s="640"/>
      <c r="BR1" s="640"/>
      <c r="BS1" s="640"/>
      <c r="BT1" s="640"/>
      <c r="BU1" s="640"/>
      <c r="BV1" s="640"/>
    </row>
    <row r="2" spans="1:74" s="28" customFormat="1" ht="12.75" x14ac:dyDescent="0.2">
      <c r="A2" s="971"/>
      <c r="B2" s="884" t="str">
        <f>"U.S. Energy Information Administration  |  Short-Term Energy Outlook  - "&amp;Dates!D1</f>
        <v>U.S. Energy Information Administration  |  Short-Term Energy Outlook  - August 2026</v>
      </c>
      <c r="C2" s="164"/>
      <c r="D2" s="164"/>
      <c r="E2" s="164"/>
      <c r="F2" s="164"/>
      <c r="G2" s="164"/>
      <c r="H2" s="164"/>
      <c r="I2" s="164"/>
      <c r="J2" s="164"/>
      <c r="K2" s="164"/>
      <c r="L2" s="164"/>
      <c r="M2" s="164"/>
      <c r="N2" s="164"/>
      <c r="O2" s="164"/>
      <c r="P2" s="164"/>
      <c r="Q2" s="164"/>
      <c r="R2" s="164"/>
      <c r="S2" s="164"/>
      <c r="T2" s="164"/>
      <c r="U2" s="164"/>
      <c r="V2" s="164"/>
      <c r="W2" s="164"/>
      <c r="X2" s="164"/>
      <c r="Y2" s="164"/>
      <c r="Z2" s="164"/>
      <c r="AA2" s="164"/>
      <c r="AB2" s="164"/>
      <c r="AC2" s="164"/>
      <c r="AD2" s="164"/>
      <c r="AE2" s="164"/>
      <c r="AF2" s="164"/>
      <c r="AG2" s="164"/>
      <c r="AH2" s="164"/>
      <c r="AI2" s="164"/>
      <c r="AJ2" s="164"/>
      <c r="AK2" s="164"/>
      <c r="AL2" s="164"/>
      <c r="AM2" s="528"/>
      <c r="AN2" s="528"/>
      <c r="AO2" s="528"/>
      <c r="AP2" s="528"/>
      <c r="AQ2" s="528"/>
      <c r="AR2" s="528"/>
      <c r="AS2" s="528"/>
      <c r="AT2" s="528"/>
      <c r="AU2" s="528"/>
      <c r="AV2" s="528"/>
      <c r="AW2" s="528"/>
      <c r="AX2" s="528"/>
      <c r="AY2" s="733"/>
      <c r="AZ2" s="733"/>
      <c r="BA2" s="733"/>
      <c r="BB2" s="733"/>
      <c r="BC2" s="733"/>
      <c r="BD2" s="573"/>
      <c r="BE2" s="573"/>
      <c r="BF2" s="573"/>
      <c r="BG2" s="733"/>
      <c r="BH2" s="733"/>
      <c r="BI2" s="733"/>
      <c r="BJ2" s="102"/>
      <c r="BK2" s="528"/>
      <c r="BL2" s="528"/>
      <c r="BM2" s="528"/>
      <c r="BN2" s="528"/>
      <c r="BO2" s="528"/>
      <c r="BP2" s="528"/>
      <c r="BQ2" s="528"/>
      <c r="BR2" s="528"/>
      <c r="BS2" s="528"/>
      <c r="BT2" s="528"/>
      <c r="BU2" s="528"/>
      <c r="BV2" s="528"/>
    </row>
    <row r="3" spans="1:74" s="7" customFormat="1" ht="12.75" x14ac:dyDescent="0.2">
      <c r="A3" s="248" t="s">
        <v>39</v>
      </c>
      <c r="B3" s="9"/>
      <c r="C3" s="962">
        <f>Dates!D3</f>
        <v>2022</v>
      </c>
      <c r="D3" s="963"/>
      <c r="E3" s="963"/>
      <c r="F3" s="963"/>
      <c r="G3" s="963"/>
      <c r="H3" s="963"/>
      <c r="I3" s="963"/>
      <c r="J3" s="963"/>
      <c r="K3" s="963"/>
      <c r="L3" s="963"/>
      <c r="M3" s="963"/>
      <c r="N3" s="964"/>
      <c r="O3" s="962">
        <f>C3+1</f>
        <v>2023</v>
      </c>
      <c r="P3" s="965"/>
      <c r="Q3" s="965"/>
      <c r="R3" s="965"/>
      <c r="S3" s="965"/>
      <c r="T3" s="965"/>
      <c r="U3" s="965"/>
      <c r="V3" s="965"/>
      <c r="W3" s="965"/>
      <c r="X3" s="963"/>
      <c r="Y3" s="963"/>
      <c r="Z3" s="964"/>
      <c r="AA3" s="955">
        <f>O3+1</f>
        <v>2024</v>
      </c>
      <c r="AB3" s="963"/>
      <c r="AC3" s="963"/>
      <c r="AD3" s="963"/>
      <c r="AE3" s="963"/>
      <c r="AF3" s="963"/>
      <c r="AG3" s="963"/>
      <c r="AH3" s="963"/>
      <c r="AI3" s="963"/>
      <c r="AJ3" s="963"/>
      <c r="AK3" s="963"/>
      <c r="AL3" s="964"/>
      <c r="AM3" s="955">
        <f>AA3+1</f>
        <v>2025</v>
      </c>
      <c r="AN3" s="963"/>
      <c r="AO3" s="963"/>
      <c r="AP3" s="963"/>
      <c r="AQ3" s="963"/>
      <c r="AR3" s="963"/>
      <c r="AS3" s="963"/>
      <c r="AT3" s="963"/>
      <c r="AU3" s="963"/>
      <c r="AV3" s="963"/>
      <c r="AW3" s="963"/>
      <c r="AX3" s="964"/>
      <c r="AY3" s="955">
        <f>AM3+1</f>
        <v>2026</v>
      </c>
      <c r="AZ3" s="956"/>
      <c r="BA3" s="956"/>
      <c r="BB3" s="956"/>
      <c r="BC3" s="956"/>
      <c r="BD3" s="956"/>
      <c r="BE3" s="956"/>
      <c r="BF3" s="956"/>
      <c r="BG3" s="956"/>
      <c r="BH3" s="956"/>
      <c r="BI3" s="956"/>
      <c r="BJ3" s="957"/>
      <c r="BK3" s="955">
        <f>AY3+1</f>
        <v>2027</v>
      </c>
      <c r="BL3" s="963"/>
      <c r="BM3" s="963"/>
      <c r="BN3" s="963"/>
      <c r="BO3" s="963"/>
      <c r="BP3" s="963"/>
      <c r="BQ3" s="963"/>
      <c r="BR3" s="963"/>
      <c r="BS3" s="963"/>
      <c r="BT3" s="963"/>
      <c r="BU3" s="963"/>
      <c r="BV3" s="964"/>
    </row>
    <row r="4" spans="1:74" s="7" customFormat="1" x14ac:dyDescent="0.2">
      <c r="A4" s="254" t="str">
        <f>TEXT(Dates!$D$2,"dddd, mmmm d, yyyy")</f>
        <v>Thursday, August 6, 2026</v>
      </c>
      <c r="B4" s="10"/>
      <c r="C4" s="11" t="s">
        <v>40</v>
      </c>
      <c r="D4" s="11" t="s">
        <v>41</v>
      </c>
      <c r="E4" s="11" t="s">
        <v>42</v>
      </c>
      <c r="F4" s="11" t="s">
        <v>43</v>
      </c>
      <c r="G4" s="11" t="s">
        <v>44</v>
      </c>
      <c r="H4" s="11" t="s">
        <v>45</v>
      </c>
      <c r="I4" s="11" t="s">
        <v>46</v>
      </c>
      <c r="J4" s="11" t="s">
        <v>47</v>
      </c>
      <c r="K4" s="11" t="s">
        <v>48</v>
      </c>
      <c r="L4" s="11" t="s">
        <v>49</v>
      </c>
      <c r="M4" s="11" t="s">
        <v>50</v>
      </c>
      <c r="N4" s="11" t="s">
        <v>51</v>
      </c>
      <c r="O4" s="11" t="s">
        <v>40</v>
      </c>
      <c r="P4" s="11" t="s">
        <v>41</v>
      </c>
      <c r="Q4" s="11" t="s">
        <v>42</v>
      </c>
      <c r="R4" s="11" t="s">
        <v>43</v>
      </c>
      <c r="S4" s="11" t="s">
        <v>44</v>
      </c>
      <c r="T4" s="11" t="s">
        <v>45</v>
      </c>
      <c r="U4" s="11" t="s">
        <v>46</v>
      </c>
      <c r="V4" s="11" t="s">
        <v>47</v>
      </c>
      <c r="W4" s="11" t="s">
        <v>48</v>
      </c>
      <c r="X4" s="11" t="s">
        <v>49</v>
      </c>
      <c r="Y4" s="11" t="s">
        <v>50</v>
      </c>
      <c r="Z4" s="11" t="s">
        <v>51</v>
      </c>
      <c r="AA4" s="11" t="s">
        <v>40</v>
      </c>
      <c r="AB4" s="11" t="s">
        <v>41</v>
      </c>
      <c r="AC4" s="11" t="s">
        <v>42</v>
      </c>
      <c r="AD4" s="11" t="s">
        <v>43</v>
      </c>
      <c r="AE4" s="11" t="s">
        <v>44</v>
      </c>
      <c r="AF4" s="11" t="s">
        <v>45</v>
      </c>
      <c r="AG4" s="11" t="s">
        <v>46</v>
      </c>
      <c r="AH4" s="11" t="s">
        <v>47</v>
      </c>
      <c r="AI4" s="11" t="s">
        <v>48</v>
      </c>
      <c r="AJ4" s="11" t="s">
        <v>49</v>
      </c>
      <c r="AK4" s="11" t="s">
        <v>50</v>
      </c>
      <c r="AL4" s="11" t="s">
        <v>51</v>
      </c>
      <c r="AM4" s="11" t="s">
        <v>40</v>
      </c>
      <c r="AN4" s="11" t="s">
        <v>41</v>
      </c>
      <c r="AO4" s="11" t="s">
        <v>42</v>
      </c>
      <c r="AP4" s="11" t="s">
        <v>43</v>
      </c>
      <c r="AQ4" s="11" t="s">
        <v>44</v>
      </c>
      <c r="AR4" s="11" t="s">
        <v>45</v>
      </c>
      <c r="AS4" s="11" t="s">
        <v>46</v>
      </c>
      <c r="AT4" s="11" t="s">
        <v>47</v>
      </c>
      <c r="AU4" s="11" t="s">
        <v>48</v>
      </c>
      <c r="AV4" s="11" t="s">
        <v>49</v>
      </c>
      <c r="AW4" s="11" t="s">
        <v>50</v>
      </c>
      <c r="AX4" s="11" t="s">
        <v>51</v>
      </c>
      <c r="AY4" s="553" t="s">
        <v>40</v>
      </c>
      <c r="AZ4" s="553" t="s">
        <v>41</v>
      </c>
      <c r="BA4" s="553" t="s">
        <v>42</v>
      </c>
      <c r="BB4" s="553" t="s">
        <v>43</v>
      </c>
      <c r="BC4" s="553" t="s">
        <v>44</v>
      </c>
      <c r="BD4" s="553" t="s">
        <v>45</v>
      </c>
      <c r="BE4" s="553" t="s">
        <v>46</v>
      </c>
      <c r="BF4" s="553" t="s">
        <v>47</v>
      </c>
      <c r="BG4" s="553" t="s">
        <v>48</v>
      </c>
      <c r="BH4" s="553" t="s">
        <v>49</v>
      </c>
      <c r="BI4" s="553" t="s">
        <v>50</v>
      </c>
      <c r="BJ4" s="11" t="s">
        <v>51</v>
      </c>
      <c r="BK4" s="11" t="s">
        <v>40</v>
      </c>
      <c r="BL4" s="11" t="s">
        <v>41</v>
      </c>
      <c r="BM4" s="11" t="s">
        <v>42</v>
      </c>
      <c r="BN4" s="11" t="s">
        <v>43</v>
      </c>
      <c r="BO4" s="11" t="s">
        <v>44</v>
      </c>
      <c r="BP4" s="11" t="s">
        <v>45</v>
      </c>
      <c r="BQ4" s="11" t="s">
        <v>46</v>
      </c>
      <c r="BR4" s="11" t="s">
        <v>47</v>
      </c>
      <c r="BS4" s="11" t="s">
        <v>48</v>
      </c>
      <c r="BT4" s="11" t="s">
        <v>49</v>
      </c>
      <c r="BU4" s="11" t="s">
        <v>50</v>
      </c>
      <c r="BV4" s="11" t="s">
        <v>51</v>
      </c>
    </row>
    <row r="5" spans="1:74" ht="11.1" customHeight="1" x14ac:dyDescent="0.2">
      <c r="A5" s="717"/>
      <c r="B5" s="215" t="s">
        <v>815</v>
      </c>
      <c r="C5" s="355"/>
      <c r="D5" s="355"/>
      <c r="E5" s="355"/>
      <c r="F5" s="355"/>
      <c r="G5" s="355"/>
      <c r="H5" s="355"/>
      <c r="I5" s="355"/>
      <c r="J5" s="355"/>
      <c r="K5" s="355"/>
      <c r="L5" s="355"/>
      <c r="M5" s="355"/>
      <c r="N5" s="355"/>
      <c r="O5" s="355"/>
      <c r="P5" s="355"/>
      <c r="Q5" s="355"/>
      <c r="R5" s="355"/>
      <c r="S5" s="355"/>
      <c r="T5" s="355"/>
      <c r="U5" s="355"/>
      <c r="V5" s="355"/>
      <c r="W5" s="355"/>
      <c r="X5" s="355"/>
      <c r="Y5" s="355"/>
      <c r="Z5" s="355"/>
      <c r="AA5" s="355"/>
      <c r="AB5" s="355"/>
      <c r="AC5" s="355"/>
      <c r="AD5" s="355"/>
      <c r="AE5" s="355"/>
      <c r="AF5" s="355"/>
      <c r="AG5" s="355"/>
      <c r="AH5" s="355"/>
      <c r="AI5" s="355"/>
      <c r="AJ5" s="355"/>
      <c r="AK5" s="355"/>
      <c r="AL5" s="355"/>
      <c r="AM5" s="355"/>
      <c r="AN5" s="355"/>
      <c r="AO5" s="355"/>
      <c r="AP5" s="355"/>
      <c r="AQ5" s="355"/>
      <c r="AR5" s="355"/>
      <c r="AS5" s="355"/>
      <c r="AT5" s="355"/>
      <c r="AU5" s="355"/>
      <c r="AV5" s="355"/>
      <c r="AW5" s="355"/>
      <c r="AX5" s="355"/>
      <c r="AY5" s="355"/>
      <c r="AZ5" s="814"/>
      <c r="BA5" s="814"/>
      <c r="BB5" s="814"/>
      <c r="BC5" s="814"/>
      <c r="BD5" s="865"/>
      <c r="BE5" s="865"/>
      <c r="BF5" s="767"/>
      <c r="BG5" s="767"/>
      <c r="BH5" s="768"/>
      <c r="BI5" s="768"/>
      <c r="BJ5" s="361"/>
      <c r="BK5" s="361"/>
      <c r="BL5" s="361"/>
      <c r="BM5" s="361"/>
      <c r="BN5" s="361"/>
      <c r="BO5" s="361"/>
      <c r="BP5" s="361"/>
      <c r="BQ5" s="361"/>
      <c r="BR5" s="361"/>
      <c r="BS5" s="361"/>
      <c r="BT5" s="361"/>
      <c r="BU5" s="361"/>
      <c r="BV5" s="361"/>
    </row>
    <row r="6" spans="1:74" s="215" customFormat="1" ht="11.1" customHeight="1" x14ac:dyDescent="0.2">
      <c r="A6" s="365" t="s">
        <v>816</v>
      </c>
      <c r="B6" s="641" t="s">
        <v>716</v>
      </c>
      <c r="C6" s="27">
        <v>53.055048390000003</v>
      </c>
      <c r="D6" s="27">
        <v>44.933584922999998</v>
      </c>
      <c r="E6" s="27">
        <v>39.841198134999999</v>
      </c>
      <c r="F6" s="27">
        <v>35.205862859</v>
      </c>
      <c r="G6" s="27">
        <v>40.854771391</v>
      </c>
      <c r="H6" s="27">
        <v>47.348773448000003</v>
      </c>
      <c r="I6" s="27">
        <v>52.269124480000002</v>
      </c>
      <c r="J6" s="27">
        <v>51.304653117999997</v>
      </c>
      <c r="K6" s="27">
        <v>41.531558367999999</v>
      </c>
      <c r="L6" s="27">
        <v>37.278118366999998</v>
      </c>
      <c r="M6" s="27">
        <v>36.888859072000002</v>
      </c>
      <c r="N6" s="27">
        <v>44.318672433000003</v>
      </c>
      <c r="O6" s="27">
        <v>40.596051469000002</v>
      </c>
      <c r="P6" s="27">
        <v>30.890839237000002</v>
      </c>
      <c r="Q6" s="27">
        <v>34.016435827999999</v>
      </c>
      <c r="R6" s="27">
        <v>29.127825172000001</v>
      </c>
      <c r="S6" s="27">
        <v>31.683077299000001</v>
      </c>
      <c r="T6" s="27">
        <v>37.730966234999997</v>
      </c>
      <c r="U6" s="27">
        <v>47.002226929000003</v>
      </c>
      <c r="V6" s="27">
        <v>47.404543445999998</v>
      </c>
      <c r="W6" s="27">
        <v>40.271707704000001</v>
      </c>
      <c r="X6" s="27">
        <v>34.307581771000002</v>
      </c>
      <c r="Y6" s="27">
        <v>32.258062623999997</v>
      </c>
      <c r="Z6" s="27">
        <v>36.138366271000002</v>
      </c>
      <c r="AA6" s="27">
        <v>45.879354343000003</v>
      </c>
      <c r="AB6" s="27">
        <v>31.157976342000001</v>
      </c>
      <c r="AC6" s="27">
        <v>26.925572339999999</v>
      </c>
      <c r="AD6" s="27">
        <v>26.751270323</v>
      </c>
      <c r="AE6" s="27">
        <v>29.958897339</v>
      </c>
      <c r="AF6" s="27">
        <v>38.531930332999998</v>
      </c>
      <c r="AG6" s="27">
        <v>43.418680043999998</v>
      </c>
      <c r="AH6" s="27">
        <v>44.584000343</v>
      </c>
      <c r="AI6" s="27">
        <v>36.165268333</v>
      </c>
      <c r="AJ6" s="27">
        <v>30.732904341000001</v>
      </c>
      <c r="AK6" s="27">
        <v>29.095924322999998</v>
      </c>
      <c r="AL6" s="27">
        <v>37.452668334999998</v>
      </c>
      <c r="AM6" s="27">
        <v>53.008526439999997</v>
      </c>
      <c r="AN6" s="27">
        <v>39.252124535</v>
      </c>
      <c r="AO6" s="27">
        <v>34.689766849999998</v>
      </c>
      <c r="AP6" s="27">
        <v>31.000353526000001</v>
      </c>
      <c r="AQ6" s="27">
        <v>33.537212142999998</v>
      </c>
      <c r="AR6" s="27">
        <v>39.336463147000003</v>
      </c>
      <c r="AS6" s="27">
        <v>47.879947281</v>
      </c>
      <c r="AT6" s="27">
        <v>44.734032532999997</v>
      </c>
      <c r="AU6" s="27">
        <v>36.725658416999998</v>
      </c>
      <c r="AV6" s="27">
        <v>34.058895016000001</v>
      </c>
      <c r="AW6" s="27">
        <v>33.560830248000002</v>
      </c>
      <c r="AX6" s="27">
        <v>39.867583234000001</v>
      </c>
      <c r="AY6" s="27">
        <v>44.064227011</v>
      </c>
      <c r="AZ6" s="801">
        <v>33.004336991999999</v>
      </c>
      <c r="BA6" s="801">
        <v>33.173849986999997</v>
      </c>
      <c r="BB6" s="801">
        <v>28.47240274</v>
      </c>
      <c r="BC6" s="801">
        <v>29.956525533000001</v>
      </c>
      <c r="BD6" s="801">
        <v>33.056817101</v>
      </c>
      <c r="BE6" s="801">
        <v>44.919481353000002</v>
      </c>
      <c r="BF6" s="366">
        <v>42.922199999999997</v>
      </c>
      <c r="BG6" s="366">
        <v>35.360199999999999</v>
      </c>
      <c r="BH6" s="366">
        <v>31.411200000000001</v>
      </c>
      <c r="BI6" s="366">
        <v>32.32938</v>
      </c>
      <c r="BJ6" s="366">
        <v>36.579189999999997</v>
      </c>
      <c r="BK6" s="366">
        <v>36.734789999999997</v>
      </c>
      <c r="BL6" s="366">
        <v>31.53998</v>
      </c>
      <c r="BM6" s="366">
        <v>29.451519999999999</v>
      </c>
      <c r="BN6" s="366">
        <v>24.532859999999999</v>
      </c>
      <c r="BO6" s="366">
        <v>28.04579</v>
      </c>
      <c r="BP6" s="366">
        <v>33.731119999999997</v>
      </c>
      <c r="BQ6" s="366">
        <v>42.13749</v>
      </c>
      <c r="BR6" s="366">
        <v>43.11345</v>
      </c>
      <c r="BS6" s="366">
        <v>34.925240000000002</v>
      </c>
      <c r="BT6" s="366">
        <v>30.776869999999999</v>
      </c>
      <c r="BU6" s="366">
        <v>31.519449999999999</v>
      </c>
      <c r="BV6" s="366">
        <v>35.563270000000003</v>
      </c>
    </row>
    <row r="7" spans="1:74" ht="11.1" customHeight="1" x14ac:dyDescent="0.2">
      <c r="A7" s="925" t="s">
        <v>817</v>
      </c>
      <c r="B7" s="642" t="s">
        <v>818</v>
      </c>
      <c r="C7" s="275">
        <v>7.4457339999999999</v>
      </c>
      <c r="D7" s="275">
        <v>3.609515</v>
      </c>
      <c r="E7" s="275">
        <v>-5.0064919999999997</v>
      </c>
      <c r="F7" s="275">
        <v>-4.6037129999999999</v>
      </c>
      <c r="G7" s="275">
        <v>-1.946339</v>
      </c>
      <c r="H7" s="275">
        <v>5.8228470000000003</v>
      </c>
      <c r="I7" s="275">
        <v>7.6266590000000001</v>
      </c>
      <c r="J7" s="275">
        <v>3.532114</v>
      </c>
      <c r="K7" s="275">
        <v>-3.8541829999999999</v>
      </c>
      <c r="L7" s="275">
        <v>-7.9645820000000001</v>
      </c>
      <c r="M7" s="275">
        <v>-5.8371890000000004</v>
      </c>
      <c r="N7" s="275">
        <v>4.365507</v>
      </c>
      <c r="O7" s="275">
        <v>-3.840265</v>
      </c>
      <c r="P7" s="275">
        <v>-7.0328860000000004</v>
      </c>
      <c r="Q7" s="275">
        <v>-9.2686969999999995</v>
      </c>
      <c r="R7" s="275">
        <v>-10.534228000000001</v>
      </c>
      <c r="S7" s="275">
        <v>-8.4430449999999997</v>
      </c>
      <c r="T7" s="275">
        <v>-1.5173859999999999</v>
      </c>
      <c r="U7" s="275">
        <v>6.2834399999999997</v>
      </c>
      <c r="V7" s="275">
        <v>5.0276189999999996</v>
      </c>
      <c r="W7" s="275">
        <v>-0.14672499999999999</v>
      </c>
      <c r="X7" s="275">
        <v>-4.9897919999999996</v>
      </c>
      <c r="Y7" s="275">
        <v>-7.936096</v>
      </c>
      <c r="Z7" s="275">
        <v>-2.0409470000000001</v>
      </c>
      <c r="AA7" s="275">
        <v>9.2204940000000004</v>
      </c>
      <c r="AB7" s="275">
        <v>-5.2695489999999996</v>
      </c>
      <c r="AC7" s="275">
        <v>-6.3206769999999999</v>
      </c>
      <c r="AD7" s="275">
        <v>-3.4099439999999999</v>
      </c>
      <c r="AE7" s="275">
        <v>-1.1612560000000001</v>
      </c>
      <c r="AF7" s="275">
        <v>4.555428</v>
      </c>
      <c r="AG7" s="275">
        <v>7.7697640000000003</v>
      </c>
      <c r="AH7" s="275">
        <v>5.5398259999999997</v>
      </c>
      <c r="AI7" s="275">
        <v>-0.88141700000000001</v>
      </c>
      <c r="AJ7" s="275">
        <v>-5.175503</v>
      </c>
      <c r="AK7" s="275">
        <v>-3.328252</v>
      </c>
      <c r="AL7" s="275">
        <v>3.280783</v>
      </c>
      <c r="AM7" s="275">
        <v>14.627279</v>
      </c>
      <c r="AN7" s="275">
        <v>6.5708190000000002</v>
      </c>
      <c r="AO7" s="275">
        <v>-4.7711800000000002</v>
      </c>
      <c r="AP7" s="275">
        <v>-4.3441090000000004</v>
      </c>
      <c r="AQ7" s="275">
        <v>-3.650204</v>
      </c>
      <c r="AR7" s="275">
        <v>2.9848819999999998</v>
      </c>
      <c r="AS7" s="275">
        <v>7.7372379999999996</v>
      </c>
      <c r="AT7" s="275">
        <v>4.1744960000000004</v>
      </c>
      <c r="AU7" s="275">
        <v>-0.74630399999999997</v>
      </c>
      <c r="AV7" s="275">
        <v>-3.6504409999999998</v>
      </c>
      <c r="AW7" s="275">
        <v>-2.7625739999999999</v>
      </c>
      <c r="AX7" s="275">
        <v>2.4133580000000001</v>
      </c>
      <c r="AY7" s="275">
        <v>5.5706810000000004</v>
      </c>
      <c r="AZ7" s="779">
        <v>-0.56545000000000001</v>
      </c>
      <c r="BA7" s="779">
        <v>-6.0704979999999997</v>
      </c>
      <c r="BB7" s="779">
        <v>-5.0547586000000004</v>
      </c>
      <c r="BC7" s="779">
        <v>-3.4868617999999998</v>
      </c>
      <c r="BD7" s="779">
        <v>0.84115180000000001</v>
      </c>
      <c r="BE7" s="779">
        <v>9.4819856999999992</v>
      </c>
      <c r="BF7" s="286">
        <v>3.2122289999999998</v>
      </c>
      <c r="BG7" s="286">
        <v>0.1150446</v>
      </c>
      <c r="BH7" s="286">
        <v>-3.9472839999999998</v>
      </c>
      <c r="BI7" s="286">
        <v>-2.2646799999999998</v>
      </c>
      <c r="BJ7" s="286">
        <v>3.3225549999999999</v>
      </c>
      <c r="BK7" s="286">
        <v>-2.0454479999999999</v>
      </c>
      <c r="BL7" s="286">
        <v>0.34593200000000002</v>
      </c>
      <c r="BM7" s="286">
        <v>-4.5150379999999997</v>
      </c>
      <c r="BN7" s="286">
        <v>-5.9398629999999999</v>
      </c>
      <c r="BO7" s="286">
        <v>-5.5314110000000003</v>
      </c>
      <c r="BP7" s="286">
        <v>0.60061089999999995</v>
      </c>
      <c r="BQ7" s="286">
        <v>7.2697390000000004</v>
      </c>
      <c r="BR7" s="286">
        <v>5.279604</v>
      </c>
      <c r="BS7" s="286">
        <v>1.3219510000000001</v>
      </c>
      <c r="BT7" s="286">
        <v>-2.840757</v>
      </c>
      <c r="BU7" s="286">
        <v>-1.462369</v>
      </c>
      <c r="BV7" s="286">
        <v>3.983581</v>
      </c>
    </row>
    <row r="8" spans="1:74" ht="11.1" customHeight="1" x14ac:dyDescent="0.2">
      <c r="A8" s="925" t="s">
        <v>819</v>
      </c>
      <c r="B8" s="642" t="s">
        <v>820</v>
      </c>
      <c r="C8" s="275">
        <v>0.83845498500000004</v>
      </c>
      <c r="D8" s="275">
        <v>0.71138799200000002</v>
      </c>
      <c r="E8" s="275">
        <v>0.66151299900000005</v>
      </c>
      <c r="F8" s="275">
        <v>0.66740900999999997</v>
      </c>
      <c r="G8" s="275">
        <v>0.86050900500000005</v>
      </c>
      <c r="H8" s="275">
        <v>0.71793099000000005</v>
      </c>
      <c r="I8" s="275">
        <v>0.81222600899999997</v>
      </c>
      <c r="J8" s="275">
        <v>0.81286600399999998</v>
      </c>
      <c r="K8" s="275">
        <v>0.69104399999999999</v>
      </c>
      <c r="L8" s="275">
        <v>0.68970498800000002</v>
      </c>
      <c r="M8" s="275">
        <v>0.75208701</v>
      </c>
      <c r="N8" s="275">
        <v>0.71920099199999998</v>
      </c>
      <c r="O8" s="275">
        <v>0.62714100500000003</v>
      </c>
      <c r="P8" s="275">
        <v>0.71932198800000002</v>
      </c>
      <c r="Q8" s="275">
        <v>0.73745000999999999</v>
      </c>
      <c r="R8" s="275">
        <v>0.60231599999999996</v>
      </c>
      <c r="S8" s="275">
        <v>0.479152988</v>
      </c>
      <c r="T8" s="275">
        <v>0.65496299999999996</v>
      </c>
      <c r="U8" s="275">
        <v>0.86883098599999997</v>
      </c>
      <c r="V8" s="275">
        <v>0.80871901000000002</v>
      </c>
      <c r="W8" s="275">
        <v>0.50340699</v>
      </c>
      <c r="X8" s="275">
        <v>0.58995399400000004</v>
      </c>
      <c r="Y8" s="275">
        <v>0.72110399999999997</v>
      </c>
      <c r="Z8" s="275">
        <v>0.85225401499999998</v>
      </c>
      <c r="AA8" s="275">
        <v>0.77954800999999996</v>
      </c>
      <c r="AB8" s="275">
        <v>0.78345300900000003</v>
      </c>
      <c r="AC8" s="275">
        <v>0.85352600700000003</v>
      </c>
      <c r="AD8" s="275">
        <v>0.75435099000000005</v>
      </c>
      <c r="AE8" s="275">
        <v>0.57887000600000005</v>
      </c>
      <c r="AF8" s="275">
        <v>0.71482500000000004</v>
      </c>
      <c r="AG8" s="275">
        <v>0.82621500699999995</v>
      </c>
      <c r="AH8" s="275">
        <v>0.56068801000000001</v>
      </c>
      <c r="AI8" s="275">
        <v>0.43887599999999999</v>
      </c>
      <c r="AJ8" s="275">
        <v>0.43607600800000001</v>
      </c>
      <c r="AK8" s="275">
        <v>0.42346599000000001</v>
      </c>
      <c r="AL8" s="275">
        <v>0.62120100199999995</v>
      </c>
      <c r="AM8" s="275">
        <v>0.70439399700000005</v>
      </c>
      <c r="AN8" s="275">
        <v>0.830317992</v>
      </c>
      <c r="AO8" s="275">
        <v>0.81164999800000004</v>
      </c>
      <c r="AP8" s="275">
        <v>0.81184400999999995</v>
      </c>
      <c r="AQ8" s="275">
        <v>0.83874601299999996</v>
      </c>
      <c r="AR8" s="275">
        <v>0.85191698999999999</v>
      </c>
      <c r="AS8" s="275">
        <v>0.86007299000000004</v>
      </c>
      <c r="AT8" s="275">
        <v>0.86963199499999999</v>
      </c>
      <c r="AU8" s="275">
        <v>0.65726901000000004</v>
      </c>
      <c r="AV8" s="275">
        <v>0.53362299499999999</v>
      </c>
      <c r="AW8" s="275">
        <v>0.73893299999999995</v>
      </c>
      <c r="AX8" s="275">
        <v>0.82418001200000002</v>
      </c>
      <c r="AY8" s="275">
        <v>0.844861011</v>
      </c>
      <c r="AZ8" s="779">
        <v>0.80366199199999999</v>
      </c>
      <c r="BA8" s="779">
        <v>0.76054398700000003</v>
      </c>
      <c r="BB8" s="779">
        <v>0.53333333999999999</v>
      </c>
      <c r="BC8" s="779">
        <v>0.53333333332999999</v>
      </c>
      <c r="BD8" s="779">
        <v>0.53333333332999999</v>
      </c>
      <c r="BE8" s="779">
        <v>0.53333333332999999</v>
      </c>
      <c r="BF8" s="286">
        <v>0.53333330000000001</v>
      </c>
      <c r="BG8" s="286">
        <v>0.53333330000000001</v>
      </c>
      <c r="BH8" s="286">
        <v>0.53333330000000001</v>
      </c>
      <c r="BI8" s="286">
        <v>0.53333330000000001</v>
      </c>
      <c r="BJ8" s="286">
        <v>0.53333330000000001</v>
      </c>
      <c r="BK8" s="286">
        <v>0.35833330000000002</v>
      </c>
      <c r="BL8" s="286">
        <v>0.35833330000000002</v>
      </c>
      <c r="BM8" s="286">
        <v>0.35833330000000002</v>
      </c>
      <c r="BN8" s="286">
        <v>0.35833330000000002</v>
      </c>
      <c r="BO8" s="286">
        <v>0.35833330000000002</v>
      </c>
      <c r="BP8" s="286">
        <v>0.35833330000000002</v>
      </c>
      <c r="BQ8" s="286">
        <v>0.35833330000000002</v>
      </c>
      <c r="BR8" s="286">
        <v>0.35833330000000002</v>
      </c>
      <c r="BS8" s="286">
        <v>0.35833330000000002</v>
      </c>
      <c r="BT8" s="286">
        <v>0.35833330000000002</v>
      </c>
      <c r="BU8" s="286">
        <v>0.35833330000000002</v>
      </c>
      <c r="BV8" s="286">
        <v>0.35833330000000002</v>
      </c>
    </row>
    <row r="9" spans="1:74" s="215" customFormat="1" ht="11.1" customHeight="1" x14ac:dyDescent="0.2">
      <c r="A9" s="365" t="s">
        <v>821</v>
      </c>
      <c r="B9" s="643" t="s">
        <v>712</v>
      </c>
      <c r="C9" s="27">
        <v>44.770859405000003</v>
      </c>
      <c r="D9" s="27">
        <v>40.612681930999997</v>
      </c>
      <c r="E9" s="27">
        <v>44.186177135999998</v>
      </c>
      <c r="F9" s="27">
        <v>39.142166848999999</v>
      </c>
      <c r="G9" s="27">
        <v>41.940601385999997</v>
      </c>
      <c r="H9" s="27">
        <v>40.807995458000001</v>
      </c>
      <c r="I9" s="27">
        <v>43.830239470999999</v>
      </c>
      <c r="J9" s="27">
        <v>46.959673113999997</v>
      </c>
      <c r="K9" s="27">
        <v>44.694697368</v>
      </c>
      <c r="L9" s="27">
        <v>44.552995379000002</v>
      </c>
      <c r="M9" s="27">
        <v>41.973961062000001</v>
      </c>
      <c r="N9" s="27">
        <v>39.233964440999998</v>
      </c>
      <c r="O9" s="27">
        <v>43.809175463999999</v>
      </c>
      <c r="P9" s="27">
        <v>37.204403249000002</v>
      </c>
      <c r="Q9" s="27">
        <v>42.547682817999998</v>
      </c>
      <c r="R9" s="27">
        <v>39.059737171999998</v>
      </c>
      <c r="S9" s="27">
        <v>39.646969310999999</v>
      </c>
      <c r="T9" s="27">
        <v>38.593389234999997</v>
      </c>
      <c r="U9" s="27">
        <v>39.849955942999998</v>
      </c>
      <c r="V9" s="27">
        <v>41.568205436</v>
      </c>
      <c r="W9" s="27">
        <v>39.915025714000002</v>
      </c>
      <c r="X9" s="27">
        <v>38.707419776999998</v>
      </c>
      <c r="Y9" s="27">
        <v>39.473054624</v>
      </c>
      <c r="Z9" s="27">
        <v>37.327059255999998</v>
      </c>
      <c r="AA9" s="27">
        <v>35.879312333000001</v>
      </c>
      <c r="AB9" s="27">
        <v>35.644072332999997</v>
      </c>
      <c r="AC9" s="27">
        <v>32.392723332999999</v>
      </c>
      <c r="AD9" s="27">
        <v>29.406863333</v>
      </c>
      <c r="AE9" s="27">
        <v>30.541283332999999</v>
      </c>
      <c r="AF9" s="27">
        <v>33.261677333000002</v>
      </c>
      <c r="AG9" s="27">
        <v>34.822701037000002</v>
      </c>
      <c r="AH9" s="27">
        <v>38.483486333000002</v>
      </c>
      <c r="AI9" s="27">
        <v>36.607809332999999</v>
      </c>
      <c r="AJ9" s="27">
        <v>35.472331333</v>
      </c>
      <c r="AK9" s="27">
        <v>32.000710333000001</v>
      </c>
      <c r="AL9" s="27">
        <v>33.550684333</v>
      </c>
      <c r="AM9" s="27">
        <v>37.676853442999999</v>
      </c>
      <c r="AN9" s="27">
        <v>31.850987542999999</v>
      </c>
      <c r="AO9" s="27">
        <v>38.649296851999999</v>
      </c>
      <c r="AP9" s="27">
        <v>34.532618515999999</v>
      </c>
      <c r="AQ9" s="27">
        <v>36.348670130000002</v>
      </c>
      <c r="AR9" s="27">
        <v>35.499664156999998</v>
      </c>
      <c r="AS9" s="27">
        <v>39.282636291000003</v>
      </c>
      <c r="AT9" s="27">
        <v>39.689904538</v>
      </c>
      <c r="AU9" s="27">
        <v>36.814693407</v>
      </c>
      <c r="AV9" s="27">
        <v>37.175713021</v>
      </c>
      <c r="AW9" s="27">
        <v>35.584471248</v>
      </c>
      <c r="AX9" s="27">
        <v>36.630045222</v>
      </c>
      <c r="AY9" s="27">
        <v>37.648685</v>
      </c>
      <c r="AZ9" s="801">
        <v>32.766125000000002</v>
      </c>
      <c r="BA9" s="801">
        <v>38.483803999999999</v>
      </c>
      <c r="BB9" s="801">
        <v>32.993828000000001</v>
      </c>
      <c r="BC9" s="801">
        <v>32.910054000000002</v>
      </c>
      <c r="BD9" s="801">
        <v>31.682331968</v>
      </c>
      <c r="BE9" s="801">
        <v>34.904162319999998</v>
      </c>
      <c r="BF9" s="366">
        <v>39.176639999999999</v>
      </c>
      <c r="BG9" s="366">
        <v>34.711820000000003</v>
      </c>
      <c r="BH9" s="366">
        <v>34.825150000000001</v>
      </c>
      <c r="BI9" s="366">
        <v>34.060720000000003</v>
      </c>
      <c r="BJ9" s="366">
        <v>32.723300000000002</v>
      </c>
      <c r="BK9" s="366">
        <v>38.421900000000001</v>
      </c>
      <c r="BL9" s="366">
        <v>30.835719999999998</v>
      </c>
      <c r="BM9" s="366">
        <v>33.608229999999999</v>
      </c>
      <c r="BN9" s="366">
        <v>30.11439</v>
      </c>
      <c r="BO9" s="366">
        <v>33.218870000000003</v>
      </c>
      <c r="BP9" s="366">
        <v>32.772179999999999</v>
      </c>
      <c r="BQ9" s="366">
        <v>34.509419999999999</v>
      </c>
      <c r="BR9" s="366">
        <v>37.475520000000003</v>
      </c>
      <c r="BS9" s="366">
        <v>33.244959999999999</v>
      </c>
      <c r="BT9" s="366">
        <v>33.259300000000003</v>
      </c>
      <c r="BU9" s="366">
        <v>32.623480000000001</v>
      </c>
      <c r="BV9" s="366">
        <v>31.221360000000001</v>
      </c>
    </row>
    <row r="10" spans="1:74" s="215" customFormat="1" ht="11.1" customHeight="1" x14ac:dyDescent="0.2">
      <c r="A10" s="365" t="s">
        <v>61</v>
      </c>
      <c r="B10" s="644" t="s">
        <v>822</v>
      </c>
      <c r="C10" s="27">
        <v>49.887262999999997</v>
      </c>
      <c r="D10" s="27">
        <v>47.875067000000001</v>
      </c>
      <c r="E10" s="27">
        <v>51.548139999999997</v>
      </c>
      <c r="F10" s="27">
        <v>46.387467999999998</v>
      </c>
      <c r="G10" s="27">
        <v>49.552526</v>
      </c>
      <c r="H10" s="27">
        <v>48.670070000000003</v>
      </c>
      <c r="I10" s="27">
        <v>49.301246999999996</v>
      </c>
      <c r="J10" s="27">
        <v>53.601346999999997</v>
      </c>
      <c r="K10" s="27">
        <v>51.574119000000003</v>
      </c>
      <c r="L10" s="27">
        <v>51.331895000000003</v>
      </c>
      <c r="M10" s="27">
        <v>48.753593000000002</v>
      </c>
      <c r="N10" s="27">
        <v>45.672547000000002</v>
      </c>
      <c r="O10" s="27">
        <v>51.052731999999999</v>
      </c>
      <c r="P10" s="27">
        <v>45.750903999999998</v>
      </c>
      <c r="Q10" s="27">
        <v>52.027268999999997</v>
      </c>
      <c r="R10" s="27">
        <v>47.006179000000003</v>
      </c>
      <c r="S10" s="27">
        <v>48.262134000000003</v>
      </c>
      <c r="T10" s="27">
        <v>47.18356</v>
      </c>
      <c r="U10" s="27">
        <v>46.594642999999998</v>
      </c>
      <c r="V10" s="27">
        <v>50.624502999999997</v>
      </c>
      <c r="W10" s="27">
        <v>48.619798000000003</v>
      </c>
      <c r="X10" s="27">
        <v>47.602803999999999</v>
      </c>
      <c r="Y10" s="27">
        <v>47.518639</v>
      </c>
      <c r="Z10" s="27">
        <v>45.710852000000003</v>
      </c>
      <c r="AA10" s="27">
        <v>44.060189000000001</v>
      </c>
      <c r="AB10" s="27">
        <v>44.018887999999997</v>
      </c>
      <c r="AC10" s="27">
        <v>41.815978999999999</v>
      </c>
      <c r="AD10" s="27">
        <v>35.763852999999997</v>
      </c>
      <c r="AE10" s="27">
        <v>39.430148000000003</v>
      </c>
      <c r="AF10" s="27">
        <v>43.069394000000003</v>
      </c>
      <c r="AG10" s="27">
        <v>43.388767000000001</v>
      </c>
      <c r="AH10" s="27">
        <v>47.159948</v>
      </c>
      <c r="AI10" s="27">
        <v>45.772016999999998</v>
      </c>
      <c r="AJ10" s="27">
        <v>44.317433000000001</v>
      </c>
      <c r="AK10" s="27">
        <v>40.984302999999997</v>
      </c>
      <c r="AL10" s="27">
        <v>42.759405000000001</v>
      </c>
      <c r="AM10" s="27">
        <v>44.845035000000003</v>
      </c>
      <c r="AN10" s="27">
        <v>39.706701000000002</v>
      </c>
      <c r="AO10" s="27">
        <v>47.781933000000002</v>
      </c>
      <c r="AP10" s="27">
        <v>41.876334</v>
      </c>
      <c r="AQ10" s="27">
        <v>44.020249</v>
      </c>
      <c r="AR10" s="27">
        <v>42.239888000000001</v>
      </c>
      <c r="AS10" s="27">
        <v>45.160637999999999</v>
      </c>
      <c r="AT10" s="27">
        <v>46.957822</v>
      </c>
      <c r="AU10" s="27">
        <v>43.802562999999999</v>
      </c>
      <c r="AV10" s="27">
        <v>44.639249</v>
      </c>
      <c r="AW10" s="27">
        <v>43.250397999999997</v>
      </c>
      <c r="AX10" s="27">
        <v>44.142608000000003</v>
      </c>
      <c r="AY10" s="27">
        <v>44.845035000000003</v>
      </c>
      <c r="AZ10" s="801">
        <v>39.706701000000002</v>
      </c>
      <c r="BA10" s="801">
        <v>47.781933000000002</v>
      </c>
      <c r="BB10" s="801">
        <v>41.300328</v>
      </c>
      <c r="BC10" s="801">
        <v>41.834009000000002</v>
      </c>
      <c r="BD10" s="801">
        <v>40.715528999999997</v>
      </c>
      <c r="BE10" s="801">
        <v>42.20055172</v>
      </c>
      <c r="BF10" s="366">
        <v>46.799140000000001</v>
      </c>
      <c r="BG10" s="366">
        <v>42.060339999999997</v>
      </c>
      <c r="BH10" s="366">
        <v>43.276200000000003</v>
      </c>
      <c r="BI10" s="366">
        <v>42.193129999999996</v>
      </c>
      <c r="BJ10" s="366">
        <v>41.680639999999997</v>
      </c>
      <c r="BK10" s="366">
        <v>45.14143</v>
      </c>
      <c r="BL10" s="366">
        <v>38.516219999999997</v>
      </c>
      <c r="BM10" s="366">
        <v>42.33175</v>
      </c>
      <c r="BN10" s="366">
        <v>37.692189999999997</v>
      </c>
      <c r="BO10" s="366">
        <v>40.691130000000001</v>
      </c>
      <c r="BP10" s="366">
        <v>40.46143</v>
      </c>
      <c r="BQ10" s="366">
        <v>41.428440000000002</v>
      </c>
      <c r="BR10" s="366">
        <v>45.178229999999999</v>
      </c>
      <c r="BS10" s="366">
        <v>40.880830000000003</v>
      </c>
      <c r="BT10" s="366">
        <v>42.272599999999997</v>
      </c>
      <c r="BU10" s="366">
        <v>41.243009999999998</v>
      </c>
      <c r="BV10" s="366">
        <v>40.742170000000002</v>
      </c>
    </row>
    <row r="11" spans="1:74" ht="11.1" customHeight="1" x14ac:dyDescent="0.2">
      <c r="A11" s="639" t="s">
        <v>823</v>
      </c>
      <c r="B11" s="645" t="s">
        <v>824</v>
      </c>
      <c r="C11" s="275">
        <v>13.45969</v>
      </c>
      <c r="D11" s="275">
        <v>12.916791999999999</v>
      </c>
      <c r="E11" s="275">
        <v>13.907807</v>
      </c>
      <c r="F11" s="275">
        <v>12.883153</v>
      </c>
      <c r="G11" s="275">
        <v>13.762204000000001</v>
      </c>
      <c r="H11" s="275">
        <v>13.517059</v>
      </c>
      <c r="I11" s="275">
        <v>12.841676</v>
      </c>
      <c r="J11" s="275">
        <v>13.961724999999999</v>
      </c>
      <c r="K11" s="275">
        <v>13.433665</v>
      </c>
      <c r="L11" s="275">
        <v>14.194516</v>
      </c>
      <c r="M11" s="275">
        <v>13.481558</v>
      </c>
      <c r="N11" s="275">
        <v>12.629568000000001</v>
      </c>
      <c r="O11" s="275">
        <v>14.770154</v>
      </c>
      <c r="P11" s="275">
        <v>13.236259</v>
      </c>
      <c r="Q11" s="275">
        <v>15.052104999999999</v>
      </c>
      <c r="R11" s="275">
        <v>14.063772</v>
      </c>
      <c r="S11" s="275">
        <v>14.439529</v>
      </c>
      <c r="T11" s="275">
        <v>14.116864</v>
      </c>
      <c r="U11" s="275">
        <v>12.857955</v>
      </c>
      <c r="V11" s="275">
        <v>13.970018</v>
      </c>
      <c r="W11" s="275">
        <v>13.416847000000001</v>
      </c>
      <c r="X11" s="275">
        <v>13.401282999999999</v>
      </c>
      <c r="Y11" s="275">
        <v>13.377580999999999</v>
      </c>
      <c r="Z11" s="275">
        <v>12.868648</v>
      </c>
      <c r="AA11" s="275">
        <v>13.419525999999999</v>
      </c>
      <c r="AB11" s="275">
        <v>13.406929</v>
      </c>
      <c r="AC11" s="275">
        <v>12.735989999999999</v>
      </c>
      <c r="AD11" s="275">
        <v>12.09253</v>
      </c>
      <c r="AE11" s="275">
        <v>13.332166000000001</v>
      </c>
      <c r="AF11" s="275">
        <v>14.562701000000001</v>
      </c>
      <c r="AG11" s="275">
        <v>12.691197000000001</v>
      </c>
      <c r="AH11" s="275">
        <v>13.794235</v>
      </c>
      <c r="AI11" s="275">
        <v>13.388299</v>
      </c>
      <c r="AJ11" s="275">
        <v>13.367653000000001</v>
      </c>
      <c r="AK11" s="275">
        <v>12.362292999999999</v>
      </c>
      <c r="AL11" s="275">
        <v>12.897736999999999</v>
      </c>
      <c r="AM11" s="275">
        <v>13.467164</v>
      </c>
      <c r="AN11" s="275">
        <v>11.924091000000001</v>
      </c>
      <c r="AO11" s="275">
        <v>14.349178</v>
      </c>
      <c r="AP11" s="275">
        <v>13.212796000000001</v>
      </c>
      <c r="AQ11" s="275">
        <v>13.889249</v>
      </c>
      <c r="AR11" s="275">
        <v>13.327510999999999</v>
      </c>
      <c r="AS11" s="275">
        <v>13.004738</v>
      </c>
      <c r="AT11" s="275">
        <v>13.522240999999999</v>
      </c>
      <c r="AU11" s="275">
        <v>12.613652999999999</v>
      </c>
      <c r="AV11" s="275">
        <v>13.741175999999999</v>
      </c>
      <c r="AW11" s="275">
        <v>13.313650000000001</v>
      </c>
      <c r="AX11" s="275">
        <v>13.588262</v>
      </c>
      <c r="AY11" s="275">
        <v>13.467164</v>
      </c>
      <c r="AZ11" s="779">
        <v>11.924091000000001</v>
      </c>
      <c r="BA11" s="779">
        <v>14.349178</v>
      </c>
      <c r="BB11" s="779">
        <v>12.432741</v>
      </c>
      <c r="BC11" s="779">
        <v>12.543535</v>
      </c>
      <c r="BD11" s="779">
        <v>12.199643</v>
      </c>
      <c r="BE11" s="779">
        <v>12.572916229</v>
      </c>
      <c r="BF11" s="286">
        <v>13.68314</v>
      </c>
      <c r="BG11" s="286">
        <v>12.35026</v>
      </c>
      <c r="BH11" s="286">
        <v>13.080920000000001</v>
      </c>
      <c r="BI11" s="286">
        <v>12.699529999999999</v>
      </c>
      <c r="BJ11" s="286">
        <v>12.729710000000001</v>
      </c>
      <c r="BK11" s="286">
        <v>15.946899999999999</v>
      </c>
      <c r="BL11" s="286">
        <v>13.455209999999999</v>
      </c>
      <c r="BM11" s="286">
        <v>14.139099999999999</v>
      </c>
      <c r="BN11" s="286">
        <v>12.80777</v>
      </c>
      <c r="BO11" s="286">
        <v>13.44529</v>
      </c>
      <c r="BP11" s="286">
        <v>13.252700000000001</v>
      </c>
      <c r="BQ11" s="286">
        <v>11.83418</v>
      </c>
      <c r="BR11" s="286">
        <v>12.836499999999999</v>
      </c>
      <c r="BS11" s="286">
        <v>11.696770000000001</v>
      </c>
      <c r="BT11" s="286">
        <v>12.5601</v>
      </c>
      <c r="BU11" s="286">
        <v>12.25479</v>
      </c>
      <c r="BV11" s="286">
        <v>12.34347</v>
      </c>
    </row>
    <row r="12" spans="1:74" ht="11.1" customHeight="1" x14ac:dyDescent="0.2">
      <c r="A12" s="639" t="s">
        <v>825</v>
      </c>
      <c r="B12" s="645" t="s">
        <v>826</v>
      </c>
      <c r="C12" s="275">
        <v>7.9840910000000003</v>
      </c>
      <c r="D12" s="275">
        <v>7.6620379999999999</v>
      </c>
      <c r="E12" s="275">
        <v>8.249898</v>
      </c>
      <c r="F12" s="275">
        <v>8.0796589999999995</v>
      </c>
      <c r="G12" s="275">
        <v>8.6309260000000005</v>
      </c>
      <c r="H12" s="275">
        <v>8.4771970000000003</v>
      </c>
      <c r="I12" s="275">
        <v>7.8965889999999996</v>
      </c>
      <c r="J12" s="275">
        <v>8.5853389999999994</v>
      </c>
      <c r="K12" s="275">
        <v>8.2606710000000003</v>
      </c>
      <c r="L12" s="275">
        <v>8.6510029999999993</v>
      </c>
      <c r="M12" s="275">
        <v>8.2164699999999993</v>
      </c>
      <c r="N12" s="275">
        <v>7.6972500000000004</v>
      </c>
      <c r="O12" s="275">
        <v>8.691065</v>
      </c>
      <c r="P12" s="275">
        <v>7.7885039999999996</v>
      </c>
      <c r="Q12" s="275">
        <v>8.856973</v>
      </c>
      <c r="R12" s="275">
        <v>7.7413410000000002</v>
      </c>
      <c r="S12" s="275">
        <v>7.9481760000000001</v>
      </c>
      <c r="T12" s="275">
        <v>7.7705320000000002</v>
      </c>
      <c r="U12" s="275">
        <v>7.2269829999999997</v>
      </c>
      <c r="V12" s="275">
        <v>7.8520240000000001</v>
      </c>
      <c r="W12" s="275">
        <v>7.5410469999999998</v>
      </c>
      <c r="X12" s="275">
        <v>7.5233790000000003</v>
      </c>
      <c r="Y12" s="275">
        <v>7.5100920000000002</v>
      </c>
      <c r="Z12" s="275">
        <v>7.2243899999999996</v>
      </c>
      <c r="AA12" s="275">
        <v>7.5525690000000001</v>
      </c>
      <c r="AB12" s="275">
        <v>7.5455009999999998</v>
      </c>
      <c r="AC12" s="275">
        <v>7.1678579999999998</v>
      </c>
      <c r="AD12" s="275">
        <v>6.1406039999999997</v>
      </c>
      <c r="AE12" s="275">
        <v>6.7701279999999997</v>
      </c>
      <c r="AF12" s="275">
        <v>7.3949749999999996</v>
      </c>
      <c r="AG12" s="275">
        <v>6.9062289999999997</v>
      </c>
      <c r="AH12" s="275">
        <v>7.5064960000000003</v>
      </c>
      <c r="AI12" s="275">
        <v>7.2855429999999997</v>
      </c>
      <c r="AJ12" s="275">
        <v>6.5863300000000002</v>
      </c>
      <c r="AK12" s="275">
        <v>6.090973</v>
      </c>
      <c r="AL12" s="275">
        <v>6.3547750000000001</v>
      </c>
      <c r="AM12" s="275">
        <v>7.7727279999999999</v>
      </c>
      <c r="AN12" s="275">
        <v>6.882117</v>
      </c>
      <c r="AO12" s="275">
        <v>8.2817100000000003</v>
      </c>
      <c r="AP12" s="275">
        <v>6.3844329999999996</v>
      </c>
      <c r="AQ12" s="275">
        <v>6.7112999999999996</v>
      </c>
      <c r="AR12" s="275">
        <v>6.4398559999999998</v>
      </c>
      <c r="AS12" s="275">
        <v>6.7872050000000002</v>
      </c>
      <c r="AT12" s="275">
        <v>7.0573069999999998</v>
      </c>
      <c r="AU12" s="275">
        <v>6.5831270000000002</v>
      </c>
      <c r="AV12" s="275">
        <v>6.6866849999999998</v>
      </c>
      <c r="AW12" s="275">
        <v>6.4786339999999996</v>
      </c>
      <c r="AX12" s="275">
        <v>6.6122759999999996</v>
      </c>
      <c r="AY12" s="275">
        <v>7.7727279999999999</v>
      </c>
      <c r="AZ12" s="779">
        <v>6.882117</v>
      </c>
      <c r="BA12" s="779">
        <v>8.2817100000000003</v>
      </c>
      <c r="BB12" s="779">
        <v>6.2349180000000004</v>
      </c>
      <c r="BC12" s="779">
        <v>6.275766</v>
      </c>
      <c r="BD12" s="779">
        <v>6.0904049999999996</v>
      </c>
      <c r="BE12" s="779">
        <v>6.1868590114000002</v>
      </c>
      <c r="BF12" s="286">
        <v>7.1338679999999997</v>
      </c>
      <c r="BG12" s="286">
        <v>6.3892350000000002</v>
      </c>
      <c r="BH12" s="286">
        <v>6.5818849999999998</v>
      </c>
      <c r="BI12" s="286">
        <v>6.448982</v>
      </c>
      <c r="BJ12" s="286">
        <v>6.4223699999999999</v>
      </c>
      <c r="BK12" s="286">
        <v>7.5294800000000004</v>
      </c>
      <c r="BL12" s="286">
        <v>6.3979400000000002</v>
      </c>
      <c r="BM12" s="286">
        <v>7.1809349999999998</v>
      </c>
      <c r="BN12" s="286">
        <v>6.302149</v>
      </c>
      <c r="BO12" s="286">
        <v>6.8260430000000003</v>
      </c>
      <c r="BP12" s="286">
        <v>6.6150460000000004</v>
      </c>
      <c r="BQ12" s="286">
        <v>6.3479760000000001</v>
      </c>
      <c r="BR12" s="286">
        <v>7.0505570000000004</v>
      </c>
      <c r="BS12" s="286">
        <v>6.3126119999999997</v>
      </c>
      <c r="BT12" s="286">
        <v>6.4915690000000001</v>
      </c>
      <c r="BU12" s="286">
        <v>6.3337469999999998</v>
      </c>
      <c r="BV12" s="286">
        <v>6.2822269999999998</v>
      </c>
    </row>
    <row r="13" spans="1:74" ht="11.1" customHeight="1" x14ac:dyDescent="0.2">
      <c r="A13" s="639" t="s">
        <v>827</v>
      </c>
      <c r="B13" s="645" t="s">
        <v>828</v>
      </c>
      <c r="C13" s="275">
        <v>28.443481999999999</v>
      </c>
      <c r="D13" s="275">
        <v>27.296237000000001</v>
      </c>
      <c r="E13" s="275">
        <v>29.390435</v>
      </c>
      <c r="F13" s="275">
        <v>25.424655999999999</v>
      </c>
      <c r="G13" s="275">
        <v>27.159396000000001</v>
      </c>
      <c r="H13" s="275">
        <v>26.675813999999999</v>
      </c>
      <c r="I13" s="275">
        <v>28.562982000000002</v>
      </c>
      <c r="J13" s="275">
        <v>31.054283000000002</v>
      </c>
      <c r="K13" s="275">
        <v>29.879783</v>
      </c>
      <c r="L13" s="275">
        <v>28.486376</v>
      </c>
      <c r="M13" s="275">
        <v>27.055565000000001</v>
      </c>
      <c r="N13" s="275">
        <v>25.345728999999999</v>
      </c>
      <c r="O13" s="275">
        <v>27.591512999999999</v>
      </c>
      <c r="P13" s="275">
        <v>24.726140999999998</v>
      </c>
      <c r="Q13" s="275">
        <v>28.118190999999999</v>
      </c>
      <c r="R13" s="275">
        <v>25.201066000000001</v>
      </c>
      <c r="S13" s="275">
        <v>25.874428999999999</v>
      </c>
      <c r="T13" s="275">
        <v>25.296164000000001</v>
      </c>
      <c r="U13" s="275">
        <v>26.509705</v>
      </c>
      <c r="V13" s="275">
        <v>28.802461000000001</v>
      </c>
      <c r="W13" s="275">
        <v>27.661904</v>
      </c>
      <c r="X13" s="275">
        <v>26.678142000000001</v>
      </c>
      <c r="Y13" s="275">
        <v>26.630966000000001</v>
      </c>
      <c r="Z13" s="275">
        <v>25.617813999999999</v>
      </c>
      <c r="AA13" s="275">
        <v>23.088094000000002</v>
      </c>
      <c r="AB13" s="275">
        <v>23.066458000000001</v>
      </c>
      <c r="AC13" s="275">
        <v>21.912130999999999</v>
      </c>
      <c r="AD13" s="275">
        <v>17.530719000000001</v>
      </c>
      <c r="AE13" s="275">
        <v>19.327853999999999</v>
      </c>
      <c r="AF13" s="275">
        <v>21.111718</v>
      </c>
      <c r="AG13" s="275">
        <v>23.791340999999999</v>
      </c>
      <c r="AH13" s="275">
        <v>25.859217000000001</v>
      </c>
      <c r="AI13" s="275">
        <v>25.098175000000001</v>
      </c>
      <c r="AJ13" s="275">
        <v>24.36345</v>
      </c>
      <c r="AK13" s="275">
        <v>22.531037000000001</v>
      </c>
      <c r="AL13" s="275">
        <v>23.506893000000002</v>
      </c>
      <c r="AM13" s="275">
        <v>23.605143000000002</v>
      </c>
      <c r="AN13" s="275">
        <v>20.900493000000001</v>
      </c>
      <c r="AO13" s="275">
        <v>25.151045</v>
      </c>
      <c r="AP13" s="275">
        <v>22.279105000000001</v>
      </c>
      <c r="AQ13" s="275">
        <v>23.419699999999999</v>
      </c>
      <c r="AR13" s="275">
        <v>22.472521</v>
      </c>
      <c r="AS13" s="275">
        <v>25.368694999999999</v>
      </c>
      <c r="AT13" s="275">
        <v>26.378274000000001</v>
      </c>
      <c r="AU13" s="275">
        <v>24.605782999999999</v>
      </c>
      <c r="AV13" s="275">
        <v>24.211387999999999</v>
      </c>
      <c r="AW13" s="275">
        <v>23.458113999999998</v>
      </c>
      <c r="AX13" s="275">
        <v>23.942070000000001</v>
      </c>
      <c r="AY13" s="275">
        <v>23.605143000000002</v>
      </c>
      <c r="AZ13" s="779">
        <v>20.900493000000001</v>
      </c>
      <c r="BA13" s="779">
        <v>25.151045</v>
      </c>
      <c r="BB13" s="779">
        <v>22.632669</v>
      </c>
      <c r="BC13" s="779">
        <v>23.014707999999999</v>
      </c>
      <c r="BD13" s="779">
        <v>22.425481000000001</v>
      </c>
      <c r="BE13" s="779">
        <v>23.44077648</v>
      </c>
      <c r="BF13" s="286">
        <v>25.982119999999998</v>
      </c>
      <c r="BG13" s="286">
        <v>23.32085</v>
      </c>
      <c r="BH13" s="286">
        <v>23.613389999999999</v>
      </c>
      <c r="BI13" s="286">
        <v>23.044619999999998</v>
      </c>
      <c r="BJ13" s="286">
        <v>22.528559999999999</v>
      </c>
      <c r="BK13" s="286">
        <v>21.665050000000001</v>
      </c>
      <c r="BL13" s="286">
        <v>18.663060000000002</v>
      </c>
      <c r="BM13" s="286">
        <v>21.011710000000001</v>
      </c>
      <c r="BN13" s="286">
        <v>18.582280000000001</v>
      </c>
      <c r="BO13" s="286">
        <v>20.419799999999999</v>
      </c>
      <c r="BP13" s="286">
        <v>20.593679999999999</v>
      </c>
      <c r="BQ13" s="286">
        <v>23.246279999999999</v>
      </c>
      <c r="BR13" s="286">
        <v>25.291170000000001</v>
      </c>
      <c r="BS13" s="286">
        <v>22.871449999999999</v>
      </c>
      <c r="BT13" s="286">
        <v>23.22092</v>
      </c>
      <c r="BU13" s="286">
        <v>22.65446</v>
      </c>
      <c r="BV13" s="286">
        <v>22.11647</v>
      </c>
    </row>
    <row r="14" spans="1:74" s="215" customFormat="1" ht="11.1" customHeight="1" x14ac:dyDescent="0.2">
      <c r="A14" s="365" t="s">
        <v>829</v>
      </c>
      <c r="B14" s="644" t="s">
        <v>723</v>
      </c>
      <c r="C14" s="27">
        <v>-5.0157049999999996</v>
      </c>
      <c r="D14" s="27">
        <v>-7.0159979999999997</v>
      </c>
      <c r="E14" s="27">
        <v>-7.0478319999999997</v>
      </c>
      <c r="F14" s="27">
        <v>-7.118493</v>
      </c>
      <c r="G14" s="27">
        <v>-7.213298</v>
      </c>
      <c r="H14" s="27">
        <v>-7.4646819999999998</v>
      </c>
      <c r="I14" s="27">
        <v>-5.6288460000000002</v>
      </c>
      <c r="J14" s="27">
        <v>-6.7662750000000003</v>
      </c>
      <c r="K14" s="27">
        <v>-6.748977</v>
      </c>
      <c r="L14" s="27">
        <v>-6.3778389999999998</v>
      </c>
      <c r="M14" s="27">
        <v>-6.5964270000000003</v>
      </c>
      <c r="N14" s="27">
        <v>-6.6478970000000004</v>
      </c>
      <c r="O14" s="27">
        <v>-6.6417979999999996</v>
      </c>
      <c r="P14" s="27">
        <v>-7.9558160000000004</v>
      </c>
      <c r="Q14" s="27">
        <v>-8.9110490000000002</v>
      </c>
      <c r="R14" s="27">
        <v>-7.4111260000000003</v>
      </c>
      <c r="S14" s="27">
        <v>-8.1241439999999994</v>
      </c>
      <c r="T14" s="27">
        <v>-8.1545190000000005</v>
      </c>
      <c r="U14" s="27">
        <v>-6.3754780000000002</v>
      </c>
      <c r="V14" s="27">
        <v>-8.7646049999999995</v>
      </c>
      <c r="W14" s="27">
        <v>-8.5016700000000007</v>
      </c>
      <c r="X14" s="27">
        <v>-8.7919459999999994</v>
      </c>
      <c r="Y14" s="27">
        <v>-8.0528840000000006</v>
      </c>
      <c r="Z14" s="27">
        <v>-8.5129040000000007</v>
      </c>
      <c r="AA14" s="27">
        <v>-8.33521</v>
      </c>
      <c r="AB14" s="27">
        <v>-8.5291490000000003</v>
      </c>
      <c r="AC14" s="27">
        <v>-9.5775889999999997</v>
      </c>
      <c r="AD14" s="27">
        <v>-6.511323</v>
      </c>
      <c r="AE14" s="27">
        <v>-9.0431980000000003</v>
      </c>
      <c r="AF14" s="27">
        <v>-9.9620499999999996</v>
      </c>
      <c r="AG14" s="27">
        <v>-8.7203992968000001</v>
      </c>
      <c r="AH14" s="27">
        <v>-8.8307950000000002</v>
      </c>
      <c r="AI14" s="27">
        <v>-9.3185409999999997</v>
      </c>
      <c r="AJ14" s="27">
        <v>-8.9994350000000001</v>
      </c>
      <c r="AK14" s="27">
        <v>-9.1379260000000002</v>
      </c>
      <c r="AL14" s="27">
        <v>-9.363054</v>
      </c>
      <c r="AM14" s="27">
        <v>-7.4811881329999999</v>
      </c>
      <c r="AN14" s="27">
        <v>-7.1899032361000002</v>
      </c>
      <c r="AO14" s="27">
        <v>-9.1083780000000001</v>
      </c>
      <c r="AP14" s="27">
        <v>-7.3199714217</v>
      </c>
      <c r="AQ14" s="27">
        <v>-7.6483379999999999</v>
      </c>
      <c r="AR14" s="27">
        <v>-6.7174755008</v>
      </c>
      <c r="AS14" s="27">
        <v>-6.2965575843000003</v>
      </c>
      <c r="AT14" s="27">
        <v>-7.9290409999999998</v>
      </c>
      <c r="AU14" s="27">
        <v>-7.4605329999999999</v>
      </c>
      <c r="AV14" s="27">
        <v>-7.4083719787</v>
      </c>
      <c r="AW14" s="27">
        <v>-7.6405430000000001</v>
      </c>
      <c r="AX14" s="27">
        <v>-7.4995627780999996</v>
      </c>
      <c r="AY14" s="27">
        <v>-7.4633500000000002</v>
      </c>
      <c r="AZ14" s="801">
        <v>-6.2385760000000001</v>
      </c>
      <c r="BA14" s="801">
        <v>-9.2491289999999999</v>
      </c>
      <c r="BB14" s="801">
        <v>-8.2645</v>
      </c>
      <c r="BC14" s="801">
        <v>-8.8799550000000007</v>
      </c>
      <c r="BD14" s="801">
        <v>-8.9941970325000007</v>
      </c>
      <c r="BE14" s="801">
        <v>-7.7318920000000002</v>
      </c>
      <c r="BF14" s="366">
        <v>-8.2758109999999991</v>
      </c>
      <c r="BG14" s="366">
        <v>-7.8244939999999996</v>
      </c>
      <c r="BH14" s="366">
        <v>-8.3992579999999997</v>
      </c>
      <c r="BI14" s="366">
        <v>-8.0802069999999997</v>
      </c>
      <c r="BJ14" s="366">
        <v>-8.9166699999999999</v>
      </c>
      <c r="BK14" s="366">
        <v>-6.9700740000000003</v>
      </c>
      <c r="BL14" s="366">
        <v>-6.9730249999999998</v>
      </c>
      <c r="BM14" s="366">
        <v>-8.672466</v>
      </c>
      <c r="BN14" s="366">
        <v>-7.533779</v>
      </c>
      <c r="BO14" s="366">
        <v>-7.4214669999999998</v>
      </c>
      <c r="BP14" s="366">
        <v>-7.6414080000000002</v>
      </c>
      <c r="BQ14" s="366">
        <v>-7.3284529999999997</v>
      </c>
      <c r="BR14" s="366">
        <v>-8.3489719999999998</v>
      </c>
      <c r="BS14" s="366">
        <v>-8.1052979999999994</v>
      </c>
      <c r="BT14" s="366">
        <v>-8.9561700000000002</v>
      </c>
      <c r="BU14" s="366">
        <v>-8.5612960000000005</v>
      </c>
      <c r="BV14" s="366">
        <v>-9.4743119999999994</v>
      </c>
    </row>
    <row r="15" spans="1:74" s="640" customFormat="1" ht="11.1" customHeight="1" x14ac:dyDescent="0.2">
      <c r="A15" s="639" t="s">
        <v>830</v>
      </c>
      <c r="B15" s="645" t="s">
        <v>831</v>
      </c>
      <c r="C15" s="275">
        <v>0.50270199999999998</v>
      </c>
      <c r="D15" s="275">
        <v>0.28925400000000001</v>
      </c>
      <c r="E15" s="275">
        <v>0.52970899999999999</v>
      </c>
      <c r="F15" s="275">
        <v>0.68416500000000002</v>
      </c>
      <c r="G15" s="275">
        <v>0.32450899999999999</v>
      </c>
      <c r="H15" s="275">
        <v>0.62746999999999997</v>
      </c>
      <c r="I15" s="275">
        <v>0.65998699999999999</v>
      </c>
      <c r="J15" s="275">
        <v>0.77902899999999997</v>
      </c>
      <c r="K15" s="275">
        <v>0.53134199999999998</v>
      </c>
      <c r="L15" s="275">
        <v>0.40368100000000001</v>
      </c>
      <c r="M15" s="275">
        <v>0.68949099999999997</v>
      </c>
      <c r="N15" s="275">
        <v>0.292128</v>
      </c>
      <c r="O15" s="275">
        <v>0.43973600000000002</v>
      </c>
      <c r="P15" s="275">
        <v>0.29964200000000002</v>
      </c>
      <c r="Q15" s="275">
        <v>0.28083599999999997</v>
      </c>
      <c r="R15" s="275">
        <v>0.42641400000000002</v>
      </c>
      <c r="S15" s="275">
        <v>0.305446</v>
      </c>
      <c r="T15" s="275">
        <v>0.282364</v>
      </c>
      <c r="U15" s="275">
        <v>0.32570700000000002</v>
      </c>
      <c r="V15" s="275">
        <v>0.35474099999999997</v>
      </c>
      <c r="W15" s="275">
        <v>0.313973</v>
      </c>
      <c r="X15" s="275">
        <v>0.41334900000000002</v>
      </c>
      <c r="Y15" s="275">
        <v>0.335148</v>
      </c>
      <c r="Z15" s="275">
        <v>0.232768</v>
      </c>
      <c r="AA15" s="275">
        <v>9.3540999999999999E-2</v>
      </c>
      <c r="AB15" s="275">
        <v>0.15052699999999999</v>
      </c>
      <c r="AC15" s="275">
        <v>8.4850999999999996E-2</v>
      </c>
      <c r="AD15" s="275">
        <v>0.25353900000000001</v>
      </c>
      <c r="AE15" s="275">
        <v>7.9714999999999994E-2</v>
      </c>
      <c r="AF15" s="275">
        <v>0.20256399999999999</v>
      </c>
      <c r="AG15" s="275">
        <v>0.18488070323</v>
      </c>
      <c r="AH15" s="275">
        <v>0.28809200000000001</v>
      </c>
      <c r="AI15" s="275">
        <v>0.24795600000000001</v>
      </c>
      <c r="AJ15" s="275">
        <v>0.118162</v>
      </c>
      <c r="AK15" s="275">
        <v>0.16708500000000001</v>
      </c>
      <c r="AL15" s="275">
        <v>0.126801</v>
      </c>
      <c r="AM15" s="275">
        <v>0.24458186699000001</v>
      </c>
      <c r="AN15" s="275">
        <v>0.19734876392</v>
      </c>
      <c r="AO15" s="275">
        <v>0.190439</v>
      </c>
      <c r="AP15" s="275">
        <v>0.26411457831000001</v>
      </c>
      <c r="AQ15" s="275">
        <v>0.195683</v>
      </c>
      <c r="AR15" s="275">
        <v>0.23220049918999999</v>
      </c>
      <c r="AS15" s="275">
        <v>0.22099441573</v>
      </c>
      <c r="AT15" s="275">
        <v>0.240645</v>
      </c>
      <c r="AU15" s="275">
        <v>0.19603400000000001</v>
      </c>
      <c r="AV15" s="275">
        <v>0.35765550260000001</v>
      </c>
      <c r="AW15" s="275">
        <v>0.33391700000000002</v>
      </c>
      <c r="AX15" s="275">
        <v>0.22574757644999999</v>
      </c>
      <c r="AY15" s="275">
        <v>0.39134200000000002</v>
      </c>
      <c r="AZ15" s="779">
        <v>0.25442500000000001</v>
      </c>
      <c r="BA15" s="779">
        <v>9.1039999999999996E-2</v>
      </c>
      <c r="BB15" s="779">
        <v>0.28995900000000002</v>
      </c>
      <c r="BC15" s="779">
        <v>0.25262299999999999</v>
      </c>
      <c r="BD15" s="779">
        <v>0.16612142393000001</v>
      </c>
      <c r="BE15" s="779">
        <v>0.3260033</v>
      </c>
      <c r="BF15" s="286">
        <v>0.32322699999999999</v>
      </c>
      <c r="BG15" s="286">
        <v>0.305446</v>
      </c>
      <c r="BH15" s="286">
        <v>0.28287519999999999</v>
      </c>
      <c r="BI15" s="286">
        <v>0.34443040000000003</v>
      </c>
      <c r="BJ15" s="286">
        <v>0.30951479999999998</v>
      </c>
      <c r="BK15" s="286">
        <v>0.32268459999999999</v>
      </c>
      <c r="BL15" s="286">
        <v>0.1485311</v>
      </c>
      <c r="BM15" s="286">
        <v>0.256602</v>
      </c>
      <c r="BN15" s="286">
        <v>0.3069481</v>
      </c>
      <c r="BO15" s="286">
        <v>0.39179659999999999</v>
      </c>
      <c r="BP15" s="286">
        <v>0.38604100000000002</v>
      </c>
      <c r="BQ15" s="286">
        <v>0.42726209999999998</v>
      </c>
      <c r="BR15" s="286">
        <v>0.3594984</v>
      </c>
      <c r="BS15" s="286">
        <v>0.31385800000000003</v>
      </c>
      <c r="BT15" s="286">
        <v>0.28016449999999998</v>
      </c>
      <c r="BU15" s="286">
        <v>0.33680640000000001</v>
      </c>
      <c r="BV15" s="286">
        <v>0.29952020000000001</v>
      </c>
    </row>
    <row r="16" spans="1:74" s="640" customFormat="1" ht="11.1" customHeight="1" x14ac:dyDescent="0.2">
      <c r="A16" s="639" t="s">
        <v>832</v>
      </c>
      <c r="B16" s="645" t="s">
        <v>833</v>
      </c>
      <c r="C16" s="275">
        <v>5.5184069999999998</v>
      </c>
      <c r="D16" s="275">
        <v>7.3052520000000003</v>
      </c>
      <c r="E16" s="275">
        <v>7.5775410000000001</v>
      </c>
      <c r="F16" s="275">
        <v>7.8026580000000001</v>
      </c>
      <c r="G16" s="275">
        <v>7.5378069999999999</v>
      </c>
      <c r="H16" s="275">
        <v>8.0921520000000005</v>
      </c>
      <c r="I16" s="275">
        <v>6.2888330000000003</v>
      </c>
      <c r="J16" s="275">
        <v>7.5453039999999998</v>
      </c>
      <c r="K16" s="275">
        <v>7.2803190000000004</v>
      </c>
      <c r="L16" s="275">
        <v>6.7815200000000004</v>
      </c>
      <c r="M16" s="275">
        <v>7.2859179999999997</v>
      </c>
      <c r="N16" s="275">
        <v>6.9400250000000003</v>
      </c>
      <c r="O16" s="275">
        <v>7.0815340000000004</v>
      </c>
      <c r="P16" s="275">
        <v>8.2554580000000009</v>
      </c>
      <c r="Q16" s="275">
        <v>9.1918849999999992</v>
      </c>
      <c r="R16" s="275">
        <v>7.8375399999999997</v>
      </c>
      <c r="S16" s="275">
        <v>8.4295899999999993</v>
      </c>
      <c r="T16" s="275">
        <v>8.4368829999999999</v>
      </c>
      <c r="U16" s="275">
        <v>6.7011849999999997</v>
      </c>
      <c r="V16" s="275">
        <v>9.1193460000000002</v>
      </c>
      <c r="W16" s="275">
        <v>8.8156429999999997</v>
      </c>
      <c r="X16" s="275">
        <v>9.2052949999999996</v>
      </c>
      <c r="Y16" s="275">
        <v>8.3880320000000008</v>
      </c>
      <c r="Z16" s="275">
        <v>8.7456720000000008</v>
      </c>
      <c r="AA16" s="275">
        <v>8.4287510000000001</v>
      </c>
      <c r="AB16" s="275">
        <v>8.6796760000000006</v>
      </c>
      <c r="AC16" s="275">
        <v>9.6624400000000001</v>
      </c>
      <c r="AD16" s="275">
        <v>6.7648619999999999</v>
      </c>
      <c r="AE16" s="275">
        <v>9.1229130000000005</v>
      </c>
      <c r="AF16" s="275">
        <v>10.164614</v>
      </c>
      <c r="AG16" s="275">
        <v>8.9052799999999994</v>
      </c>
      <c r="AH16" s="275">
        <v>9.1188870000000009</v>
      </c>
      <c r="AI16" s="275">
        <v>9.566497</v>
      </c>
      <c r="AJ16" s="275">
        <v>9.117597</v>
      </c>
      <c r="AK16" s="275">
        <v>9.3050110000000004</v>
      </c>
      <c r="AL16" s="275">
        <v>9.4898550000000004</v>
      </c>
      <c r="AM16" s="275">
        <v>7.7257699999999998</v>
      </c>
      <c r="AN16" s="275">
        <v>7.3872520000000002</v>
      </c>
      <c r="AO16" s="275">
        <v>9.2988169999999997</v>
      </c>
      <c r="AP16" s="275">
        <v>7.5840860000000001</v>
      </c>
      <c r="AQ16" s="275">
        <v>7.8440209999999997</v>
      </c>
      <c r="AR16" s="275">
        <v>6.9496760000000002</v>
      </c>
      <c r="AS16" s="275">
        <v>6.5175520000000002</v>
      </c>
      <c r="AT16" s="275">
        <v>8.1696860000000004</v>
      </c>
      <c r="AU16" s="275">
        <v>7.6565669999999999</v>
      </c>
      <c r="AV16" s="275">
        <v>7.7660274813000001</v>
      </c>
      <c r="AW16" s="275">
        <v>7.9744599999999997</v>
      </c>
      <c r="AX16" s="275">
        <v>7.7253103545000004</v>
      </c>
      <c r="AY16" s="275">
        <v>7.854692</v>
      </c>
      <c r="AZ16" s="779">
        <v>6.4930009999999996</v>
      </c>
      <c r="BA16" s="779">
        <v>9.3401689999999995</v>
      </c>
      <c r="BB16" s="779">
        <v>8.5544589999999996</v>
      </c>
      <c r="BC16" s="779">
        <v>9.1325780000000005</v>
      </c>
      <c r="BD16" s="779">
        <v>9.1603184564000006</v>
      </c>
      <c r="BE16" s="779">
        <v>8.0578950000000003</v>
      </c>
      <c r="BF16" s="286">
        <v>8.5990380000000002</v>
      </c>
      <c r="BG16" s="286">
        <v>8.1299399999999995</v>
      </c>
      <c r="BH16" s="286">
        <v>8.6821330000000003</v>
      </c>
      <c r="BI16" s="286">
        <v>8.4246370000000006</v>
      </c>
      <c r="BJ16" s="286">
        <v>9.2261849999999992</v>
      </c>
      <c r="BK16" s="286">
        <v>7.2927590000000002</v>
      </c>
      <c r="BL16" s="286">
        <v>7.121556</v>
      </c>
      <c r="BM16" s="286">
        <v>8.9290679999999991</v>
      </c>
      <c r="BN16" s="286">
        <v>7.8407270000000002</v>
      </c>
      <c r="BO16" s="286">
        <v>7.8132640000000002</v>
      </c>
      <c r="BP16" s="286">
        <v>8.0274490000000007</v>
      </c>
      <c r="BQ16" s="286">
        <v>7.7557150000000004</v>
      </c>
      <c r="BR16" s="286">
        <v>8.7084709999999994</v>
      </c>
      <c r="BS16" s="286">
        <v>8.4191559999999992</v>
      </c>
      <c r="BT16" s="286">
        <v>9.2363350000000004</v>
      </c>
      <c r="BU16" s="286">
        <v>8.8981019999999997</v>
      </c>
      <c r="BV16" s="286">
        <v>9.7738320000000005</v>
      </c>
    </row>
    <row r="17" spans="1:74" ht="11.1" customHeight="1" x14ac:dyDescent="0.2">
      <c r="A17" s="639" t="s">
        <v>834</v>
      </c>
      <c r="B17" s="646" t="s">
        <v>835</v>
      </c>
      <c r="C17" s="275">
        <v>2.8675670000000002</v>
      </c>
      <c r="D17" s="275">
        <v>3.9834839999999998</v>
      </c>
      <c r="E17" s="275">
        <v>3.6464560000000001</v>
      </c>
      <c r="F17" s="275">
        <v>3.9406050000000001</v>
      </c>
      <c r="G17" s="275">
        <v>4.4709810000000001</v>
      </c>
      <c r="H17" s="275">
        <v>4.6886659999999996</v>
      </c>
      <c r="I17" s="275">
        <v>3.8087960000000001</v>
      </c>
      <c r="J17" s="275">
        <v>3.507873</v>
      </c>
      <c r="K17" s="275">
        <v>4.1654010000000001</v>
      </c>
      <c r="L17" s="275">
        <v>3.9011010000000002</v>
      </c>
      <c r="M17" s="275">
        <v>3.9591319999999999</v>
      </c>
      <c r="N17" s="275">
        <v>3.5378409999999998</v>
      </c>
      <c r="O17" s="275">
        <v>3.947028</v>
      </c>
      <c r="P17" s="275">
        <v>4.0777049999999999</v>
      </c>
      <c r="Q17" s="275">
        <v>4.0592689999999996</v>
      </c>
      <c r="R17" s="275">
        <v>3.9838260000000001</v>
      </c>
      <c r="S17" s="275">
        <v>4.5199309999999997</v>
      </c>
      <c r="T17" s="275">
        <v>4.2302920000000004</v>
      </c>
      <c r="U17" s="275">
        <v>3.8586070000000001</v>
      </c>
      <c r="V17" s="275">
        <v>5.1284859999999997</v>
      </c>
      <c r="W17" s="275">
        <v>4.537738</v>
      </c>
      <c r="X17" s="275">
        <v>4.2559519999999997</v>
      </c>
      <c r="Y17" s="275">
        <v>4.2799670000000001</v>
      </c>
      <c r="Z17" s="275">
        <v>4.2029579999999997</v>
      </c>
      <c r="AA17" s="275">
        <v>3.9392870000000002</v>
      </c>
      <c r="AB17" s="275">
        <v>4.5618369999999997</v>
      </c>
      <c r="AC17" s="275">
        <v>5.5548469999999996</v>
      </c>
      <c r="AD17" s="275">
        <v>3.468629</v>
      </c>
      <c r="AE17" s="275">
        <v>4.5436500000000004</v>
      </c>
      <c r="AF17" s="275">
        <v>5.8277330000000003</v>
      </c>
      <c r="AG17" s="275">
        <v>4.3086849999999997</v>
      </c>
      <c r="AH17" s="275">
        <v>4.3366249999999997</v>
      </c>
      <c r="AI17" s="275">
        <v>4.7500520000000002</v>
      </c>
      <c r="AJ17" s="275">
        <v>4.2634059999999998</v>
      </c>
      <c r="AK17" s="275">
        <v>5.2819120000000002</v>
      </c>
      <c r="AL17" s="275">
        <v>5.750203</v>
      </c>
      <c r="AM17" s="275">
        <v>3.7648570000000001</v>
      </c>
      <c r="AN17" s="275">
        <v>3.9979789999999999</v>
      </c>
      <c r="AO17" s="275">
        <v>4.9272400000000003</v>
      </c>
      <c r="AP17" s="275">
        <v>3.6171190000000002</v>
      </c>
      <c r="AQ17" s="275">
        <v>3.8988679999999998</v>
      </c>
      <c r="AR17" s="275">
        <v>4.0426419999999998</v>
      </c>
      <c r="AS17" s="275">
        <v>3.6217519999999999</v>
      </c>
      <c r="AT17" s="275">
        <v>4.6554500000000001</v>
      </c>
      <c r="AU17" s="275">
        <v>4.3151190000000001</v>
      </c>
      <c r="AV17" s="275">
        <v>3.9243283193999998</v>
      </c>
      <c r="AW17" s="275">
        <v>4.8812540000000002</v>
      </c>
      <c r="AX17" s="275">
        <v>4.4714069771</v>
      </c>
      <c r="AY17" s="275">
        <v>4.2250420000000002</v>
      </c>
      <c r="AZ17" s="779">
        <v>4.0310170000000003</v>
      </c>
      <c r="BA17" s="779">
        <v>5.0499260000000001</v>
      </c>
      <c r="BB17" s="779">
        <v>4.267004</v>
      </c>
      <c r="BC17" s="779">
        <v>4.9390359999999998</v>
      </c>
      <c r="BD17" s="779">
        <v>4.6561188592000002</v>
      </c>
      <c r="BE17" s="779">
        <v>4.1081050000000001</v>
      </c>
      <c r="BF17" s="286">
        <v>4.6914490000000004</v>
      </c>
      <c r="BG17" s="286">
        <v>4.464283</v>
      </c>
      <c r="BH17" s="286">
        <v>4.4916200000000002</v>
      </c>
      <c r="BI17" s="286">
        <v>4.310943</v>
      </c>
      <c r="BJ17" s="286">
        <v>4.6797329999999997</v>
      </c>
      <c r="BK17" s="286">
        <v>3.940334</v>
      </c>
      <c r="BL17" s="286">
        <v>3.7673169999999998</v>
      </c>
      <c r="BM17" s="286">
        <v>4.630871</v>
      </c>
      <c r="BN17" s="286">
        <v>4.5153429999999997</v>
      </c>
      <c r="BO17" s="286">
        <v>4.6527659999999997</v>
      </c>
      <c r="BP17" s="286">
        <v>4.5312659999999996</v>
      </c>
      <c r="BQ17" s="286">
        <v>4.1468239999999996</v>
      </c>
      <c r="BR17" s="286">
        <v>4.7800669999999998</v>
      </c>
      <c r="BS17" s="286">
        <v>4.5432389999999998</v>
      </c>
      <c r="BT17" s="286">
        <v>4.5938999999999997</v>
      </c>
      <c r="BU17" s="286">
        <v>4.3866839999999998</v>
      </c>
      <c r="BV17" s="286">
        <v>4.7663799999999998</v>
      </c>
    </row>
    <row r="18" spans="1:74" ht="11.1" customHeight="1" x14ac:dyDescent="0.2">
      <c r="A18" s="639" t="s">
        <v>836</v>
      </c>
      <c r="B18" s="646" t="s">
        <v>837</v>
      </c>
      <c r="C18" s="275">
        <v>2.6508400000000001</v>
      </c>
      <c r="D18" s="275">
        <v>3.3217680000000001</v>
      </c>
      <c r="E18" s="275">
        <v>3.9310849999999999</v>
      </c>
      <c r="F18" s="275">
        <v>3.862053</v>
      </c>
      <c r="G18" s="275">
        <v>3.0668259999999998</v>
      </c>
      <c r="H18" s="275">
        <v>3.403486</v>
      </c>
      <c r="I18" s="275">
        <v>2.4800369999999998</v>
      </c>
      <c r="J18" s="275">
        <v>4.0374309999999998</v>
      </c>
      <c r="K18" s="275">
        <v>3.1149179999999999</v>
      </c>
      <c r="L18" s="275">
        <v>2.8804189999999998</v>
      </c>
      <c r="M18" s="275">
        <v>3.3267859999999998</v>
      </c>
      <c r="N18" s="275">
        <v>3.4021840000000001</v>
      </c>
      <c r="O18" s="275">
        <v>3.134506</v>
      </c>
      <c r="P18" s="275">
        <v>4.177753</v>
      </c>
      <c r="Q18" s="275">
        <v>5.1326159999999996</v>
      </c>
      <c r="R18" s="275">
        <v>3.8537140000000001</v>
      </c>
      <c r="S18" s="275">
        <v>3.909659</v>
      </c>
      <c r="T18" s="275">
        <v>4.2065910000000004</v>
      </c>
      <c r="U18" s="275">
        <v>2.842578</v>
      </c>
      <c r="V18" s="275">
        <v>3.9908600000000001</v>
      </c>
      <c r="W18" s="275">
        <v>4.2779049999999996</v>
      </c>
      <c r="X18" s="275">
        <v>4.9493429999999998</v>
      </c>
      <c r="Y18" s="275">
        <v>4.1080649999999999</v>
      </c>
      <c r="Z18" s="275">
        <v>4.5427140000000001</v>
      </c>
      <c r="AA18" s="275">
        <v>4.4894639999999999</v>
      </c>
      <c r="AB18" s="275">
        <v>4.117839</v>
      </c>
      <c r="AC18" s="275">
        <v>4.1075929999999996</v>
      </c>
      <c r="AD18" s="275">
        <v>3.296233</v>
      </c>
      <c r="AE18" s="275">
        <v>4.5792630000000001</v>
      </c>
      <c r="AF18" s="275">
        <v>4.336881</v>
      </c>
      <c r="AG18" s="275">
        <v>4.5965949999999998</v>
      </c>
      <c r="AH18" s="275">
        <v>4.7822620000000002</v>
      </c>
      <c r="AI18" s="275">
        <v>4.8164449999999999</v>
      </c>
      <c r="AJ18" s="275">
        <v>4.8541910000000001</v>
      </c>
      <c r="AK18" s="275">
        <v>4.0230990000000002</v>
      </c>
      <c r="AL18" s="275">
        <v>3.739652</v>
      </c>
      <c r="AM18" s="275">
        <v>3.9609130000000001</v>
      </c>
      <c r="AN18" s="275">
        <v>3.3892730000000002</v>
      </c>
      <c r="AO18" s="275">
        <v>4.3715770000000003</v>
      </c>
      <c r="AP18" s="275">
        <v>3.9669669999999999</v>
      </c>
      <c r="AQ18" s="275">
        <v>3.9451529999999999</v>
      </c>
      <c r="AR18" s="275">
        <v>2.9070339999999999</v>
      </c>
      <c r="AS18" s="275">
        <v>2.8957999999999999</v>
      </c>
      <c r="AT18" s="275">
        <v>3.5142359999999999</v>
      </c>
      <c r="AU18" s="275">
        <v>3.3414480000000002</v>
      </c>
      <c r="AV18" s="275">
        <v>3.8416991618999998</v>
      </c>
      <c r="AW18" s="275">
        <v>3.0932059999999999</v>
      </c>
      <c r="AX18" s="275">
        <v>3.2539033774999999</v>
      </c>
      <c r="AY18" s="275">
        <v>3.6296499999999998</v>
      </c>
      <c r="AZ18" s="779">
        <v>2.4619840000000002</v>
      </c>
      <c r="BA18" s="779">
        <v>4.2902430000000003</v>
      </c>
      <c r="BB18" s="779">
        <v>4.2874549999999996</v>
      </c>
      <c r="BC18" s="779">
        <v>4.1935419999999999</v>
      </c>
      <c r="BD18" s="779">
        <v>4.5041995973000004</v>
      </c>
      <c r="BE18" s="779">
        <v>3.9497900000000001</v>
      </c>
      <c r="BF18" s="286">
        <v>3.9075890000000002</v>
      </c>
      <c r="BG18" s="286">
        <v>3.6656569999999999</v>
      </c>
      <c r="BH18" s="286">
        <v>4.190512</v>
      </c>
      <c r="BI18" s="286">
        <v>4.1136939999999997</v>
      </c>
      <c r="BJ18" s="286">
        <v>4.5464520000000004</v>
      </c>
      <c r="BK18" s="286">
        <v>3.3524250000000002</v>
      </c>
      <c r="BL18" s="286">
        <v>3.3542390000000002</v>
      </c>
      <c r="BM18" s="286">
        <v>4.298197</v>
      </c>
      <c r="BN18" s="286">
        <v>3.3253840000000001</v>
      </c>
      <c r="BO18" s="286">
        <v>3.1604969999999999</v>
      </c>
      <c r="BP18" s="286">
        <v>3.4961829999999998</v>
      </c>
      <c r="BQ18" s="286">
        <v>3.6088909999999998</v>
      </c>
      <c r="BR18" s="286">
        <v>3.928404</v>
      </c>
      <c r="BS18" s="286">
        <v>3.8759160000000001</v>
      </c>
      <c r="BT18" s="286">
        <v>4.6424349999999999</v>
      </c>
      <c r="BU18" s="286">
        <v>4.5114179999999999</v>
      </c>
      <c r="BV18" s="286">
        <v>5.0074509999999997</v>
      </c>
    </row>
    <row r="19" spans="1:74" s="215" customFormat="1" ht="11.1" customHeight="1" x14ac:dyDescent="0.2">
      <c r="A19" s="367" t="s">
        <v>838</v>
      </c>
      <c r="B19" s="644" t="s">
        <v>839</v>
      </c>
      <c r="C19" s="27">
        <v>-0.10069859482</v>
      </c>
      <c r="D19" s="27">
        <v>-0.24638706901999999</v>
      </c>
      <c r="E19" s="27">
        <v>-0.31413086432999998</v>
      </c>
      <c r="F19" s="27">
        <v>-0.12680815079999999</v>
      </c>
      <c r="G19" s="27">
        <v>-0.39862661378999997</v>
      </c>
      <c r="H19" s="27">
        <v>-0.39739254174999999</v>
      </c>
      <c r="I19" s="27">
        <v>0.15783847093</v>
      </c>
      <c r="J19" s="27">
        <v>0.12460111391000001</v>
      </c>
      <c r="K19" s="27">
        <v>-0.13044463192</v>
      </c>
      <c r="L19" s="27">
        <v>-0.40106062110000001</v>
      </c>
      <c r="M19" s="27">
        <v>-0.18320493814</v>
      </c>
      <c r="N19" s="27">
        <v>0.20931444084</v>
      </c>
      <c r="O19" s="27">
        <v>-0.60175853587999995</v>
      </c>
      <c r="P19" s="27">
        <v>-0.59068475115999997</v>
      </c>
      <c r="Q19" s="27">
        <v>-0.56853718171000001</v>
      </c>
      <c r="R19" s="27">
        <v>-0.53531582754999996</v>
      </c>
      <c r="S19" s="27">
        <v>-0.49102068865999998</v>
      </c>
      <c r="T19" s="27">
        <v>-0.43565176504999997</v>
      </c>
      <c r="U19" s="27">
        <v>-0.36920905670999998</v>
      </c>
      <c r="V19" s="27">
        <v>-0.29169256366000001</v>
      </c>
      <c r="W19" s="27">
        <v>-0.20310228588000001</v>
      </c>
      <c r="X19" s="27">
        <v>-0.10343822338</v>
      </c>
      <c r="Y19" s="27">
        <v>7.2996238426000001E-3</v>
      </c>
      <c r="Z19" s="27">
        <v>0.12911125578999999</v>
      </c>
      <c r="AA19" s="27">
        <v>0.15433333332999999</v>
      </c>
      <c r="AB19" s="27">
        <v>0.15433333332999999</v>
      </c>
      <c r="AC19" s="27">
        <v>0.15433333332999999</v>
      </c>
      <c r="AD19" s="27">
        <v>0.15433333332999999</v>
      </c>
      <c r="AE19" s="27">
        <v>0.15433333332999999</v>
      </c>
      <c r="AF19" s="27">
        <v>0.15433333332999999</v>
      </c>
      <c r="AG19" s="27">
        <v>0.15433333332999999</v>
      </c>
      <c r="AH19" s="27">
        <v>0.15433333332999999</v>
      </c>
      <c r="AI19" s="27">
        <v>0.15433333332999999</v>
      </c>
      <c r="AJ19" s="27">
        <v>0.15433333332999999</v>
      </c>
      <c r="AK19" s="27">
        <v>0.15433333332999999</v>
      </c>
      <c r="AL19" s="27">
        <v>0.15433333332999999</v>
      </c>
      <c r="AM19" s="27">
        <v>0.31300657569000001</v>
      </c>
      <c r="AN19" s="27">
        <v>-0.66581022080999996</v>
      </c>
      <c r="AO19" s="27">
        <v>-2.4258148473999999E-2</v>
      </c>
      <c r="AP19" s="27">
        <v>-2.3744061984E-2</v>
      </c>
      <c r="AQ19" s="27">
        <v>-2.3240870180000001E-2</v>
      </c>
      <c r="AR19" s="27">
        <v>-2.2748342179E-2</v>
      </c>
      <c r="AS19" s="27">
        <v>0.41855587560000002</v>
      </c>
      <c r="AT19" s="27">
        <v>0.66112353786</v>
      </c>
      <c r="AU19" s="27">
        <v>0.47266340665000001</v>
      </c>
      <c r="AV19" s="27">
        <v>-5.5164000652E-2</v>
      </c>
      <c r="AW19" s="27">
        <v>-2.5383751510999999E-2</v>
      </c>
      <c r="AX19" s="27">
        <v>-1.2999999999999999E-2</v>
      </c>
      <c r="AY19" s="27">
        <v>0.26700000000000002</v>
      </c>
      <c r="AZ19" s="801">
        <v>-0.70199999999999996</v>
      </c>
      <c r="BA19" s="801">
        <v>-4.9000000000000002E-2</v>
      </c>
      <c r="BB19" s="801">
        <v>-4.2000000000000003E-2</v>
      </c>
      <c r="BC19" s="801">
        <v>-4.3999999999999997E-2</v>
      </c>
      <c r="BD19" s="801">
        <v>-3.9E-2</v>
      </c>
      <c r="BE19" s="801">
        <v>0.43550470000000002</v>
      </c>
      <c r="BF19" s="366">
        <v>0.65331470000000003</v>
      </c>
      <c r="BG19" s="366">
        <v>0.47596850000000002</v>
      </c>
      <c r="BH19" s="366">
        <v>-5.1796399999999999E-2</v>
      </c>
      <c r="BI19" s="366">
        <v>-5.22052E-2</v>
      </c>
      <c r="BJ19" s="366">
        <v>-4.0675299999999998E-2</v>
      </c>
      <c r="BK19" s="366">
        <v>0.25054080000000001</v>
      </c>
      <c r="BL19" s="366">
        <v>-0.70747119999999997</v>
      </c>
      <c r="BM19" s="366">
        <v>-5.1050499999999999E-2</v>
      </c>
      <c r="BN19" s="366">
        <v>-4.4022800000000001E-2</v>
      </c>
      <c r="BO19" s="366">
        <v>-5.0790099999999998E-2</v>
      </c>
      <c r="BP19" s="366">
        <v>-4.7840599999999997E-2</v>
      </c>
      <c r="BQ19" s="366">
        <v>0.40943489999999999</v>
      </c>
      <c r="BR19" s="366">
        <v>0.64626019999999995</v>
      </c>
      <c r="BS19" s="366">
        <v>0.46942339999999999</v>
      </c>
      <c r="BT19" s="366">
        <v>-5.7132200000000001E-2</v>
      </c>
      <c r="BU19" s="366">
        <v>-5.8228299999999997E-2</v>
      </c>
      <c r="BV19" s="366">
        <v>-4.6499199999999997E-2</v>
      </c>
    </row>
    <row r="20" spans="1:74" ht="11.1" customHeight="1" x14ac:dyDescent="0.2">
      <c r="A20" s="717"/>
      <c r="B20" s="640"/>
      <c r="C20" s="356"/>
      <c r="D20" s="356"/>
      <c r="E20" s="356"/>
      <c r="F20" s="356"/>
      <c r="G20" s="356"/>
      <c r="H20" s="356"/>
      <c r="I20" s="356"/>
      <c r="J20" s="356"/>
      <c r="K20" s="356"/>
      <c r="L20" s="356"/>
      <c r="M20" s="356"/>
      <c r="N20" s="356"/>
      <c r="O20" s="356"/>
      <c r="P20" s="356"/>
      <c r="Q20" s="356"/>
      <c r="R20" s="356"/>
      <c r="S20" s="356"/>
      <c r="T20" s="356"/>
      <c r="U20" s="356"/>
      <c r="V20" s="356"/>
      <c r="W20" s="356"/>
      <c r="X20" s="356"/>
      <c r="Y20" s="356"/>
      <c r="Z20" s="356"/>
      <c r="AA20" s="356"/>
      <c r="AB20" s="356"/>
      <c r="AC20" s="356"/>
      <c r="AD20" s="356"/>
      <c r="AE20" s="356"/>
      <c r="AF20" s="356"/>
      <c r="AG20" s="356"/>
      <c r="AH20" s="356"/>
      <c r="AI20" s="356"/>
      <c r="AJ20" s="356"/>
      <c r="AK20" s="356"/>
      <c r="AL20" s="356"/>
      <c r="AM20" s="356"/>
      <c r="AN20" s="356"/>
      <c r="AO20" s="356"/>
      <c r="AP20" s="356"/>
      <c r="AQ20" s="356"/>
      <c r="AR20" s="356"/>
      <c r="AS20" s="356"/>
      <c r="AT20" s="356"/>
      <c r="AU20" s="356"/>
      <c r="AV20" s="356"/>
      <c r="AW20" s="356"/>
      <c r="AX20" s="356"/>
      <c r="AY20" s="356"/>
      <c r="AZ20" s="815"/>
      <c r="BA20" s="815"/>
      <c r="BB20" s="815"/>
      <c r="BC20" s="815"/>
      <c r="BD20" s="815"/>
      <c r="BE20" s="815"/>
      <c r="BF20" s="362"/>
      <c r="BG20" s="362"/>
      <c r="BH20" s="362"/>
      <c r="BI20" s="362"/>
      <c r="BJ20" s="362"/>
      <c r="BK20" s="362"/>
      <c r="BL20" s="362"/>
      <c r="BM20" s="362"/>
      <c r="BN20" s="362"/>
      <c r="BO20" s="362"/>
      <c r="BP20" s="362"/>
      <c r="BQ20" s="362"/>
      <c r="BR20" s="362"/>
      <c r="BS20" s="362"/>
      <c r="BT20" s="362"/>
      <c r="BU20" s="362"/>
      <c r="BV20" s="362"/>
    </row>
    <row r="21" spans="1:74" ht="11.1" customHeight="1" x14ac:dyDescent="0.2">
      <c r="A21" s="717"/>
      <c r="B21" s="215" t="s">
        <v>840</v>
      </c>
      <c r="C21" s="356"/>
      <c r="D21" s="356"/>
      <c r="E21" s="356"/>
      <c r="F21" s="356"/>
      <c r="G21" s="356"/>
      <c r="H21" s="356"/>
      <c r="I21" s="356"/>
      <c r="J21" s="356"/>
      <c r="K21" s="356"/>
      <c r="L21" s="356"/>
      <c r="M21" s="356"/>
      <c r="N21" s="356"/>
      <c r="O21" s="356"/>
      <c r="P21" s="356"/>
      <c r="Q21" s="356"/>
      <c r="R21" s="356"/>
      <c r="S21" s="356"/>
      <c r="T21" s="356"/>
      <c r="U21" s="356"/>
      <c r="V21" s="356"/>
      <c r="W21" s="356"/>
      <c r="X21" s="356"/>
      <c r="Y21" s="356"/>
      <c r="Z21" s="356"/>
      <c r="AA21" s="356"/>
      <c r="AB21" s="356"/>
      <c r="AC21" s="356"/>
      <c r="AD21" s="356"/>
      <c r="AE21" s="356"/>
      <c r="AF21" s="356"/>
      <c r="AG21" s="356"/>
      <c r="AH21" s="356"/>
      <c r="AI21" s="356"/>
      <c r="AJ21" s="356"/>
      <c r="AK21" s="356"/>
      <c r="AL21" s="356"/>
      <c r="AM21" s="356"/>
      <c r="AN21" s="356"/>
      <c r="AO21" s="356"/>
      <c r="AP21" s="356"/>
      <c r="AQ21" s="356"/>
      <c r="AR21" s="356"/>
      <c r="AS21" s="356"/>
      <c r="AT21" s="356"/>
      <c r="AU21" s="356"/>
      <c r="AV21" s="356"/>
      <c r="AW21" s="356"/>
      <c r="AX21" s="356"/>
      <c r="AY21" s="356"/>
      <c r="AZ21" s="815"/>
      <c r="BA21" s="815"/>
      <c r="BB21" s="815"/>
      <c r="BC21" s="815"/>
      <c r="BD21" s="815"/>
      <c r="BE21" s="815"/>
      <c r="BF21" s="362"/>
      <c r="BG21" s="362"/>
      <c r="BH21" s="362"/>
      <c r="BI21" s="362"/>
      <c r="BJ21" s="362"/>
      <c r="BK21" s="362"/>
      <c r="BL21" s="362"/>
      <c r="BM21" s="362"/>
      <c r="BN21" s="362"/>
      <c r="BO21" s="362"/>
      <c r="BP21" s="362"/>
      <c r="BQ21" s="362"/>
      <c r="BR21" s="362"/>
      <c r="BS21" s="362"/>
      <c r="BT21" s="362"/>
      <c r="BU21" s="362"/>
      <c r="BV21" s="362"/>
    </row>
    <row r="22" spans="1:74" s="215" customFormat="1" ht="11.1" customHeight="1" x14ac:dyDescent="0.2">
      <c r="A22" s="365" t="s">
        <v>69</v>
      </c>
      <c r="B22" s="641" t="s">
        <v>841</v>
      </c>
      <c r="C22" s="27">
        <v>52.532774033999999</v>
      </c>
      <c r="D22" s="27">
        <v>43.693880972000002</v>
      </c>
      <c r="E22" s="27">
        <v>38.218616445000002</v>
      </c>
      <c r="F22" s="27">
        <v>34.553562149999998</v>
      </c>
      <c r="G22" s="27">
        <v>38.843298312999998</v>
      </c>
      <c r="H22" s="27">
        <v>45.339655229999998</v>
      </c>
      <c r="I22" s="27">
        <v>53.059303763999999</v>
      </c>
      <c r="J22" s="27">
        <v>51.962850938000003</v>
      </c>
      <c r="K22" s="27">
        <v>40.842045900000002</v>
      </c>
      <c r="L22" s="27">
        <v>35.108945034000001</v>
      </c>
      <c r="M22" s="27">
        <v>35.986838069999997</v>
      </c>
      <c r="N22" s="27">
        <v>45.392050513999997</v>
      </c>
      <c r="O22" s="27">
        <v>39.092554401999998</v>
      </c>
      <c r="P22" s="27">
        <v>30.341058832000002</v>
      </c>
      <c r="Q22" s="27">
        <v>32.317523559999998</v>
      </c>
      <c r="R22" s="27">
        <v>26.062644030000001</v>
      </c>
      <c r="S22" s="27">
        <v>28.689242019999998</v>
      </c>
      <c r="T22" s="27">
        <v>36.729027989999999</v>
      </c>
      <c r="U22" s="27">
        <v>47.559796317999997</v>
      </c>
      <c r="V22" s="27">
        <v>47.049748575000002</v>
      </c>
      <c r="W22" s="27">
        <v>37.333333320000001</v>
      </c>
      <c r="X22" s="27">
        <v>32.707409722999998</v>
      </c>
      <c r="Y22" s="27">
        <v>32.790520649999998</v>
      </c>
      <c r="Z22" s="27">
        <v>35.221733356999998</v>
      </c>
      <c r="AA22" s="27">
        <v>45.650107875000003</v>
      </c>
      <c r="AB22" s="27">
        <v>29.198921990999999</v>
      </c>
      <c r="AC22" s="27">
        <v>25.646462998000001</v>
      </c>
      <c r="AD22" s="27">
        <v>24.27694602</v>
      </c>
      <c r="AE22" s="27">
        <v>29.250938770000001</v>
      </c>
      <c r="AF22" s="27">
        <v>37.46769372</v>
      </c>
      <c r="AG22" s="27">
        <v>43.518561235999996</v>
      </c>
      <c r="AH22" s="27">
        <v>42.474831504999997</v>
      </c>
      <c r="AI22" s="27">
        <v>34.485968370000002</v>
      </c>
      <c r="AJ22" s="27">
        <v>30.586618099999999</v>
      </c>
      <c r="AK22" s="27">
        <v>29.599145579999998</v>
      </c>
      <c r="AL22" s="27">
        <v>38.782489673999997</v>
      </c>
      <c r="AM22" s="27">
        <v>49.060488337999999</v>
      </c>
      <c r="AN22" s="27">
        <v>38.236135447999999</v>
      </c>
      <c r="AO22" s="27">
        <v>31.154847046</v>
      </c>
      <c r="AP22" s="27">
        <v>28.631193</v>
      </c>
      <c r="AQ22" s="27">
        <v>30.761279974000001</v>
      </c>
      <c r="AR22" s="27">
        <v>39.411925199999999</v>
      </c>
      <c r="AS22" s="27">
        <v>48.039382531000001</v>
      </c>
      <c r="AT22" s="27">
        <v>42.612866197000002</v>
      </c>
      <c r="AU22" s="27">
        <v>36.267017760000002</v>
      </c>
      <c r="AV22" s="27">
        <v>34.016102189000001</v>
      </c>
      <c r="AW22" s="27">
        <v>33.962876520000002</v>
      </c>
      <c r="AX22" s="27">
        <v>40.220854023999998</v>
      </c>
      <c r="AY22" s="27">
        <v>42.787374466000003</v>
      </c>
      <c r="AZ22" s="801">
        <v>34.080272716000003</v>
      </c>
      <c r="BA22" s="801">
        <v>28.141249874</v>
      </c>
      <c r="BB22" s="801">
        <v>25.083108907</v>
      </c>
      <c r="BC22" s="801">
        <v>28.290134594000001</v>
      </c>
      <c r="BD22" s="801">
        <v>34.402666199999999</v>
      </c>
      <c r="BE22" s="801">
        <v>44.837689169999997</v>
      </c>
      <c r="BF22" s="366">
        <v>42.922199999999997</v>
      </c>
      <c r="BG22" s="366">
        <v>35.360199999999999</v>
      </c>
      <c r="BH22" s="366">
        <v>31.411200000000001</v>
      </c>
      <c r="BI22" s="366">
        <v>32.32938</v>
      </c>
      <c r="BJ22" s="366">
        <v>36.579189999999997</v>
      </c>
      <c r="BK22" s="366">
        <v>36.734789999999997</v>
      </c>
      <c r="BL22" s="366">
        <v>31.53998</v>
      </c>
      <c r="BM22" s="366">
        <v>29.451519999999999</v>
      </c>
      <c r="BN22" s="366">
        <v>24.532859999999999</v>
      </c>
      <c r="BO22" s="366">
        <v>28.04579</v>
      </c>
      <c r="BP22" s="366">
        <v>33.731119999999997</v>
      </c>
      <c r="BQ22" s="366">
        <v>42.13749</v>
      </c>
      <c r="BR22" s="366">
        <v>43.11345</v>
      </c>
      <c r="BS22" s="366">
        <v>34.925240000000002</v>
      </c>
      <c r="BT22" s="366">
        <v>30.776869999999999</v>
      </c>
      <c r="BU22" s="366">
        <v>31.519449999999999</v>
      </c>
      <c r="BV22" s="366">
        <v>35.563270000000003</v>
      </c>
    </row>
    <row r="23" spans="1:74" s="640" customFormat="1" ht="11.1" customHeight="1" x14ac:dyDescent="0.2">
      <c r="A23" s="639" t="s">
        <v>842</v>
      </c>
      <c r="B23" s="642" t="s">
        <v>843</v>
      </c>
      <c r="C23" s="275">
        <v>1.432361014</v>
      </c>
      <c r="D23" s="275">
        <v>1.3087779879999999</v>
      </c>
      <c r="E23" s="275">
        <v>1.4117230119999999</v>
      </c>
      <c r="F23" s="275">
        <v>1.3183229999999999</v>
      </c>
      <c r="G23" s="275">
        <v>1.349243008</v>
      </c>
      <c r="H23" s="275">
        <v>1.28117499</v>
      </c>
      <c r="I23" s="275">
        <v>1.33444801</v>
      </c>
      <c r="J23" s="275">
        <v>1.33444801</v>
      </c>
      <c r="K23" s="275">
        <v>1.2634509899999999</v>
      </c>
      <c r="L23" s="275">
        <v>1.3725299909999999</v>
      </c>
      <c r="M23" s="275">
        <v>1.2877080000000001</v>
      </c>
      <c r="N23" s="275">
        <v>1.315065012</v>
      </c>
      <c r="O23" s="275">
        <v>1.3544059959999999</v>
      </c>
      <c r="P23" s="275">
        <v>1.2655879880000001</v>
      </c>
      <c r="Q23" s="275">
        <v>1.4052840019999999</v>
      </c>
      <c r="R23" s="275">
        <v>1.263009</v>
      </c>
      <c r="S23" s="275">
        <v>1.302344999</v>
      </c>
      <c r="T23" s="275">
        <v>1.28675199</v>
      </c>
      <c r="U23" s="275">
        <v>1.3439380089999999</v>
      </c>
      <c r="V23" s="275">
        <v>1.3501239970000001</v>
      </c>
      <c r="W23" s="275">
        <v>1.3034979900000001</v>
      </c>
      <c r="X23" s="275">
        <v>1.2780330010000001</v>
      </c>
      <c r="Y23" s="275">
        <v>1.3860489899999999</v>
      </c>
      <c r="Z23" s="275">
        <v>1.309509998</v>
      </c>
      <c r="AA23" s="275">
        <v>1.275529007</v>
      </c>
      <c r="AB23" s="275">
        <v>1.263871011</v>
      </c>
      <c r="AC23" s="275">
        <v>1.3278819930000001</v>
      </c>
      <c r="AD23" s="275">
        <v>1.227042</v>
      </c>
      <c r="AE23" s="275">
        <v>1.278251985</v>
      </c>
      <c r="AF23" s="275">
        <v>1.2329420099999999</v>
      </c>
      <c r="AG23" s="275">
        <v>1.325718999</v>
      </c>
      <c r="AH23" s="275">
        <v>1.349476004</v>
      </c>
      <c r="AI23" s="275">
        <v>1.253217</v>
      </c>
      <c r="AJ23" s="275">
        <v>1.3093500069999999</v>
      </c>
      <c r="AK23" s="275">
        <v>1.284996</v>
      </c>
      <c r="AL23" s="275">
        <v>1.371560001</v>
      </c>
      <c r="AM23" s="275">
        <v>1.2453000080000001</v>
      </c>
      <c r="AN23" s="275">
        <v>1.1282050079999999</v>
      </c>
      <c r="AO23" s="275">
        <v>1.2476579919999999</v>
      </c>
      <c r="AP23" s="275">
        <v>1.1910999900000001</v>
      </c>
      <c r="AQ23" s="275">
        <v>1.256857986</v>
      </c>
      <c r="AR23" s="275">
        <v>1.2677430000000001</v>
      </c>
      <c r="AS23" s="275">
        <v>1.238666008</v>
      </c>
      <c r="AT23" s="275">
        <v>1.2339700039999999</v>
      </c>
      <c r="AU23" s="275">
        <v>1.201746</v>
      </c>
      <c r="AV23" s="275">
        <v>1.2053480139999999</v>
      </c>
      <c r="AW23" s="275">
        <v>1.1710229999999999</v>
      </c>
      <c r="AX23" s="275">
        <v>1.2049209890000001</v>
      </c>
      <c r="AY23" s="275">
        <v>1.1545120129999999</v>
      </c>
      <c r="AZ23" s="779">
        <v>1.0850859879999999</v>
      </c>
      <c r="BA23" s="779">
        <v>1.1671199919999999</v>
      </c>
      <c r="BB23" s="779">
        <v>1.120968</v>
      </c>
      <c r="BC23" s="779">
        <v>1.1662330000000001</v>
      </c>
      <c r="BD23" s="779">
        <v>1.1272040000000001</v>
      </c>
      <c r="BE23" s="779">
        <v>1.252756</v>
      </c>
      <c r="BF23" s="286">
        <v>1.2840450000000001</v>
      </c>
      <c r="BG23" s="286">
        <v>1.2322900000000001</v>
      </c>
      <c r="BH23" s="286">
        <v>1.265987</v>
      </c>
      <c r="BI23" s="286">
        <v>1.27146</v>
      </c>
      <c r="BJ23" s="286">
        <v>1.3168040000000001</v>
      </c>
      <c r="BK23" s="286">
        <v>1.2288019999999999</v>
      </c>
      <c r="BL23" s="286">
        <v>1.1508670000000001</v>
      </c>
      <c r="BM23" s="286">
        <v>1.2666109999999999</v>
      </c>
      <c r="BN23" s="286">
        <v>1.2204109999999999</v>
      </c>
      <c r="BO23" s="286">
        <v>1.275461</v>
      </c>
      <c r="BP23" s="286">
        <v>1.2677769999999999</v>
      </c>
      <c r="BQ23" s="286">
        <v>1.289784</v>
      </c>
      <c r="BR23" s="286">
        <v>1.3142450000000001</v>
      </c>
      <c r="BS23" s="286">
        <v>1.2531669999999999</v>
      </c>
      <c r="BT23" s="286">
        <v>1.283515</v>
      </c>
      <c r="BU23" s="286">
        <v>1.281258</v>
      </c>
      <c r="BV23" s="286">
        <v>1.324694</v>
      </c>
    </row>
    <row r="24" spans="1:74" s="640" customFormat="1" ht="11.1" customHeight="1" x14ac:dyDescent="0.2">
      <c r="A24" s="717" t="s">
        <v>844</v>
      </c>
      <c r="B24" s="642" t="s">
        <v>845</v>
      </c>
      <c r="C24" s="275">
        <v>48.804961011000003</v>
      </c>
      <c r="D24" s="275">
        <v>40.063279004000002</v>
      </c>
      <c r="E24" s="275">
        <v>34.498293455999999</v>
      </c>
      <c r="F24" s="275">
        <v>31.01163816</v>
      </c>
      <c r="G24" s="275">
        <v>35.263856312000001</v>
      </c>
      <c r="H24" s="275">
        <v>41.816830260000003</v>
      </c>
      <c r="I24" s="275">
        <v>49.556009760000002</v>
      </c>
      <c r="J24" s="275">
        <v>48.469140955999997</v>
      </c>
      <c r="K24" s="275">
        <v>37.409150910000001</v>
      </c>
      <c r="L24" s="275">
        <v>31.554040028999999</v>
      </c>
      <c r="M24" s="275">
        <v>32.503461059999999</v>
      </c>
      <c r="N24" s="275">
        <v>41.883044511999998</v>
      </c>
      <c r="O24" s="275">
        <v>35.568915408000002</v>
      </c>
      <c r="P24" s="275">
        <v>26.902883840000001</v>
      </c>
      <c r="Q24" s="275">
        <v>28.757982566999999</v>
      </c>
      <c r="R24" s="275">
        <v>22.89972801</v>
      </c>
      <c r="S24" s="275">
        <v>25.508736012</v>
      </c>
      <c r="T24" s="275">
        <v>33.578732010000003</v>
      </c>
      <c r="U24" s="275">
        <v>44.479539287999998</v>
      </c>
      <c r="V24" s="275">
        <v>43.954407564999997</v>
      </c>
      <c r="W24" s="275">
        <v>34.277138309999998</v>
      </c>
      <c r="X24" s="275">
        <v>29.617636716</v>
      </c>
      <c r="Y24" s="275">
        <v>29.583579660000002</v>
      </c>
      <c r="Z24" s="275">
        <v>32.076025344999998</v>
      </c>
      <c r="AA24" s="275">
        <v>42.462506865999998</v>
      </c>
      <c r="AB24" s="275">
        <v>26.017035988</v>
      </c>
      <c r="AC24" s="275">
        <v>22.422230001999999</v>
      </c>
      <c r="AD24" s="275">
        <v>21.281213009999998</v>
      </c>
      <c r="AE24" s="275">
        <v>26.198445774</v>
      </c>
      <c r="AF24" s="275">
        <v>34.447315709999998</v>
      </c>
      <c r="AG24" s="275">
        <v>40.470849215000001</v>
      </c>
      <c r="AH24" s="275">
        <v>39.397056489999997</v>
      </c>
      <c r="AI24" s="275">
        <v>31.50153237</v>
      </c>
      <c r="AJ24" s="275">
        <v>27.307751075999999</v>
      </c>
      <c r="AK24" s="275">
        <v>26.336124569999999</v>
      </c>
      <c r="AL24" s="275">
        <v>35.416149670999999</v>
      </c>
      <c r="AM24" s="275">
        <v>45.929194334000002</v>
      </c>
      <c r="AN24" s="275">
        <v>35.223533435999997</v>
      </c>
      <c r="AO24" s="275">
        <v>28.022226056000001</v>
      </c>
      <c r="AP24" s="275">
        <v>25.861280010000002</v>
      </c>
      <c r="AQ24" s="275">
        <v>27.931251999000001</v>
      </c>
      <c r="AR24" s="275">
        <v>36.563031209999998</v>
      </c>
      <c r="AS24" s="275">
        <v>45.139966512000001</v>
      </c>
      <c r="AT24" s="275">
        <v>39.721846186999997</v>
      </c>
      <c r="AU24" s="275">
        <v>33.40902474</v>
      </c>
      <c r="AV24" s="275">
        <v>31.007527172</v>
      </c>
      <c r="AW24" s="275">
        <v>30.97716351</v>
      </c>
      <c r="AX24" s="275">
        <v>37.208634027000002</v>
      </c>
      <c r="AY24" s="275">
        <v>39.866683457000001</v>
      </c>
      <c r="AZ24" s="779">
        <v>31.224302703999999</v>
      </c>
      <c r="BA24" s="779">
        <v>25.227902888999999</v>
      </c>
      <c r="BB24" s="779">
        <v>22.569646327000001</v>
      </c>
      <c r="BC24" s="779">
        <v>25.757088694</v>
      </c>
      <c r="BD24" s="779">
        <v>31.8598</v>
      </c>
      <c r="BE24" s="779">
        <v>42.218260000000001</v>
      </c>
      <c r="BF24" s="286">
        <v>40.269579999999998</v>
      </c>
      <c r="BG24" s="286">
        <v>32.625320000000002</v>
      </c>
      <c r="BH24" s="286">
        <v>28.49</v>
      </c>
      <c r="BI24" s="286">
        <v>29.314060000000001</v>
      </c>
      <c r="BJ24" s="286">
        <v>33.618569999999998</v>
      </c>
      <c r="BK24" s="286">
        <v>33.907530000000001</v>
      </c>
      <c r="BL24" s="286">
        <v>28.597709999999999</v>
      </c>
      <c r="BM24" s="286">
        <v>26.546199999999999</v>
      </c>
      <c r="BN24" s="286">
        <v>21.904129999999999</v>
      </c>
      <c r="BO24" s="286">
        <v>25.41093</v>
      </c>
      <c r="BP24" s="286">
        <v>31.059950000000001</v>
      </c>
      <c r="BQ24" s="286">
        <v>39.498730000000002</v>
      </c>
      <c r="BR24" s="286">
        <v>40.443809999999999</v>
      </c>
      <c r="BS24" s="286">
        <v>32.183129999999998</v>
      </c>
      <c r="BT24" s="286">
        <v>27.85763</v>
      </c>
      <c r="BU24" s="286">
        <v>28.515640000000001</v>
      </c>
      <c r="BV24" s="286">
        <v>32.62229</v>
      </c>
    </row>
    <row r="25" spans="1:74" s="640" customFormat="1" ht="11.1" customHeight="1" x14ac:dyDescent="0.2">
      <c r="A25" s="639" t="s">
        <v>846</v>
      </c>
      <c r="B25" s="642" t="s">
        <v>847</v>
      </c>
      <c r="C25" s="275">
        <v>2.2954520089999999</v>
      </c>
      <c r="D25" s="275">
        <v>2.32182398</v>
      </c>
      <c r="E25" s="275">
        <v>2.3085999770000001</v>
      </c>
      <c r="F25" s="275">
        <v>2.22360099</v>
      </c>
      <c r="G25" s="275">
        <v>2.2301989930000001</v>
      </c>
      <c r="H25" s="275">
        <v>2.24164998</v>
      </c>
      <c r="I25" s="275">
        <v>2.1688459940000002</v>
      </c>
      <c r="J25" s="275">
        <v>2.1592619719999999</v>
      </c>
      <c r="K25" s="275">
        <v>2.1694439999999999</v>
      </c>
      <c r="L25" s="275">
        <v>2.1823750139999998</v>
      </c>
      <c r="M25" s="275">
        <v>2.19566901</v>
      </c>
      <c r="N25" s="275">
        <v>2.1939409900000002</v>
      </c>
      <c r="O25" s="275">
        <v>2.169232998</v>
      </c>
      <c r="P25" s="275">
        <v>2.1725870039999999</v>
      </c>
      <c r="Q25" s="275">
        <v>2.154256991</v>
      </c>
      <c r="R25" s="275">
        <v>1.8999070199999999</v>
      </c>
      <c r="S25" s="275">
        <v>1.878161009</v>
      </c>
      <c r="T25" s="275">
        <v>1.8635439899999999</v>
      </c>
      <c r="U25" s="275">
        <v>1.7363190209999999</v>
      </c>
      <c r="V25" s="275">
        <v>1.745217013</v>
      </c>
      <c r="W25" s="275">
        <v>1.75269702</v>
      </c>
      <c r="X25" s="275">
        <v>1.811740006</v>
      </c>
      <c r="Y25" s="275">
        <v>1.820892</v>
      </c>
      <c r="Z25" s="275">
        <v>1.836198014</v>
      </c>
      <c r="AA25" s="275">
        <v>1.9120720019999999</v>
      </c>
      <c r="AB25" s="275">
        <v>1.918014992</v>
      </c>
      <c r="AC25" s="275">
        <v>1.8963510029999999</v>
      </c>
      <c r="AD25" s="275">
        <v>1.76869101</v>
      </c>
      <c r="AE25" s="275">
        <v>1.774241011</v>
      </c>
      <c r="AF25" s="275">
        <v>1.787436</v>
      </c>
      <c r="AG25" s="275">
        <v>1.7219930219999999</v>
      </c>
      <c r="AH25" s="275">
        <v>1.7282990110000001</v>
      </c>
      <c r="AI25" s="275">
        <v>1.7312190000000001</v>
      </c>
      <c r="AJ25" s="275">
        <v>1.969517017</v>
      </c>
      <c r="AK25" s="275">
        <v>1.9780250100000001</v>
      </c>
      <c r="AL25" s="275">
        <v>1.9947800019999999</v>
      </c>
      <c r="AM25" s="275">
        <v>1.8859939960000001</v>
      </c>
      <c r="AN25" s="275">
        <v>1.884397004</v>
      </c>
      <c r="AO25" s="275">
        <v>1.884962998</v>
      </c>
      <c r="AP25" s="275">
        <v>1.578813</v>
      </c>
      <c r="AQ25" s="275">
        <v>1.5731699889999999</v>
      </c>
      <c r="AR25" s="275">
        <v>1.58115099</v>
      </c>
      <c r="AS25" s="275">
        <v>1.660750011</v>
      </c>
      <c r="AT25" s="275">
        <v>1.657050006</v>
      </c>
      <c r="AU25" s="275">
        <v>1.6562470199999999</v>
      </c>
      <c r="AV25" s="275">
        <v>1.8032270029999999</v>
      </c>
      <c r="AW25" s="275">
        <v>1.8146900100000001</v>
      </c>
      <c r="AX25" s="275">
        <v>1.807299008</v>
      </c>
      <c r="AY25" s="275">
        <v>1.7661789960000001</v>
      </c>
      <c r="AZ25" s="779">
        <v>1.7708840239999999</v>
      </c>
      <c r="BA25" s="779">
        <v>1.7462269930000001</v>
      </c>
      <c r="BB25" s="779">
        <v>1.3924945799999999</v>
      </c>
      <c r="BC25" s="779">
        <v>1.3668134999999999</v>
      </c>
      <c r="BD25" s="779">
        <v>1.4156712</v>
      </c>
      <c r="BE25" s="779">
        <v>1.36668367</v>
      </c>
      <c r="BF25" s="286">
        <v>1.368573</v>
      </c>
      <c r="BG25" s="286">
        <v>1.502586</v>
      </c>
      <c r="BH25" s="286">
        <v>1.6552100000000001</v>
      </c>
      <c r="BI25" s="286">
        <v>1.743852</v>
      </c>
      <c r="BJ25" s="286">
        <v>1.64381</v>
      </c>
      <c r="BK25" s="286">
        <v>1.5984510000000001</v>
      </c>
      <c r="BL25" s="286">
        <v>1.7914110000000001</v>
      </c>
      <c r="BM25" s="286">
        <v>1.6387119999999999</v>
      </c>
      <c r="BN25" s="286">
        <v>1.408325</v>
      </c>
      <c r="BO25" s="286">
        <v>1.3594010000000001</v>
      </c>
      <c r="BP25" s="286">
        <v>1.4033949999999999</v>
      </c>
      <c r="BQ25" s="286">
        <v>1.3489800000000001</v>
      </c>
      <c r="BR25" s="286">
        <v>1.355394</v>
      </c>
      <c r="BS25" s="286">
        <v>1.488947</v>
      </c>
      <c r="BT25" s="286">
        <v>1.635726</v>
      </c>
      <c r="BU25" s="286">
        <v>1.7225509999999999</v>
      </c>
      <c r="BV25" s="286">
        <v>1.6162890000000001</v>
      </c>
    </row>
    <row r="26" spans="1:74" ht="11.1" customHeight="1" x14ac:dyDescent="0.2">
      <c r="A26" s="639" t="s">
        <v>848</v>
      </c>
      <c r="B26" s="647" t="s">
        <v>849</v>
      </c>
      <c r="C26" s="275">
        <v>9.2073006999999998E-2</v>
      </c>
      <c r="D26" s="275">
        <v>9.0886992E-2</v>
      </c>
      <c r="E26" s="275">
        <v>6.0865989000000002E-2</v>
      </c>
      <c r="F26" s="275">
        <v>3.8550000000000001E-2</v>
      </c>
      <c r="G26" s="275">
        <v>4.0830999E-2</v>
      </c>
      <c r="H26" s="275">
        <v>6.3087989999999997E-2</v>
      </c>
      <c r="I26" s="275">
        <v>5.7117003999999999E-2</v>
      </c>
      <c r="J26" s="275">
        <v>5.9916985999999998E-2</v>
      </c>
      <c r="K26" s="275">
        <v>6.0362010000000001E-2</v>
      </c>
      <c r="L26" s="275">
        <v>6.9691999000000004E-2</v>
      </c>
      <c r="M26" s="275">
        <v>7.8812999999999994E-2</v>
      </c>
      <c r="N26" s="275">
        <v>8.7532002999999997E-2</v>
      </c>
      <c r="O26" s="275">
        <v>8.8192985000000002E-2</v>
      </c>
      <c r="P26" s="275">
        <v>7.6099996000000003E-2</v>
      </c>
      <c r="Q26" s="275">
        <v>6.7201986000000005E-2</v>
      </c>
      <c r="R26" s="275">
        <v>5.6417009999999997E-2</v>
      </c>
      <c r="S26" s="275">
        <v>4.4019999999999997E-2</v>
      </c>
      <c r="T26" s="275">
        <v>3.5154989999999997E-2</v>
      </c>
      <c r="U26" s="275">
        <v>3.9586007999999999E-2</v>
      </c>
      <c r="V26" s="275">
        <v>4.0903012000000002E-2</v>
      </c>
      <c r="W26" s="275">
        <v>4.182201E-2</v>
      </c>
      <c r="X26" s="275">
        <v>4.8719011E-2</v>
      </c>
      <c r="Y26" s="275">
        <v>5.9555009999999999E-2</v>
      </c>
      <c r="Z26" s="275">
        <v>7.0039012999999997E-2</v>
      </c>
      <c r="AA26" s="275">
        <v>9.8169993999999997E-2</v>
      </c>
      <c r="AB26" s="275">
        <v>7.2995986999999998E-2</v>
      </c>
      <c r="AC26" s="275">
        <v>5.7369003000000002E-2</v>
      </c>
      <c r="AD26" s="275">
        <v>4.9263000000000001E-2</v>
      </c>
      <c r="AE26" s="275">
        <v>2.9824014999999999E-2</v>
      </c>
      <c r="AF26" s="275">
        <v>4.2035999999999997E-2</v>
      </c>
      <c r="AG26" s="275">
        <v>2.8647006999999999E-2</v>
      </c>
      <c r="AH26" s="275">
        <v>3.1356995999999998E-2</v>
      </c>
      <c r="AI26" s="275">
        <v>3.1244999999999998E-2</v>
      </c>
      <c r="AJ26" s="275">
        <v>5.5097013E-2</v>
      </c>
      <c r="AK26" s="275">
        <v>6.5939999999999999E-2</v>
      </c>
      <c r="AL26" s="275">
        <v>7.1338998000000001E-2</v>
      </c>
      <c r="AM26" s="275">
        <v>8.6521992000000006E-2</v>
      </c>
      <c r="AN26" s="275">
        <v>7.4275991999999999E-2</v>
      </c>
      <c r="AO26" s="275">
        <v>6.5728990000000001E-2</v>
      </c>
      <c r="AP26" s="275">
        <v>4.6350990000000002E-2</v>
      </c>
      <c r="AQ26" s="275">
        <v>4.2826004000000001E-2</v>
      </c>
      <c r="AR26" s="275">
        <v>3.7118999999999999E-2</v>
      </c>
      <c r="AS26" s="275">
        <v>4.3252006000000003E-2</v>
      </c>
      <c r="AT26" s="275">
        <v>4.0733008000000001E-2</v>
      </c>
      <c r="AU26" s="275">
        <v>4.0145010000000002E-2</v>
      </c>
      <c r="AV26" s="275">
        <v>5.8884003999999997E-2</v>
      </c>
      <c r="AW26" s="275">
        <v>6.2397000000000001E-2</v>
      </c>
      <c r="AX26" s="275">
        <v>6.2014012E-2</v>
      </c>
      <c r="AY26" s="275">
        <v>9.1136000999999994E-2</v>
      </c>
      <c r="AZ26" s="779">
        <v>7.7621012000000003E-2</v>
      </c>
      <c r="BA26" s="779">
        <v>4.9391989999999997E-2</v>
      </c>
      <c r="BB26" s="779">
        <v>2.7694590000000002E-2</v>
      </c>
      <c r="BC26" s="779">
        <v>4.5647600000000003E-2</v>
      </c>
      <c r="BD26" s="779">
        <v>5.0059100000000002E-2</v>
      </c>
      <c r="BE26" s="779">
        <v>4.7125300000000002E-2</v>
      </c>
      <c r="BF26" s="286">
        <v>4.5385200000000001E-2</v>
      </c>
      <c r="BG26" s="286">
        <v>4.5879099999999999E-2</v>
      </c>
      <c r="BH26" s="286">
        <v>6.2626699999999993E-2</v>
      </c>
      <c r="BI26" s="286">
        <v>7.3552300000000001E-2</v>
      </c>
      <c r="BJ26" s="286">
        <v>9.1040200000000002E-2</v>
      </c>
      <c r="BK26" s="286">
        <v>0.11278249999999999</v>
      </c>
      <c r="BL26" s="286">
        <v>0.10607220000000001</v>
      </c>
      <c r="BM26" s="286">
        <v>9.6843899999999997E-2</v>
      </c>
      <c r="BN26" s="286">
        <v>5.15334E-2</v>
      </c>
      <c r="BO26" s="286">
        <v>4.7525400000000002E-2</v>
      </c>
      <c r="BP26" s="286">
        <v>5.0607800000000001E-2</v>
      </c>
      <c r="BQ26" s="286">
        <v>4.7057500000000002E-2</v>
      </c>
      <c r="BR26" s="286">
        <v>4.6991600000000001E-2</v>
      </c>
      <c r="BS26" s="286">
        <v>4.7879400000000003E-2</v>
      </c>
      <c r="BT26" s="286">
        <v>6.4527299999999996E-2</v>
      </c>
      <c r="BU26" s="286">
        <v>7.6001700000000005E-2</v>
      </c>
      <c r="BV26" s="286">
        <v>9.3401600000000001E-2</v>
      </c>
    </row>
    <row r="27" spans="1:74" ht="11.1" customHeight="1" x14ac:dyDescent="0.2">
      <c r="A27" s="639" t="s">
        <v>850</v>
      </c>
      <c r="B27" s="647" t="s">
        <v>851</v>
      </c>
      <c r="C27" s="275">
        <v>2.2033790020000001</v>
      </c>
      <c r="D27" s="275">
        <v>2.2309369879999998</v>
      </c>
      <c r="E27" s="275">
        <v>2.2477339879999998</v>
      </c>
      <c r="F27" s="275">
        <v>2.1850509900000001</v>
      </c>
      <c r="G27" s="275">
        <v>2.1893679939999999</v>
      </c>
      <c r="H27" s="275">
        <v>2.1785619899999999</v>
      </c>
      <c r="I27" s="275">
        <v>2.11172899</v>
      </c>
      <c r="J27" s="275">
        <v>2.0993449860000002</v>
      </c>
      <c r="K27" s="275">
        <v>2.10908199</v>
      </c>
      <c r="L27" s="275">
        <v>2.112683015</v>
      </c>
      <c r="M27" s="275">
        <v>2.1168560099999998</v>
      </c>
      <c r="N27" s="275">
        <v>2.106408987</v>
      </c>
      <c r="O27" s="275">
        <v>2.081040013</v>
      </c>
      <c r="P27" s="275">
        <v>2.096487008</v>
      </c>
      <c r="Q27" s="275">
        <v>2.0870550049999999</v>
      </c>
      <c r="R27" s="275">
        <v>1.84349001</v>
      </c>
      <c r="S27" s="275">
        <v>1.8341410090000001</v>
      </c>
      <c r="T27" s="275">
        <v>1.828389</v>
      </c>
      <c r="U27" s="275">
        <v>1.696733013</v>
      </c>
      <c r="V27" s="275">
        <v>1.704314001</v>
      </c>
      <c r="W27" s="275">
        <v>1.7108750100000001</v>
      </c>
      <c r="X27" s="275">
        <v>1.763020995</v>
      </c>
      <c r="Y27" s="275">
        <v>1.76133699</v>
      </c>
      <c r="Z27" s="275">
        <v>1.7661590009999999</v>
      </c>
      <c r="AA27" s="275">
        <v>1.8139020079999999</v>
      </c>
      <c r="AB27" s="275">
        <v>1.8450190049999999</v>
      </c>
      <c r="AC27" s="275">
        <v>1.8389819999999999</v>
      </c>
      <c r="AD27" s="275">
        <v>1.7194280099999999</v>
      </c>
      <c r="AE27" s="275">
        <v>1.744416996</v>
      </c>
      <c r="AF27" s="275">
        <v>1.7454000000000001</v>
      </c>
      <c r="AG27" s="275">
        <v>1.6933460149999999</v>
      </c>
      <c r="AH27" s="275">
        <v>1.6969420150000001</v>
      </c>
      <c r="AI27" s="275">
        <v>1.6999740000000001</v>
      </c>
      <c r="AJ27" s="275">
        <v>1.9144200039999999</v>
      </c>
      <c r="AK27" s="275">
        <v>1.91208501</v>
      </c>
      <c r="AL27" s="275">
        <v>1.9234410040000001</v>
      </c>
      <c r="AM27" s="275">
        <v>1.7994720040000001</v>
      </c>
      <c r="AN27" s="275">
        <v>1.810121012</v>
      </c>
      <c r="AO27" s="275">
        <v>1.819234008</v>
      </c>
      <c r="AP27" s="275">
        <v>1.5324620099999999</v>
      </c>
      <c r="AQ27" s="275">
        <v>1.530343985</v>
      </c>
      <c r="AR27" s="275">
        <v>1.5440319899999999</v>
      </c>
      <c r="AS27" s="275">
        <v>1.6174980050000001</v>
      </c>
      <c r="AT27" s="275">
        <v>1.6163169980000001</v>
      </c>
      <c r="AU27" s="275">
        <v>1.6161020100000001</v>
      </c>
      <c r="AV27" s="275">
        <v>1.7443429989999999</v>
      </c>
      <c r="AW27" s="275">
        <v>1.75229301</v>
      </c>
      <c r="AX27" s="275">
        <v>1.7452849960000001</v>
      </c>
      <c r="AY27" s="275">
        <v>1.6750429950000001</v>
      </c>
      <c r="AZ27" s="779">
        <v>1.6932630120000001</v>
      </c>
      <c r="BA27" s="779">
        <v>1.6968350029999999</v>
      </c>
      <c r="BB27" s="779">
        <v>1.3647999900000001</v>
      </c>
      <c r="BC27" s="779">
        <v>1.3211660000000001</v>
      </c>
      <c r="BD27" s="779">
        <v>1.365612</v>
      </c>
      <c r="BE27" s="779">
        <v>1.3195584</v>
      </c>
      <c r="BF27" s="286">
        <v>1.323188</v>
      </c>
      <c r="BG27" s="286">
        <v>1.456707</v>
      </c>
      <c r="BH27" s="286">
        <v>1.592584</v>
      </c>
      <c r="BI27" s="286">
        <v>1.6702999999999999</v>
      </c>
      <c r="BJ27" s="286">
        <v>1.55277</v>
      </c>
      <c r="BK27" s="286">
        <v>1.4856689999999999</v>
      </c>
      <c r="BL27" s="286">
        <v>1.6853389999999999</v>
      </c>
      <c r="BM27" s="286">
        <v>1.541868</v>
      </c>
      <c r="BN27" s="286">
        <v>1.3567910000000001</v>
      </c>
      <c r="BO27" s="286">
        <v>1.311876</v>
      </c>
      <c r="BP27" s="286">
        <v>1.3527880000000001</v>
      </c>
      <c r="BQ27" s="286">
        <v>1.3019229999999999</v>
      </c>
      <c r="BR27" s="286">
        <v>1.3084020000000001</v>
      </c>
      <c r="BS27" s="286">
        <v>1.441068</v>
      </c>
      <c r="BT27" s="286">
        <v>1.5711980000000001</v>
      </c>
      <c r="BU27" s="286">
        <v>1.646549</v>
      </c>
      <c r="BV27" s="286">
        <v>1.5228870000000001</v>
      </c>
    </row>
    <row r="28" spans="1:74" ht="11.1" customHeight="1" x14ac:dyDescent="0.2">
      <c r="A28" s="717"/>
      <c r="B28" s="640"/>
      <c r="C28" s="356"/>
      <c r="D28" s="356"/>
      <c r="E28" s="356"/>
      <c r="F28" s="356"/>
      <c r="G28" s="356"/>
      <c r="H28" s="356"/>
      <c r="I28" s="356"/>
      <c r="J28" s="356"/>
      <c r="K28" s="356"/>
      <c r="L28" s="356"/>
      <c r="M28" s="356"/>
      <c r="N28" s="356"/>
      <c r="O28" s="356"/>
      <c r="P28" s="356"/>
      <c r="Q28" s="356"/>
      <c r="R28" s="356"/>
      <c r="S28" s="356"/>
      <c r="T28" s="356"/>
      <c r="U28" s="356"/>
      <c r="V28" s="356"/>
      <c r="W28" s="356"/>
      <c r="X28" s="356"/>
      <c r="Y28" s="356"/>
      <c r="Z28" s="356"/>
      <c r="AA28" s="356"/>
      <c r="AB28" s="356"/>
      <c r="AC28" s="356"/>
      <c r="AD28" s="356"/>
      <c r="AE28" s="356"/>
      <c r="AF28" s="356"/>
      <c r="AG28" s="356"/>
      <c r="AH28" s="356"/>
      <c r="AI28" s="356"/>
      <c r="AJ28" s="356"/>
      <c r="AK28" s="356"/>
      <c r="AL28" s="356"/>
      <c r="AM28" s="356"/>
      <c r="AN28" s="356"/>
      <c r="AO28" s="356"/>
      <c r="AP28" s="356"/>
      <c r="AQ28" s="356"/>
      <c r="AR28" s="356"/>
      <c r="AS28" s="356"/>
      <c r="AT28" s="356"/>
      <c r="AU28" s="356"/>
      <c r="AV28" s="356"/>
      <c r="AW28" s="356"/>
      <c r="AX28" s="356"/>
      <c r="AY28" s="356"/>
      <c r="AZ28" s="815"/>
      <c r="BA28" s="815"/>
      <c r="BB28" s="815"/>
      <c r="BC28" s="815"/>
      <c r="BD28" s="815"/>
      <c r="BE28" s="815"/>
      <c r="BF28" s="362"/>
      <c r="BG28" s="362"/>
      <c r="BH28" s="362"/>
      <c r="BI28" s="362"/>
      <c r="BJ28" s="362"/>
      <c r="BK28" s="362"/>
      <c r="BL28" s="362"/>
      <c r="BM28" s="362"/>
      <c r="BN28" s="362"/>
      <c r="BO28" s="362"/>
      <c r="BP28" s="362"/>
      <c r="BQ28" s="362"/>
      <c r="BR28" s="362"/>
      <c r="BS28" s="362"/>
      <c r="BT28" s="362"/>
      <c r="BU28" s="362"/>
      <c r="BV28" s="362"/>
    </row>
    <row r="29" spans="1:74" s="215" customFormat="1" ht="11.1" customHeight="1" x14ac:dyDescent="0.2">
      <c r="A29" s="365" t="s">
        <v>852</v>
      </c>
      <c r="B29" s="648" t="s">
        <v>853</v>
      </c>
      <c r="C29" s="27">
        <v>0.52227435617999995</v>
      </c>
      <c r="D29" s="27">
        <v>1.2397039510000001</v>
      </c>
      <c r="E29" s="27">
        <v>1.6225816897000001</v>
      </c>
      <c r="F29" s="27">
        <v>0.65230070920000005</v>
      </c>
      <c r="G29" s="27">
        <v>2.0114730781999999</v>
      </c>
      <c r="H29" s="27">
        <v>2.0091182182999998</v>
      </c>
      <c r="I29" s="27">
        <v>-0.79017928407000004</v>
      </c>
      <c r="J29" s="27">
        <v>-0.65819782009000005</v>
      </c>
      <c r="K29" s="27">
        <v>0.68951246808</v>
      </c>
      <c r="L29" s="27">
        <v>2.1691733328999998</v>
      </c>
      <c r="M29" s="27">
        <v>0.90202100186</v>
      </c>
      <c r="N29" s="27">
        <v>-1.0733780812</v>
      </c>
      <c r="O29" s="27">
        <v>1.5034970671000001</v>
      </c>
      <c r="P29" s="27">
        <v>0.54978040484000001</v>
      </c>
      <c r="Q29" s="27">
        <v>1.6989122683</v>
      </c>
      <c r="R29" s="27">
        <v>3.0651811425000002</v>
      </c>
      <c r="S29" s="27">
        <v>2.9938352792999998</v>
      </c>
      <c r="T29" s="27">
        <v>1.0019382450000001</v>
      </c>
      <c r="U29" s="27">
        <v>-0.55756938870999995</v>
      </c>
      <c r="V29" s="27">
        <v>0.35479487133999998</v>
      </c>
      <c r="W29" s="27">
        <v>2.9383743840999998</v>
      </c>
      <c r="X29" s="27">
        <v>1.6001720476000001</v>
      </c>
      <c r="Y29" s="27">
        <v>-0.53245802616000004</v>
      </c>
      <c r="Z29" s="27">
        <v>0.91663291379</v>
      </c>
      <c r="AA29" s="27">
        <v>0.22924646833000001</v>
      </c>
      <c r="AB29" s="27">
        <v>1.9590543513000001</v>
      </c>
      <c r="AC29" s="27">
        <v>1.2791093423</v>
      </c>
      <c r="AD29" s="27">
        <v>2.4743243033</v>
      </c>
      <c r="AE29" s="27">
        <v>0.70795856933000001</v>
      </c>
      <c r="AF29" s="27">
        <v>1.0642366133000001</v>
      </c>
      <c r="AG29" s="27">
        <v>-9.9881192435999994E-2</v>
      </c>
      <c r="AH29" s="27">
        <v>2.1091688383</v>
      </c>
      <c r="AI29" s="27">
        <v>1.6792999633000001</v>
      </c>
      <c r="AJ29" s="27">
        <v>0.14628624133000001</v>
      </c>
      <c r="AK29" s="27">
        <v>-0.50322125666999995</v>
      </c>
      <c r="AL29" s="27">
        <v>-1.3298213387</v>
      </c>
      <c r="AM29" s="27">
        <v>3.9480381016999999</v>
      </c>
      <c r="AN29" s="27">
        <v>1.0159890870999999</v>
      </c>
      <c r="AO29" s="27">
        <v>3.5349198034999998</v>
      </c>
      <c r="AP29" s="27">
        <v>2.3691605263</v>
      </c>
      <c r="AQ29" s="27">
        <v>2.7759321687999998</v>
      </c>
      <c r="AR29" s="27">
        <v>-7.5462052988999995E-2</v>
      </c>
      <c r="AS29" s="27">
        <v>-0.15943524967</v>
      </c>
      <c r="AT29" s="27">
        <v>2.1211663358999999</v>
      </c>
      <c r="AU29" s="27">
        <v>0.45864065664999998</v>
      </c>
      <c r="AV29" s="27">
        <v>4.2792826648E-2</v>
      </c>
      <c r="AW29" s="27">
        <v>-0.40204627151</v>
      </c>
      <c r="AX29" s="27">
        <v>-0.35327079007000001</v>
      </c>
      <c r="AY29" s="27">
        <v>1.2768525449999999</v>
      </c>
      <c r="AZ29" s="801">
        <v>-1.075935724</v>
      </c>
      <c r="BA29" s="801">
        <v>5.032600113</v>
      </c>
      <c r="BB29" s="801">
        <v>3.3892938335</v>
      </c>
      <c r="BC29" s="801">
        <v>1.6663909395000001</v>
      </c>
      <c r="BD29" s="801">
        <v>-1.3458490991000001</v>
      </c>
      <c r="BE29" s="801">
        <v>8.1792183332999993E-2</v>
      </c>
      <c r="BF29" s="366">
        <v>0</v>
      </c>
      <c r="BG29" s="366">
        <v>0</v>
      </c>
      <c r="BH29" s="366">
        <v>0</v>
      </c>
      <c r="BI29" s="366">
        <v>0</v>
      </c>
      <c r="BJ29" s="366">
        <v>0</v>
      </c>
      <c r="BK29" s="366">
        <v>0</v>
      </c>
      <c r="BL29" s="366">
        <v>0</v>
      </c>
      <c r="BM29" s="366">
        <v>0</v>
      </c>
      <c r="BN29" s="366">
        <v>0</v>
      </c>
      <c r="BO29" s="366">
        <v>0</v>
      </c>
      <c r="BP29" s="366">
        <v>0</v>
      </c>
      <c r="BQ29" s="366">
        <v>0</v>
      </c>
      <c r="BR29" s="366">
        <v>0</v>
      </c>
      <c r="BS29" s="366">
        <v>0</v>
      </c>
      <c r="BT29" s="366">
        <v>0</v>
      </c>
      <c r="BU29" s="366">
        <v>0</v>
      </c>
      <c r="BV29" s="366">
        <v>0</v>
      </c>
    </row>
    <row r="30" spans="1:74" ht="11.1" customHeight="1" x14ac:dyDescent="0.2">
      <c r="A30" s="639"/>
      <c r="B30" s="640"/>
      <c r="C30" s="356"/>
      <c r="D30" s="356"/>
      <c r="E30" s="356"/>
      <c r="F30" s="356"/>
      <c r="G30" s="356"/>
      <c r="H30" s="356"/>
      <c r="I30" s="356"/>
      <c r="J30" s="356"/>
      <c r="K30" s="356"/>
      <c r="L30" s="356"/>
      <c r="M30" s="356"/>
      <c r="N30" s="356"/>
      <c r="O30" s="356"/>
      <c r="P30" s="356"/>
      <c r="Q30" s="356"/>
      <c r="R30" s="356"/>
      <c r="S30" s="356"/>
      <c r="T30" s="356"/>
      <c r="U30" s="356"/>
      <c r="V30" s="356"/>
      <c r="W30" s="356"/>
      <c r="X30" s="356"/>
      <c r="Y30" s="356"/>
      <c r="Z30" s="356"/>
      <c r="AA30" s="356"/>
      <c r="AB30" s="356"/>
      <c r="AC30" s="356"/>
      <c r="AD30" s="356"/>
      <c r="AE30" s="356"/>
      <c r="AF30" s="356"/>
      <c r="AG30" s="356"/>
      <c r="AH30" s="356"/>
      <c r="AI30" s="356"/>
      <c r="AJ30" s="356"/>
      <c r="AK30" s="356"/>
      <c r="AL30" s="356"/>
      <c r="AM30" s="356"/>
      <c r="AN30" s="356"/>
      <c r="AO30" s="356"/>
      <c r="AP30" s="356"/>
      <c r="AQ30" s="356"/>
      <c r="AR30" s="356"/>
      <c r="AS30" s="356"/>
      <c r="AT30" s="356"/>
      <c r="AU30" s="356"/>
      <c r="AV30" s="356"/>
      <c r="AW30" s="356"/>
      <c r="AX30" s="356"/>
      <c r="AY30" s="356"/>
      <c r="AZ30" s="815"/>
      <c r="BA30" s="815"/>
      <c r="BB30" s="815"/>
      <c r="BC30" s="815"/>
      <c r="BD30" s="815"/>
      <c r="BE30" s="815"/>
      <c r="BF30" s="362"/>
      <c r="BG30" s="362"/>
      <c r="BH30" s="362"/>
      <c r="BI30" s="362"/>
      <c r="BJ30" s="362"/>
      <c r="BK30" s="362"/>
      <c r="BL30" s="362"/>
      <c r="BM30" s="362"/>
      <c r="BN30" s="362"/>
      <c r="BO30" s="362"/>
      <c r="BP30" s="362"/>
      <c r="BQ30" s="362"/>
      <c r="BR30" s="362"/>
      <c r="BS30" s="362"/>
      <c r="BT30" s="362"/>
      <c r="BU30" s="362"/>
      <c r="BV30" s="362"/>
    </row>
    <row r="31" spans="1:74" s="215" customFormat="1" ht="11.1" customHeight="1" x14ac:dyDescent="0.2">
      <c r="A31" s="365" t="s">
        <v>854</v>
      </c>
      <c r="B31" s="641" t="s">
        <v>855</v>
      </c>
      <c r="C31" s="27">
        <v>108.01098259</v>
      </c>
      <c r="D31" s="27">
        <v>104.64785465999999</v>
      </c>
      <c r="E31" s="27">
        <v>109.96847753</v>
      </c>
      <c r="F31" s="27">
        <v>114.69899868</v>
      </c>
      <c r="G31" s="27">
        <v>117.04396429000001</v>
      </c>
      <c r="H31" s="27">
        <v>111.61850982999999</v>
      </c>
      <c r="I31" s="27">
        <v>103.83401236</v>
      </c>
      <c r="J31" s="27">
        <v>100.17729725</v>
      </c>
      <c r="K31" s="27">
        <v>104.16192488</v>
      </c>
      <c r="L31" s="27">
        <v>112.5275675</v>
      </c>
      <c r="M31" s="27">
        <v>118.54796143999999</v>
      </c>
      <c r="N31" s="27">
        <v>113.97314</v>
      </c>
      <c r="O31" s="27">
        <v>118.41516353999999</v>
      </c>
      <c r="P31" s="27">
        <v>126.03873428999999</v>
      </c>
      <c r="Q31" s="27">
        <v>135.87596847</v>
      </c>
      <c r="R31" s="27">
        <v>146.94551229999999</v>
      </c>
      <c r="S31" s="27">
        <v>155.87957797999999</v>
      </c>
      <c r="T31" s="27">
        <v>157.83261575</v>
      </c>
      <c r="U31" s="27">
        <v>151.91838480999999</v>
      </c>
      <c r="V31" s="27">
        <v>147.18245837000001</v>
      </c>
      <c r="W31" s="27">
        <v>147.53228566000001</v>
      </c>
      <c r="X31" s="27">
        <v>152.62551587999999</v>
      </c>
      <c r="Y31" s="27">
        <v>160.55431225999999</v>
      </c>
      <c r="Z31" s="27">
        <v>162.466148</v>
      </c>
      <c r="AA31" s="27">
        <v>153.09132066999999</v>
      </c>
      <c r="AB31" s="27">
        <v>158.20653633000001</v>
      </c>
      <c r="AC31" s="27">
        <v>164.37288000000001</v>
      </c>
      <c r="AD31" s="27">
        <v>167.62849066999999</v>
      </c>
      <c r="AE31" s="27">
        <v>168.63541333000001</v>
      </c>
      <c r="AF31" s="27">
        <v>163.92565200000001</v>
      </c>
      <c r="AG31" s="27">
        <v>156.00155466999999</v>
      </c>
      <c r="AH31" s="27">
        <v>150.30739532999999</v>
      </c>
      <c r="AI31" s="27">
        <v>151.034479</v>
      </c>
      <c r="AJ31" s="27">
        <v>156.05564867000001</v>
      </c>
      <c r="AK31" s="27">
        <v>159.22956733000001</v>
      </c>
      <c r="AL31" s="27">
        <v>155.79445100000001</v>
      </c>
      <c r="AM31" s="27">
        <v>140.85416541999999</v>
      </c>
      <c r="AN31" s="27">
        <v>134.94915664999999</v>
      </c>
      <c r="AO31" s="27">
        <v>139.74459479000001</v>
      </c>
      <c r="AP31" s="27">
        <v>144.11244786</v>
      </c>
      <c r="AQ31" s="27">
        <v>147.78589273</v>
      </c>
      <c r="AR31" s="27">
        <v>144.82375906999999</v>
      </c>
      <c r="AS31" s="27">
        <v>136.66796518999999</v>
      </c>
      <c r="AT31" s="27">
        <v>131.83234565000001</v>
      </c>
      <c r="AU31" s="27">
        <v>132.10598625</v>
      </c>
      <c r="AV31" s="27">
        <v>135.81159124999999</v>
      </c>
      <c r="AW31" s="27">
        <v>138.599549</v>
      </c>
      <c r="AX31" s="27">
        <v>136.19919100000001</v>
      </c>
      <c r="AY31" s="27">
        <v>130.36151000000001</v>
      </c>
      <c r="AZ31" s="801">
        <v>131.62896000000001</v>
      </c>
      <c r="BA31" s="801">
        <v>137.748458</v>
      </c>
      <c r="BB31" s="801">
        <v>142.84521659999999</v>
      </c>
      <c r="BC31" s="801">
        <v>154.14330000000001</v>
      </c>
      <c r="BD31" s="801">
        <v>145.55199999999999</v>
      </c>
      <c r="BE31" s="801">
        <v>135.65649999999999</v>
      </c>
      <c r="BF31" s="366">
        <v>131.79089999999999</v>
      </c>
      <c r="BG31" s="366">
        <v>131.19990000000001</v>
      </c>
      <c r="BH31" s="366">
        <v>135.19900000000001</v>
      </c>
      <c r="BI31" s="366">
        <v>137.51580000000001</v>
      </c>
      <c r="BJ31" s="366">
        <v>134.23400000000001</v>
      </c>
      <c r="BK31" s="366">
        <v>136.02889999999999</v>
      </c>
      <c r="BL31" s="366">
        <v>136.3904</v>
      </c>
      <c r="BM31" s="366">
        <v>140.95650000000001</v>
      </c>
      <c r="BN31" s="366">
        <v>146.94040000000001</v>
      </c>
      <c r="BO31" s="366">
        <v>152.52260000000001</v>
      </c>
      <c r="BP31" s="366">
        <v>151.96979999999999</v>
      </c>
      <c r="BQ31" s="366">
        <v>144.29060000000001</v>
      </c>
      <c r="BR31" s="366">
        <v>138.3648</v>
      </c>
      <c r="BS31" s="366">
        <v>136.57339999999999</v>
      </c>
      <c r="BT31" s="366">
        <v>139.47130000000001</v>
      </c>
      <c r="BU31" s="366">
        <v>140.99189999999999</v>
      </c>
      <c r="BV31" s="366">
        <v>137.0548</v>
      </c>
    </row>
    <row r="32" spans="1:74" s="640" customFormat="1" ht="11.1" customHeight="1" x14ac:dyDescent="0.2">
      <c r="A32" s="639" t="s">
        <v>856</v>
      </c>
      <c r="B32" s="649" t="s">
        <v>857</v>
      </c>
      <c r="C32" s="275">
        <v>19.113698594999999</v>
      </c>
      <c r="D32" s="275">
        <v>19.360085664</v>
      </c>
      <c r="E32" s="275">
        <v>19.674216527999999</v>
      </c>
      <c r="F32" s="275">
        <v>19.801024679000001</v>
      </c>
      <c r="G32" s="275">
        <v>20.199651292999999</v>
      </c>
      <c r="H32" s="275">
        <v>20.597043835000001</v>
      </c>
      <c r="I32" s="275">
        <v>20.439205363999999</v>
      </c>
      <c r="J32" s="275">
        <v>20.314604249999999</v>
      </c>
      <c r="K32" s="275">
        <v>20.445048881999998</v>
      </c>
      <c r="L32" s="275">
        <v>20.846109503000001</v>
      </c>
      <c r="M32" s="275">
        <v>21.029314441</v>
      </c>
      <c r="N32" s="275">
        <v>20.82</v>
      </c>
      <c r="O32" s="275">
        <v>21.421758535999999</v>
      </c>
      <c r="P32" s="275">
        <v>22.012443287</v>
      </c>
      <c r="Q32" s="275">
        <v>22.580980469</v>
      </c>
      <c r="R32" s="275">
        <v>23.116296296000002</v>
      </c>
      <c r="S32" s="275">
        <v>23.607316985000001</v>
      </c>
      <c r="T32" s="275">
        <v>24.04296875</v>
      </c>
      <c r="U32" s="275">
        <v>24.412177806999999</v>
      </c>
      <c r="V32" s="275">
        <v>24.703870370000001</v>
      </c>
      <c r="W32" s="275">
        <v>24.906972656000001</v>
      </c>
      <c r="X32" s="275">
        <v>25.010410879999998</v>
      </c>
      <c r="Y32" s="275">
        <v>25.003111256</v>
      </c>
      <c r="Z32" s="275">
        <v>24.873999999999999</v>
      </c>
      <c r="AA32" s="275">
        <v>24.719666666999998</v>
      </c>
      <c r="AB32" s="275">
        <v>24.565333333000002</v>
      </c>
      <c r="AC32" s="275">
        <v>24.411000000000001</v>
      </c>
      <c r="AD32" s="275">
        <v>24.256666667000001</v>
      </c>
      <c r="AE32" s="275">
        <v>24.102333333000001</v>
      </c>
      <c r="AF32" s="275">
        <v>23.948</v>
      </c>
      <c r="AG32" s="275">
        <v>23.793666667</v>
      </c>
      <c r="AH32" s="275">
        <v>23.639333333</v>
      </c>
      <c r="AI32" s="275">
        <v>23.484999999999999</v>
      </c>
      <c r="AJ32" s="275">
        <v>23.330666666999999</v>
      </c>
      <c r="AK32" s="275">
        <v>23.176333332999999</v>
      </c>
      <c r="AL32" s="275">
        <v>23.021999999999998</v>
      </c>
      <c r="AM32" s="275">
        <v>22.708993423999999</v>
      </c>
      <c r="AN32" s="275">
        <v>23.374803645</v>
      </c>
      <c r="AO32" s="275">
        <v>23.399061794000001</v>
      </c>
      <c r="AP32" s="275">
        <v>23.422805856</v>
      </c>
      <c r="AQ32" s="275">
        <v>23.446046725999999</v>
      </c>
      <c r="AR32" s="275">
        <v>23.468795067999999</v>
      </c>
      <c r="AS32" s="275">
        <v>23.050239191999999</v>
      </c>
      <c r="AT32" s="275">
        <v>22.389115654000001</v>
      </c>
      <c r="AU32" s="275">
        <v>21.916452247999999</v>
      </c>
      <c r="AV32" s="275">
        <v>21.971616248</v>
      </c>
      <c r="AW32" s="275">
        <v>21.997</v>
      </c>
      <c r="AX32" s="275">
        <v>22.01</v>
      </c>
      <c r="AY32" s="275">
        <v>21.742999999999999</v>
      </c>
      <c r="AZ32" s="779">
        <v>22.445</v>
      </c>
      <c r="BA32" s="779">
        <v>22.494</v>
      </c>
      <c r="BB32" s="779">
        <v>22.536000000000001</v>
      </c>
      <c r="BC32" s="779">
        <v>22.58</v>
      </c>
      <c r="BD32" s="779">
        <v>22.619</v>
      </c>
      <c r="BE32" s="779">
        <v>22.183499999999999</v>
      </c>
      <c r="BF32" s="286">
        <v>21.530190000000001</v>
      </c>
      <c r="BG32" s="286">
        <v>21.054220000000001</v>
      </c>
      <c r="BH32" s="286">
        <v>21.106010000000001</v>
      </c>
      <c r="BI32" s="286">
        <v>21.15822</v>
      </c>
      <c r="BJ32" s="286">
        <v>21.198889999999999</v>
      </c>
      <c r="BK32" s="286">
        <v>20.948350000000001</v>
      </c>
      <c r="BL32" s="286">
        <v>21.655819999999999</v>
      </c>
      <c r="BM32" s="286">
        <v>21.706869999999999</v>
      </c>
      <c r="BN32" s="286">
        <v>21.750900000000001</v>
      </c>
      <c r="BO32" s="286">
        <v>21.801690000000001</v>
      </c>
      <c r="BP32" s="286">
        <v>21.849530000000001</v>
      </c>
      <c r="BQ32" s="286">
        <v>21.440090000000001</v>
      </c>
      <c r="BR32" s="286">
        <v>20.79383</v>
      </c>
      <c r="BS32" s="286">
        <v>20.32441</v>
      </c>
      <c r="BT32" s="286">
        <v>20.381540000000001</v>
      </c>
      <c r="BU32" s="286">
        <v>20.439769999999999</v>
      </c>
      <c r="BV32" s="286">
        <v>20.486270000000001</v>
      </c>
    </row>
    <row r="33" spans="1:74" s="640" customFormat="1" ht="11.1" customHeight="1" x14ac:dyDescent="0.2">
      <c r="A33" s="639" t="s">
        <v>858</v>
      </c>
      <c r="B33" s="649" t="s">
        <v>859</v>
      </c>
      <c r="C33" s="275">
        <v>88.897283999999999</v>
      </c>
      <c r="D33" s="275">
        <v>85.287768999999997</v>
      </c>
      <c r="E33" s="275">
        <v>90.294261000000006</v>
      </c>
      <c r="F33" s="275">
        <v>94.897974000000005</v>
      </c>
      <c r="G33" s="275">
        <v>96.844313</v>
      </c>
      <c r="H33" s="275">
        <v>91.021466000000004</v>
      </c>
      <c r="I33" s="275">
        <v>83.394807</v>
      </c>
      <c r="J33" s="275">
        <v>79.862692999999993</v>
      </c>
      <c r="K33" s="275">
        <v>83.716875999999999</v>
      </c>
      <c r="L33" s="275">
        <v>91.681458000000006</v>
      </c>
      <c r="M33" s="275">
        <v>97.518647000000001</v>
      </c>
      <c r="N33" s="275">
        <v>93.153139999999993</v>
      </c>
      <c r="O33" s="275">
        <v>96.993404999999996</v>
      </c>
      <c r="P33" s="275">
        <v>104.026291</v>
      </c>
      <c r="Q33" s="275">
        <v>113.294988</v>
      </c>
      <c r="R33" s="275">
        <v>123.829216</v>
      </c>
      <c r="S33" s="275">
        <v>132.27226099999999</v>
      </c>
      <c r="T33" s="275">
        <v>133.789647</v>
      </c>
      <c r="U33" s="275">
        <v>127.506207</v>
      </c>
      <c r="V33" s="275">
        <v>122.478588</v>
      </c>
      <c r="W33" s="275">
        <v>122.62531300000001</v>
      </c>
      <c r="X33" s="275">
        <v>127.615105</v>
      </c>
      <c r="Y33" s="275">
        <v>135.55120099999999</v>
      </c>
      <c r="Z33" s="275">
        <v>137.59214800000001</v>
      </c>
      <c r="AA33" s="275">
        <v>128.37165400000001</v>
      </c>
      <c r="AB33" s="275">
        <v>133.64120299999999</v>
      </c>
      <c r="AC33" s="275">
        <v>139.96188000000001</v>
      </c>
      <c r="AD33" s="275">
        <v>143.371824</v>
      </c>
      <c r="AE33" s="275">
        <v>144.53308000000001</v>
      </c>
      <c r="AF33" s="275">
        <v>139.97765200000001</v>
      </c>
      <c r="AG33" s="275">
        <v>132.207888</v>
      </c>
      <c r="AH33" s="275">
        <v>126.66806200000001</v>
      </c>
      <c r="AI33" s="275">
        <v>127.54947900000001</v>
      </c>
      <c r="AJ33" s="275">
        <v>132.72498200000001</v>
      </c>
      <c r="AK33" s="275">
        <v>136.053234</v>
      </c>
      <c r="AL33" s="275">
        <v>132.77245099999999</v>
      </c>
      <c r="AM33" s="275">
        <v>118.145172</v>
      </c>
      <c r="AN33" s="275">
        <v>111.574353</v>
      </c>
      <c r="AO33" s="275">
        <v>116.345533</v>
      </c>
      <c r="AP33" s="275">
        <v>120.68964200000001</v>
      </c>
      <c r="AQ33" s="275">
        <v>124.33984599999999</v>
      </c>
      <c r="AR33" s="275">
        <v>121.354964</v>
      </c>
      <c r="AS33" s="275">
        <v>113.617726</v>
      </c>
      <c r="AT33" s="275">
        <v>109.44323</v>
      </c>
      <c r="AU33" s="275">
        <v>110.18953399999999</v>
      </c>
      <c r="AV33" s="275">
        <v>113.839975</v>
      </c>
      <c r="AW33" s="275">
        <v>116.602549</v>
      </c>
      <c r="AX33" s="275">
        <v>114.18919099999999</v>
      </c>
      <c r="AY33" s="275">
        <v>108.61851</v>
      </c>
      <c r="AZ33" s="779">
        <v>109.18396</v>
      </c>
      <c r="BA33" s="779">
        <v>115.254458</v>
      </c>
      <c r="BB33" s="779">
        <v>120.3092166</v>
      </c>
      <c r="BC33" s="779">
        <v>123.7960784</v>
      </c>
      <c r="BD33" s="779">
        <v>122.95492659999999</v>
      </c>
      <c r="BE33" s="779">
        <v>113.4729409</v>
      </c>
      <c r="BF33" s="286">
        <v>110.2607</v>
      </c>
      <c r="BG33" s="286">
        <v>110.14570000000001</v>
      </c>
      <c r="BH33" s="286">
        <v>114.093</v>
      </c>
      <c r="BI33" s="286">
        <v>116.35760000000001</v>
      </c>
      <c r="BJ33" s="286">
        <v>113.0351</v>
      </c>
      <c r="BK33" s="286">
        <v>115.0805</v>
      </c>
      <c r="BL33" s="286">
        <v>114.7346</v>
      </c>
      <c r="BM33" s="286">
        <v>119.2496</v>
      </c>
      <c r="BN33" s="286">
        <v>125.1895</v>
      </c>
      <c r="BO33" s="286">
        <v>130.7209</v>
      </c>
      <c r="BP33" s="286">
        <v>130.12029999999999</v>
      </c>
      <c r="BQ33" s="286">
        <v>122.8506</v>
      </c>
      <c r="BR33" s="286">
        <v>117.571</v>
      </c>
      <c r="BS33" s="286">
        <v>116.249</v>
      </c>
      <c r="BT33" s="286">
        <v>119.0898</v>
      </c>
      <c r="BU33" s="286">
        <v>120.5521</v>
      </c>
      <c r="BV33" s="286">
        <v>116.5685</v>
      </c>
    </row>
    <row r="34" spans="1:74" ht="11.1" customHeight="1" x14ac:dyDescent="0.2">
      <c r="A34" s="639" t="s">
        <v>860</v>
      </c>
      <c r="B34" s="642" t="s">
        <v>861</v>
      </c>
      <c r="C34" s="275">
        <v>84.541109000000006</v>
      </c>
      <c r="D34" s="275">
        <v>81.034187000000003</v>
      </c>
      <c r="E34" s="275">
        <v>86.143270000000001</v>
      </c>
      <c r="F34" s="275">
        <v>90.746359999999996</v>
      </c>
      <c r="G34" s="275">
        <v>92.692076</v>
      </c>
      <c r="H34" s="275">
        <v>86.868606</v>
      </c>
      <c r="I34" s="275">
        <v>79.171988999999996</v>
      </c>
      <c r="J34" s="275">
        <v>75.569913999999997</v>
      </c>
      <c r="K34" s="275">
        <v>79.354139000000004</v>
      </c>
      <c r="L34" s="275">
        <v>87.342115000000007</v>
      </c>
      <c r="M34" s="275">
        <v>93.202696000000003</v>
      </c>
      <c r="N34" s="275">
        <v>88.860583000000005</v>
      </c>
      <c r="O34" s="275">
        <v>92.713750000000005</v>
      </c>
      <c r="P34" s="275">
        <v>99.759538000000006</v>
      </c>
      <c r="Q34" s="275">
        <v>109.04113700000001</v>
      </c>
      <c r="R34" s="275">
        <v>119.46028</v>
      </c>
      <c r="S34" s="275">
        <v>127.78824</v>
      </c>
      <c r="T34" s="275">
        <v>129.190541</v>
      </c>
      <c r="U34" s="275">
        <v>122.916276</v>
      </c>
      <c r="V34" s="275">
        <v>117.89783300000001</v>
      </c>
      <c r="W34" s="275">
        <v>118.05373299999999</v>
      </c>
      <c r="X34" s="275">
        <v>123.046131</v>
      </c>
      <c r="Y34" s="275">
        <v>130.98483400000001</v>
      </c>
      <c r="Z34" s="275">
        <v>133.02838700000001</v>
      </c>
      <c r="AA34" s="275">
        <v>123.854271</v>
      </c>
      <c r="AB34" s="275">
        <v>129.170199</v>
      </c>
      <c r="AC34" s="275">
        <v>135.53725399999999</v>
      </c>
      <c r="AD34" s="275">
        <v>138.83927399999999</v>
      </c>
      <c r="AE34" s="275">
        <v>139.892605</v>
      </c>
      <c r="AF34" s="275">
        <v>135.229253</v>
      </c>
      <c r="AG34" s="275">
        <v>127.37750200000001</v>
      </c>
      <c r="AH34" s="275">
        <v>121.755689</v>
      </c>
      <c r="AI34" s="275">
        <v>122.555119</v>
      </c>
      <c r="AJ34" s="275">
        <v>127.74657000000001</v>
      </c>
      <c r="AK34" s="275">
        <v>131.09076999999999</v>
      </c>
      <c r="AL34" s="275">
        <v>127.825935</v>
      </c>
      <c r="AM34" s="275">
        <v>113.290268</v>
      </c>
      <c r="AN34" s="275">
        <v>106.80279299999999</v>
      </c>
      <c r="AO34" s="275">
        <v>111.65731599999999</v>
      </c>
      <c r="AP34" s="275">
        <v>115.91934500000001</v>
      </c>
      <c r="AQ34" s="275">
        <v>119.48746800000001</v>
      </c>
      <c r="AR34" s="275">
        <v>116.420506</v>
      </c>
      <c r="AS34" s="275">
        <v>108.73090500000001</v>
      </c>
      <c r="AT34" s="275">
        <v>104.604045</v>
      </c>
      <c r="AU34" s="275">
        <v>105.397986</v>
      </c>
      <c r="AV34" s="275">
        <v>109.066423</v>
      </c>
      <c r="AW34" s="275">
        <v>111.846991</v>
      </c>
      <c r="AX34" s="275">
        <v>109.451629</v>
      </c>
      <c r="AY34" s="275">
        <v>104.018411</v>
      </c>
      <c r="AZ34" s="779">
        <v>104.72132499999999</v>
      </c>
      <c r="BA34" s="779">
        <v>110.929286</v>
      </c>
      <c r="BB34" s="779">
        <v>116.49414400000001</v>
      </c>
      <c r="BC34" s="779">
        <v>119.89662300000001</v>
      </c>
      <c r="BD34" s="779">
        <v>118.9744</v>
      </c>
      <c r="BE34" s="779">
        <v>109.3856</v>
      </c>
      <c r="BF34" s="286">
        <v>106.06489999999999</v>
      </c>
      <c r="BG34" s="286">
        <v>105.8399</v>
      </c>
      <c r="BH34" s="286">
        <v>109.8045</v>
      </c>
      <c r="BI34" s="286">
        <v>112.084</v>
      </c>
      <c r="BJ34" s="286">
        <v>108.7774</v>
      </c>
      <c r="BK34" s="286">
        <v>111.0077</v>
      </c>
      <c r="BL34" s="286">
        <v>110.8467</v>
      </c>
      <c r="BM34" s="286">
        <v>115.5492</v>
      </c>
      <c r="BN34" s="286">
        <v>121.3938</v>
      </c>
      <c r="BO34" s="286">
        <v>126.82980000000001</v>
      </c>
      <c r="BP34" s="286">
        <v>126.1322</v>
      </c>
      <c r="BQ34" s="286">
        <v>118.75839999999999</v>
      </c>
      <c r="BR34" s="286">
        <v>113.37439999999999</v>
      </c>
      <c r="BS34" s="286">
        <v>111.9481</v>
      </c>
      <c r="BT34" s="286">
        <v>114.8121</v>
      </c>
      <c r="BU34" s="286">
        <v>116.29640000000001</v>
      </c>
      <c r="BV34" s="286">
        <v>112.3359</v>
      </c>
    </row>
    <row r="35" spans="1:74" ht="11.1" customHeight="1" x14ac:dyDescent="0.2">
      <c r="A35" s="639" t="s">
        <v>862</v>
      </c>
      <c r="B35" s="642" t="s">
        <v>863</v>
      </c>
      <c r="C35" s="275">
        <v>2.5509149999999998</v>
      </c>
      <c r="D35" s="275">
        <v>2.4775260000000001</v>
      </c>
      <c r="E35" s="275">
        <v>2.404137</v>
      </c>
      <c r="F35" s="275">
        <v>2.3941300000000001</v>
      </c>
      <c r="G35" s="275">
        <v>2.3841230000000002</v>
      </c>
      <c r="H35" s="275">
        <v>2.3741159999999999</v>
      </c>
      <c r="I35" s="275">
        <v>2.4258920000000002</v>
      </c>
      <c r="J35" s="275">
        <v>2.4776690000000001</v>
      </c>
      <c r="K35" s="275">
        <v>2.5294449999999999</v>
      </c>
      <c r="L35" s="275">
        <v>2.519412</v>
      </c>
      <c r="M35" s="275">
        <v>2.5093800000000002</v>
      </c>
      <c r="N35" s="275">
        <v>2.4993470000000002</v>
      </c>
      <c r="O35" s="275">
        <v>2.4800499999999999</v>
      </c>
      <c r="P35" s="275">
        <v>2.4607519999999998</v>
      </c>
      <c r="Q35" s="275">
        <v>2.4414549999999999</v>
      </c>
      <c r="R35" s="275">
        <v>2.5459350000000001</v>
      </c>
      <c r="S35" s="275">
        <v>2.6504159999999999</v>
      </c>
      <c r="T35" s="275">
        <v>2.754896</v>
      </c>
      <c r="U35" s="275">
        <v>2.7529810000000001</v>
      </c>
      <c r="V35" s="275">
        <v>2.7510650000000001</v>
      </c>
      <c r="W35" s="275">
        <v>2.7491500000000002</v>
      </c>
      <c r="X35" s="275">
        <v>2.7871769999999998</v>
      </c>
      <c r="Y35" s="275">
        <v>2.8252030000000001</v>
      </c>
      <c r="Z35" s="275">
        <v>2.8632300000000002</v>
      </c>
      <c r="AA35" s="275">
        <v>2.857386</v>
      </c>
      <c r="AB35" s="275">
        <v>2.8515419999999998</v>
      </c>
      <c r="AC35" s="275">
        <v>2.8456980000000001</v>
      </c>
      <c r="AD35" s="275">
        <v>2.9158339999999998</v>
      </c>
      <c r="AE35" s="275">
        <v>2.9859689999999999</v>
      </c>
      <c r="AF35" s="275">
        <v>3.0561050000000001</v>
      </c>
      <c r="AG35" s="275">
        <v>3.0943489999999998</v>
      </c>
      <c r="AH35" s="275">
        <v>3.132593</v>
      </c>
      <c r="AI35" s="275">
        <v>3.1708370000000001</v>
      </c>
      <c r="AJ35" s="275">
        <v>3.1630419999999999</v>
      </c>
      <c r="AK35" s="275">
        <v>3.1552470000000001</v>
      </c>
      <c r="AL35" s="275">
        <v>3.1474519999999999</v>
      </c>
      <c r="AM35" s="275">
        <v>3.0664829999999998</v>
      </c>
      <c r="AN35" s="275">
        <v>2.9987699999999999</v>
      </c>
      <c r="AO35" s="275">
        <v>2.9310559999999999</v>
      </c>
      <c r="AP35" s="275">
        <v>2.9575939999999998</v>
      </c>
      <c r="AQ35" s="275">
        <v>2.9841329999999999</v>
      </c>
      <c r="AR35" s="275">
        <v>3.0106709999999999</v>
      </c>
      <c r="AS35" s="275">
        <v>2.970952</v>
      </c>
      <c r="AT35" s="275">
        <v>2.9312339999999999</v>
      </c>
      <c r="AU35" s="275">
        <v>2.8915150000000001</v>
      </c>
      <c r="AV35" s="275">
        <v>2.8670179999999998</v>
      </c>
      <c r="AW35" s="275">
        <v>2.8425220000000002</v>
      </c>
      <c r="AX35" s="275">
        <v>2.818025</v>
      </c>
      <c r="AY35" s="275">
        <v>2.82037</v>
      </c>
      <c r="AZ35" s="779">
        <v>2.8227150000000001</v>
      </c>
      <c r="BA35" s="779">
        <v>2.8250600000000001</v>
      </c>
      <c r="BB35" s="779">
        <v>2.5399859999999999</v>
      </c>
      <c r="BC35" s="779">
        <v>2.5810949999999999</v>
      </c>
      <c r="BD35" s="779">
        <v>2.622134</v>
      </c>
      <c r="BE35" s="779">
        <v>2.6824859999999999</v>
      </c>
      <c r="BF35" s="286">
        <v>2.7427600000000001</v>
      </c>
      <c r="BG35" s="286">
        <v>2.8028249999999999</v>
      </c>
      <c r="BH35" s="286">
        <v>2.8095910000000002</v>
      </c>
      <c r="BI35" s="286">
        <v>2.8162410000000002</v>
      </c>
      <c r="BJ35" s="286">
        <v>2.822953</v>
      </c>
      <c r="BK35" s="286">
        <v>2.7128649999999999</v>
      </c>
      <c r="BL35" s="286">
        <v>2.6025429999999998</v>
      </c>
      <c r="BM35" s="286">
        <v>2.4891610000000002</v>
      </c>
      <c r="BN35" s="286">
        <v>2.5304500000000001</v>
      </c>
      <c r="BO35" s="286">
        <v>2.5716670000000001</v>
      </c>
      <c r="BP35" s="286">
        <v>2.6128119999999999</v>
      </c>
      <c r="BQ35" s="286">
        <v>2.673276</v>
      </c>
      <c r="BR35" s="286">
        <v>2.7336580000000001</v>
      </c>
      <c r="BS35" s="286">
        <v>2.7938299999999998</v>
      </c>
      <c r="BT35" s="286">
        <v>2.80071</v>
      </c>
      <c r="BU35" s="286">
        <v>2.8074780000000001</v>
      </c>
      <c r="BV35" s="286">
        <v>2.814314</v>
      </c>
    </row>
    <row r="36" spans="1:74" ht="11.1" customHeight="1" x14ac:dyDescent="0.2">
      <c r="A36" s="639" t="s">
        <v>864</v>
      </c>
      <c r="B36" s="642" t="s">
        <v>843</v>
      </c>
      <c r="C36" s="275">
        <v>1.635589</v>
      </c>
      <c r="D36" s="275">
        <v>1.612679</v>
      </c>
      <c r="E36" s="275">
        <v>1.5897699999999999</v>
      </c>
      <c r="F36" s="275">
        <v>1.599945</v>
      </c>
      <c r="G36" s="275">
        <v>1.61012</v>
      </c>
      <c r="H36" s="275">
        <v>1.620295</v>
      </c>
      <c r="I36" s="275">
        <v>1.6289720000000001</v>
      </c>
      <c r="J36" s="275">
        <v>1.6376500000000001</v>
      </c>
      <c r="K36" s="275">
        <v>1.6463270000000001</v>
      </c>
      <c r="L36" s="275">
        <v>1.6397550000000001</v>
      </c>
      <c r="M36" s="275">
        <v>1.633184</v>
      </c>
      <c r="N36" s="275">
        <v>1.6266119999999999</v>
      </c>
      <c r="O36" s="275">
        <v>1.6345609999999999</v>
      </c>
      <c r="P36" s="275">
        <v>1.6425110000000001</v>
      </c>
      <c r="Q36" s="275">
        <v>1.65046</v>
      </c>
      <c r="R36" s="275">
        <v>1.6616089999999999</v>
      </c>
      <c r="S36" s="275">
        <v>1.672757</v>
      </c>
      <c r="T36" s="275">
        <v>1.6839059999999999</v>
      </c>
      <c r="U36" s="275">
        <v>1.6741140000000001</v>
      </c>
      <c r="V36" s="275">
        <v>1.6643220000000001</v>
      </c>
      <c r="W36" s="275">
        <v>1.6545300000000001</v>
      </c>
      <c r="X36" s="275">
        <v>1.6201540000000001</v>
      </c>
      <c r="Y36" s="275">
        <v>1.585777</v>
      </c>
      <c r="Z36" s="275">
        <v>1.551401</v>
      </c>
      <c r="AA36" s="275">
        <v>1.5167379999999999</v>
      </c>
      <c r="AB36" s="275">
        <v>1.4820739999999999</v>
      </c>
      <c r="AC36" s="275">
        <v>1.447411</v>
      </c>
      <c r="AD36" s="275">
        <v>1.4856549999999999</v>
      </c>
      <c r="AE36" s="275">
        <v>1.5239</v>
      </c>
      <c r="AF36" s="275">
        <v>1.562144</v>
      </c>
      <c r="AG36" s="275">
        <v>1.6081650000000001</v>
      </c>
      <c r="AH36" s="275">
        <v>1.6541870000000001</v>
      </c>
      <c r="AI36" s="275">
        <v>1.7002079999999999</v>
      </c>
      <c r="AJ36" s="275">
        <v>1.687046</v>
      </c>
      <c r="AK36" s="275">
        <v>1.6738839999999999</v>
      </c>
      <c r="AL36" s="275">
        <v>1.660722</v>
      </c>
      <c r="AM36" s="275">
        <v>1.66021</v>
      </c>
      <c r="AN36" s="275">
        <v>1.654711</v>
      </c>
      <c r="AO36" s="275">
        <v>1.649213</v>
      </c>
      <c r="AP36" s="275">
        <v>1.7043360000000001</v>
      </c>
      <c r="AQ36" s="275">
        <v>1.75946</v>
      </c>
      <c r="AR36" s="275">
        <v>1.8145830000000001</v>
      </c>
      <c r="AS36" s="275">
        <v>1.7964389999999999</v>
      </c>
      <c r="AT36" s="275">
        <v>1.7782960000000001</v>
      </c>
      <c r="AU36" s="275">
        <v>1.7601519999999999</v>
      </c>
      <c r="AV36" s="275">
        <v>1.7709239999999999</v>
      </c>
      <c r="AW36" s="275">
        <v>1.7816970000000001</v>
      </c>
      <c r="AX36" s="275">
        <v>1.7924690000000001</v>
      </c>
      <c r="AY36" s="275">
        <v>1.6596679999999999</v>
      </c>
      <c r="AZ36" s="779">
        <v>1.5268660000000001</v>
      </c>
      <c r="BA36" s="779">
        <v>1.3940650000000001</v>
      </c>
      <c r="BB36" s="779">
        <v>1.149073</v>
      </c>
      <c r="BC36" s="779">
        <v>1.1944809999999999</v>
      </c>
      <c r="BD36" s="779">
        <v>1.236629</v>
      </c>
      <c r="BE36" s="779">
        <v>1.2810049999999999</v>
      </c>
      <c r="BF36" s="286">
        <v>1.327059</v>
      </c>
      <c r="BG36" s="286">
        <v>1.3749439999999999</v>
      </c>
      <c r="BH36" s="286">
        <v>1.3570500000000001</v>
      </c>
      <c r="BI36" s="286">
        <v>1.340649</v>
      </c>
      <c r="BJ36" s="286">
        <v>1.323509</v>
      </c>
      <c r="BK36" s="286">
        <v>1.2635350000000001</v>
      </c>
      <c r="BL36" s="286">
        <v>1.2040120000000001</v>
      </c>
      <c r="BM36" s="286">
        <v>1.1457710000000001</v>
      </c>
      <c r="BN36" s="286">
        <v>1.2036039999999999</v>
      </c>
      <c r="BO36" s="286">
        <v>1.262286</v>
      </c>
      <c r="BP36" s="286">
        <v>1.3224499999999999</v>
      </c>
      <c r="BQ36" s="286">
        <v>1.3661350000000001</v>
      </c>
      <c r="BR36" s="286">
        <v>1.410458</v>
      </c>
      <c r="BS36" s="286">
        <v>1.455365</v>
      </c>
      <c r="BT36" s="286">
        <v>1.4340759999999999</v>
      </c>
      <c r="BU36" s="286">
        <v>1.4133560000000001</v>
      </c>
      <c r="BV36" s="286">
        <v>1.3918729999999999</v>
      </c>
    </row>
    <row r="37" spans="1:74" ht="11.1" customHeight="1" x14ac:dyDescent="0.2">
      <c r="A37" s="639" t="s">
        <v>865</v>
      </c>
      <c r="B37" s="642" t="s">
        <v>866</v>
      </c>
      <c r="C37" s="275">
        <v>0.16967099999999999</v>
      </c>
      <c r="D37" s="275">
        <v>0.16337699999999999</v>
      </c>
      <c r="E37" s="275">
        <v>0.157084</v>
      </c>
      <c r="F37" s="275">
        <v>0.15753900000000001</v>
      </c>
      <c r="G37" s="275">
        <v>0.157994</v>
      </c>
      <c r="H37" s="275">
        <v>0.15844900000000001</v>
      </c>
      <c r="I37" s="275">
        <v>0.16795399999999999</v>
      </c>
      <c r="J37" s="275">
        <v>0.17746000000000001</v>
      </c>
      <c r="K37" s="275">
        <v>0.18696499999999999</v>
      </c>
      <c r="L37" s="275">
        <v>0.180176</v>
      </c>
      <c r="M37" s="275">
        <v>0.17338700000000001</v>
      </c>
      <c r="N37" s="275">
        <v>0.166598</v>
      </c>
      <c r="O37" s="275">
        <v>0.165044</v>
      </c>
      <c r="P37" s="275">
        <v>0.16349</v>
      </c>
      <c r="Q37" s="275">
        <v>0.161936</v>
      </c>
      <c r="R37" s="275">
        <v>0.16139200000000001</v>
      </c>
      <c r="S37" s="275">
        <v>0.16084799999999999</v>
      </c>
      <c r="T37" s="275">
        <v>0.160304</v>
      </c>
      <c r="U37" s="275">
        <v>0.16283600000000001</v>
      </c>
      <c r="V37" s="275">
        <v>0.16536799999999999</v>
      </c>
      <c r="W37" s="275">
        <v>0.16789999999999999</v>
      </c>
      <c r="X37" s="275">
        <v>0.16164300000000001</v>
      </c>
      <c r="Y37" s="275">
        <v>0.155387</v>
      </c>
      <c r="Z37" s="275">
        <v>0.14913000000000001</v>
      </c>
      <c r="AA37" s="275">
        <v>0.143259</v>
      </c>
      <c r="AB37" s="275">
        <v>0.13738800000000001</v>
      </c>
      <c r="AC37" s="275">
        <v>0.131517</v>
      </c>
      <c r="AD37" s="275">
        <v>0.13106100000000001</v>
      </c>
      <c r="AE37" s="275">
        <v>0.130606</v>
      </c>
      <c r="AF37" s="275">
        <v>0.13014999999999999</v>
      </c>
      <c r="AG37" s="275">
        <v>0.12787200000000001</v>
      </c>
      <c r="AH37" s="275">
        <v>0.12559300000000001</v>
      </c>
      <c r="AI37" s="275">
        <v>0.12331499999999999</v>
      </c>
      <c r="AJ37" s="275">
        <v>0.12832399999999999</v>
      </c>
      <c r="AK37" s="275">
        <v>0.13333300000000001</v>
      </c>
      <c r="AL37" s="275">
        <v>0.13834199999999999</v>
      </c>
      <c r="AM37" s="275">
        <v>0.12821099999999999</v>
      </c>
      <c r="AN37" s="275">
        <v>0.118079</v>
      </c>
      <c r="AO37" s="275">
        <v>0.107948</v>
      </c>
      <c r="AP37" s="275">
        <v>0.108367</v>
      </c>
      <c r="AQ37" s="275">
        <v>0.10878500000000001</v>
      </c>
      <c r="AR37" s="275">
        <v>0.109204</v>
      </c>
      <c r="AS37" s="275">
        <v>0.11942999999999999</v>
      </c>
      <c r="AT37" s="275">
        <v>0.12965499999999999</v>
      </c>
      <c r="AU37" s="275">
        <v>0.13988100000000001</v>
      </c>
      <c r="AV37" s="275">
        <v>0.13561000000000001</v>
      </c>
      <c r="AW37" s="275">
        <v>0.13133900000000001</v>
      </c>
      <c r="AX37" s="275">
        <v>0.12706799999999999</v>
      </c>
      <c r="AY37" s="275">
        <v>0.120061</v>
      </c>
      <c r="AZ37" s="779">
        <v>0.113054</v>
      </c>
      <c r="BA37" s="779">
        <v>0.106047</v>
      </c>
      <c r="BB37" s="779">
        <v>0.1260136</v>
      </c>
      <c r="BC37" s="779">
        <v>0.1238794</v>
      </c>
      <c r="BD37" s="779">
        <v>0.1217636</v>
      </c>
      <c r="BE37" s="779">
        <v>0.1238499</v>
      </c>
      <c r="BF37" s="286">
        <v>0.12601480000000001</v>
      </c>
      <c r="BG37" s="286">
        <v>0.1279632</v>
      </c>
      <c r="BH37" s="286">
        <v>0.12184449999999999</v>
      </c>
      <c r="BI37" s="286">
        <v>0.1167895</v>
      </c>
      <c r="BJ37" s="286">
        <v>0.11122559999999999</v>
      </c>
      <c r="BK37" s="286">
        <v>9.6382999999999996E-2</v>
      </c>
      <c r="BL37" s="286">
        <v>8.1321299999999999E-2</v>
      </c>
      <c r="BM37" s="286">
        <v>6.5501400000000001E-2</v>
      </c>
      <c r="BN37" s="286">
        <v>6.1642599999999999E-2</v>
      </c>
      <c r="BO37" s="286">
        <v>5.7180399999999999E-2</v>
      </c>
      <c r="BP37" s="286">
        <v>5.28507E-2</v>
      </c>
      <c r="BQ37" s="286">
        <v>5.2743699999999998E-2</v>
      </c>
      <c r="BR37" s="286">
        <v>5.2404399999999997E-2</v>
      </c>
      <c r="BS37" s="286">
        <v>5.1702199999999997E-2</v>
      </c>
      <c r="BT37" s="286">
        <v>4.2872199999999999E-2</v>
      </c>
      <c r="BU37" s="286">
        <v>3.4928500000000001E-2</v>
      </c>
      <c r="BV37" s="286">
        <v>2.6407900000000002E-2</v>
      </c>
    </row>
    <row r="38" spans="1:74" ht="11.1" customHeight="1" x14ac:dyDescent="0.2">
      <c r="A38" s="639"/>
      <c r="B38" s="640"/>
      <c r="C38" s="357"/>
      <c r="D38" s="357"/>
      <c r="E38" s="357"/>
      <c r="F38" s="357"/>
      <c r="G38" s="357"/>
      <c r="H38" s="357"/>
      <c r="I38" s="357"/>
      <c r="J38" s="357"/>
      <c r="K38" s="357"/>
      <c r="L38" s="357"/>
      <c r="M38" s="357"/>
      <c r="N38" s="357"/>
      <c r="O38" s="357"/>
      <c r="P38" s="357"/>
      <c r="Q38" s="357"/>
      <c r="R38" s="357"/>
      <c r="S38" s="357"/>
      <c r="T38" s="357"/>
      <c r="U38" s="357"/>
      <c r="V38" s="357"/>
      <c r="W38" s="357"/>
      <c r="X38" s="357"/>
      <c r="Y38" s="357"/>
      <c r="Z38" s="357"/>
      <c r="AA38" s="357"/>
      <c r="AB38" s="357"/>
      <c r="AC38" s="357"/>
      <c r="AD38" s="357"/>
      <c r="AE38" s="357"/>
      <c r="AF38" s="357"/>
      <c r="AG38" s="357"/>
      <c r="AH38" s="357"/>
      <c r="AI38" s="357"/>
      <c r="AJ38" s="357"/>
      <c r="AK38" s="357"/>
      <c r="AL38" s="357"/>
      <c r="AM38" s="357"/>
      <c r="AN38" s="357"/>
      <c r="AO38" s="357"/>
      <c r="AP38" s="357"/>
      <c r="AQ38" s="357"/>
      <c r="AR38" s="357"/>
      <c r="AS38" s="357"/>
      <c r="AT38" s="357"/>
      <c r="AU38" s="357"/>
      <c r="AV38" s="357"/>
      <c r="AW38" s="357"/>
      <c r="AX38" s="357"/>
      <c r="AY38" s="357"/>
      <c r="AZ38" s="816"/>
      <c r="BA38" s="816"/>
      <c r="BB38" s="816"/>
      <c r="BC38" s="816"/>
      <c r="BD38" s="816"/>
      <c r="BE38" s="816"/>
      <c r="BF38" s="363"/>
      <c r="BG38" s="363"/>
      <c r="BH38" s="363"/>
      <c r="BI38" s="363"/>
      <c r="BJ38" s="363"/>
      <c r="BK38" s="363"/>
      <c r="BL38" s="363"/>
      <c r="BM38" s="363"/>
      <c r="BN38" s="363"/>
      <c r="BO38" s="363"/>
      <c r="BP38" s="363"/>
      <c r="BQ38" s="363"/>
      <c r="BR38" s="363"/>
      <c r="BS38" s="363"/>
      <c r="BT38" s="363"/>
      <c r="BU38" s="363"/>
      <c r="BV38" s="363"/>
    </row>
    <row r="39" spans="1:74" ht="11.1" customHeight="1" x14ac:dyDescent="0.2">
      <c r="A39" s="639"/>
      <c r="B39" s="215" t="s">
        <v>867</v>
      </c>
      <c r="C39" s="357"/>
      <c r="D39" s="357"/>
      <c r="E39" s="357"/>
      <c r="F39" s="357"/>
      <c r="G39" s="357"/>
      <c r="H39" s="357"/>
      <c r="I39" s="357"/>
      <c r="J39" s="357"/>
      <c r="K39" s="357"/>
      <c r="L39" s="357"/>
      <c r="M39" s="357"/>
      <c r="N39" s="357"/>
      <c r="O39" s="357"/>
      <c r="P39" s="357"/>
      <c r="Q39" s="357"/>
      <c r="R39" s="357"/>
      <c r="S39" s="357"/>
      <c r="T39" s="357"/>
      <c r="U39" s="357"/>
      <c r="V39" s="357"/>
      <c r="W39" s="357"/>
      <c r="X39" s="357"/>
      <c r="Y39" s="357"/>
      <c r="Z39" s="357"/>
      <c r="AA39" s="357"/>
      <c r="AB39" s="357"/>
      <c r="AC39" s="357"/>
      <c r="AD39" s="357"/>
      <c r="AE39" s="357"/>
      <c r="AF39" s="357"/>
      <c r="AG39" s="357"/>
      <c r="AH39" s="357"/>
      <c r="AI39" s="357"/>
      <c r="AJ39" s="357"/>
      <c r="AK39" s="357"/>
      <c r="AL39" s="357"/>
      <c r="AM39" s="357"/>
      <c r="AN39" s="357"/>
      <c r="AO39" s="357"/>
      <c r="AP39" s="357"/>
      <c r="AQ39" s="357"/>
      <c r="AR39" s="357"/>
      <c r="AS39" s="357"/>
      <c r="AT39" s="357"/>
      <c r="AU39" s="357"/>
      <c r="AV39" s="357"/>
      <c r="AW39" s="357"/>
      <c r="AX39" s="357"/>
      <c r="AY39" s="357"/>
      <c r="AZ39" s="816"/>
      <c r="BA39" s="816"/>
      <c r="BB39" s="816"/>
      <c r="BC39" s="816"/>
      <c r="BD39" s="816"/>
      <c r="BE39" s="816"/>
      <c r="BF39" s="363"/>
      <c r="BG39" s="363"/>
      <c r="BH39" s="363"/>
      <c r="BI39" s="363"/>
      <c r="BJ39" s="363"/>
      <c r="BK39" s="363"/>
      <c r="BL39" s="363"/>
      <c r="BM39" s="363"/>
      <c r="BN39" s="363"/>
      <c r="BO39" s="363"/>
      <c r="BP39" s="363"/>
      <c r="BQ39" s="363"/>
      <c r="BR39" s="363"/>
      <c r="BS39" s="363"/>
      <c r="BT39" s="363"/>
      <c r="BU39" s="363"/>
      <c r="BV39" s="363"/>
    </row>
    <row r="40" spans="1:74" ht="11.1" customHeight="1" x14ac:dyDescent="0.2">
      <c r="A40" s="639" t="s">
        <v>868</v>
      </c>
      <c r="B40" s="649" t="s">
        <v>869</v>
      </c>
      <c r="C40" s="358">
        <v>6.11</v>
      </c>
      <c r="D40" s="358">
        <v>6.11</v>
      </c>
      <c r="E40" s="358">
        <v>6.11</v>
      </c>
      <c r="F40" s="358">
        <v>6.11</v>
      </c>
      <c r="G40" s="358">
        <v>6.11</v>
      </c>
      <c r="H40" s="358">
        <v>6.11</v>
      </c>
      <c r="I40" s="358">
        <v>6.11</v>
      </c>
      <c r="J40" s="358">
        <v>6.11</v>
      </c>
      <c r="K40" s="358">
        <v>6.11</v>
      </c>
      <c r="L40" s="358">
        <v>6.11</v>
      </c>
      <c r="M40" s="358">
        <v>6.11</v>
      </c>
      <c r="N40" s="358">
        <v>6.11</v>
      </c>
      <c r="O40" s="358">
        <v>5.66</v>
      </c>
      <c r="P40" s="358">
        <v>5.66</v>
      </c>
      <c r="Q40" s="358">
        <v>5.66</v>
      </c>
      <c r="R40" s="358">
        <v>5.66</v>
      </c>
      <c r="S40" s="358">
        <v>5.66</v>
      </c>
      <c r="T40" s="358">
        <v>5.66</v>
      </c>
      <c r="U40" s="358">
        <v>5.66</v>
      </c>
      <c r="V40" s="358">
        <v>5.66</v>
      </c>
      <c r="W40" s="358">
        <v>5.66</v>
      </c>
      <c r="X40" s="358">
        <v>5.66</v>
      </c>
      <c r="Y40" s="358">
        <v>5.66</v>
      </c>
      <c r="Z40" s="358">
        <v>5.66</v>
      </c>
      <c r="AA40" s="358">
        <v>5.23</v>
      </c>
      <c r="AB40" s="358">
        <v>5.23</v>
      </c>
      <c r="AC40" s="358">
        <v>5.23</v>
      </c>
      <c r="AD40" s="358">
        <v>5.23</v>
      </c>
      <c r="AE40" s="358">
        <v>5.23</v>
      </c>
      <c r="AF40" s="358">
        <v>5.23</v>
      </c>
      <c r="AG40" s="358">
        <v>5.23</v>
      </c>
      <c r="AH40" s="358">
        <v>5.23</v>
      </c>
      <c r="AI40" s="358">
        <v>5.23</v>
      </c>
      <c r="AJ40" s="358">
        <v>5.23</v>
      </c>
      <c r="AK40" s="358">
        <v>5.23</v>
      </c>
      <c r="AL40" s="358">
        <v>5.23</v>
      </c>
      <c r="AM40" s="358">
        <v>6.27</v>
      </c>
      <c r="AN40" s="358">
        <v>6.27</v>
      </c>
      <c r="AO40" s="358">
        <v>6.27</v>
      </c>
      <c r="AP40" s="358">
        <v>6.27</v>
      </c>
      <c r="AQ40" s="358">
        <v>6.27</v>
      </c>
      <c r="AR40" s="358">
        <v>6.27</v>
      </c>
      <c r="AS40" s="358">
        <v>6.27</v>
      </c>
      <c r="AT40" s="358">
        <v>6.27</v>
      </c>
      <c r="AU40" s="358">
        <v>6.27</v>
      </c>
      <c r="AV40" s="358">
        <v>6.27</v>
      </c>
      <c r="AW40" s="358">
        <v>6.27</v>
      </c>
      <c r="AX40" s="358">
        <v>6.27</v>
      </c>
      <c r="AY40" s="358">
        <v>5.76</v>
      </c>
      <c r="AZ40" s="777">
        <v>5.76</v>
      </c>
      <c r="BA40" s="777">
        <v>5.76</v>
      </c>
      <c r="BB40" s="777">
        <v>5.76</v>
      </c>
      <c r="BC40" s="777">
        <v>5.76</v>
      </c>
      <c r="BD40" s="777">
        <v>5.76</v>
      </c>
      <c r="BE40" s="777">
        <v>5.76</v>
      </c>
      <c r="BF40" s="284">
        <v>5.76</v>
      </c>
      <c r="BG40" s="284">
        <v>5.76</v>
      </c>
      <c r="BH40" s="284">
        <v>5.76</v>
      </c>
      <c r="BI40" s="284">
        <v>5.76</v>
      </c>
      <c r="BJ40" s="284">
        <v>5.76</v>
      </c>
      <c r="BK40" s="284">
        <v>5.6810799999999997</v>
      </c>
      <c r="BL40" s="284">
        <v>5.6810799999999997</v>
      </c>
      <c r="BM40" s="284">
        <v>5.6810799999999997</v>
      </c>
      <c r="BN40" s="284">
        <v>5.6810799999999997</v>
      </c>
      <c r="BO40" s="284">
        <v>5.6810799999999997</v>
      </c>
      <c r="BP40" s="284">
        <v>5.6810799999999997</v>
      </c>
      <c r="BQ40" s="284">
        <v>5.6810799999999997</v>
      </c>
      <c r="BR40" s="284">
        <v>5.6810799999999997</v>
      </c>
      <c r="BS40" s="284">
        <v>5.6810799999999997</v>
      </c>
      <c r="BT40" s="284">
        <v>5.6810799999999997</v>
      </c>
      <c r="BU40" s="284">
        <v>5.6810799999999997</v>
      </c>
      <c r="BV40" s="284">
        <v>5.6810799999999997</v>
      </c>
    </row>
    <row r="41" spans="1:74" ht="11.1" customHeight="1" x14ac:dyDescent="0.2">
      <c r="A41" s="639" t="s">
        <v>870</v>
      </c>
      <c r="B41" s="649" t="s">
        <v>871</v>
      </c>
      <c r="C41" s="358">
        <v>8.01</v>
      </c>
      <c r="D41" s="358">
        <v>7.0554285714000002</v>
      </c>
      <c r="E41" s="358">
        <v>7.6950000000000003</v>
      </c>
      <c r="F41" s="358">
        <v>7.5535714285999997</v>
      </c>
      <c r="G41" s="358">
        <v>7.9122857143000003</v>
      </c>
      <c r="H41" s="358">
        <v>7.5718571428999999</v>
      </c>
      <c r="I41" s="358">
        <v>7.718</v>
      </c>
      <c r="J41" s="358">
        <v>7.7018571428999998</v>
      </c>
      <c r="K41" s="358">
        <v>7.2921428571</v>
      </c>
      <c r="L41" s="358">
        <v>7.4114285714000001</v>
      </c>
      <c r="M41" s="358">
        <v>6.7658571428999998</v>
      </c>
      <c r="N41" s="358">
        <v>7.1765714286</v>
      </c>
      <c r="O41" s="358">
        <v>7.1617142856999996</v>
      </c>
      <c r="P41" s="358">
        <v>6.6514285714000003</v>
      </c>
      <c r="Q41" s="358">
        <v>7.4139999999999997</v>
      </c>
      <c r="R41" s="358">
        <v>7.0225714286000001</v>
      </c>
      <c r="S41" s="358">
        <v>7.6597142856999998</v>
      </c>
      <c r="T41" s="358">
        <v>7.4831428570999998</v>
      </c>
      <c r="U41" s="358">
        <v>7.4104285713999998</v>
      </c>
      <c r="V41" s="358">
        <v>7.6945714285999998</v>
      </c>
      <c r="W41" s="358">
        <v>7.4050000000000002</v>
      </c>
      <c r="X41" s="358">
        <v>7.5311428570999999</v>
      </c>
      <c r="Y41" s="358">
        <v>7.2525714285999996</v>
      </c>
      <c r="Z41" s="358">
        <v>7.5141428571000004</v>
      </c>
      <c r="AA41" s="358">
        <v>7.4967142857000004</v>
      </c>
      <c r="AB41" s="358">
        <v>7.1101428570999996</v>
      </c>
      <c r="AC41" s="358">
        <v>7.6087285714000004</v>
      </c>
      <c r="AD41" s="358">
        <v>7.3711428570999997</v>
      </c>
      <c r="AE41" s="358">
        <v>7.6485714286000004</v>
      </c>
      <c r="AF41" s="358">
        <v>7.3421428570999998</v>
      </c>
      <c r="AG41" s="358">
        <v>7.6138032786999998</v>
      </c>
      <c r="AH41" s="358">
        <v>7.7690000000000001</v>
      </c>
      <c r="AI41" s="358">
        <v>7.3328571429</v>
      </c>
      <c r="AJ41" s="358">
        <v>7.2217142857000001</v>
      </c>
      <c r="AK41" s="358">
        <v>7.0304285713999999</v>
      </c>
      <c r="AL41" s="358">
        <v>7.3677142857</v>
      </c>
      <c r="AM41" s="358">
        <v>7.2977142856999997</v>
      </c>
      <c r="AN41" s="358">
        <v>6.6471428571000004</v>
      </c>
      <c r="AO41" s="358">
        <v>7.3965714285999997</v>
      </c>
      <c r="AP41" s="358">
        <v>7.2455714285999999</v>
      </c>
      <c r="AQ41" s="358">
        <v>7.7002857142999996</v>
      </c>
      <c r="AR41" s="358">
        <v>7.6398571429000004</v>
      </c>
      <c r="AS41" s="358">
        <v>7.8730000000000002</v>
      </c>
      <c r="AT41" s="358">
        <v>7.8885714285999997</v>
      </c>
      <c r="AU41" s="358">
        <v>7.5761428570999998</v>
      </c>
      <c r="AV41" s="358">
        <v>7.7038571428999996</v>
      </c>
      <c r="AW41" s="358">
        <v>7.4976354680000004</v>
      </c>
      <c r="AX41" s="358">
        <v>7.633</v>
      </c>
      <c r="AY41" s="358">
        <v>7.7742857143000004</v>
      </c>
      <c r="AZ41" s="777">
        <v>7.2110000000000003</v>
      </c>
      <c r="BA41" s="777">
        <v>7.9337142856999998</v>
      </c>
      <c r="BB41" s="777">
        <v>7.8929999999999998</v>
      </c>
      <c r="BC41" s="777">
        <v>8.0566995073999994</v>
      </c>
      <c r="BD41" s="777">
        <v>7.9512857143</v>
      </c>
      <c r="BE41" s="777">
        <v>8.1914285713999995</v>
      </c>
      <c r="BF41" s="284">
        <v>8.3519199999999998</v>
      </c>
      <c r="BG41" s="284">
        <v>8.0389660000000003</v>
      </c>
      <c r="BH41" s="284">
        <v>8.0875800000000009</v>
      </c>
      <c r="BI41" s="284">
        <v>7.9273619999999996</v>
      </c>
      <c r="BJ41" s="284">
        <v>8.1132380000000008</v>
      </c>
      <c r="BK41" s="284">
        <v>8.0923759999999998</v>
      </c>
      <c r="BL41" s="284">
        <v>7.5119429999999996</v>
      </c>
      <c r="BM41" s="284">
        <v>8.2017980000000001</v>
      </c>
      <c r="BN41" s="284">
        <v>8.146312</v>
      </c>
      <c r="BO41" s="284">
        <v>8.4114900000000006</v>
      </c>
      <c r="BP41" s="284">
        <v>8.3398230000000009</v>
      </c>
      <c r="BQ41" s="284">
        <v>8.5623400000000007</v>
      </c>
      <c r="BR41" s="284">
        <v>8.7150010000000009</v>
      </c>
      <c r="BS41" s="284">
        <v>8.3661300000000001</v>
      </c>
      <c r="BT41" s="284">
        <v>8.3679699999999997</v>
      </c>
      <c r="BU41" s="284">
        <v>8.1787899999999993</v>
      </c>
      <c r="BV41" s="284">
        <v>8.3526380000000007</v>
      </c>
    </row>
    <row r="42" spans="1:74" ht="11.1" customHeight="1" x14ac:dyDescent="0.2">
      <c r="A42" s="639" t="s">
        <v>86</v>
      </c>
      <c r="B42" s="650" t="s">
        <v>872</v>
      </c>
      <c r="C42" s="360">
        <v>2.1999997519000001</v>
      </c>
      <c r="D42" s="360">
        <v>2.1699923609999998</v>
      </c>
      <c r="E42" s="360">
        <v>2.1519612245999999</v>
      </c>
      <c r="F42" s="360">
        <v>2.1814958866</v>
      </c>
      <c r="G42" s="360">
        <v>2.2321288404000001</v>
      </c>
      <c r="H42" s="360">
        <v>2.3155552371999999</v>
      </c>
      <c r="I42" s="360">
        <v>2.4693298204</v>
      </c>
      <c r="J42" s="360">
        <v>2.5065243406</v>
      </c>
      <c r="K42" s="360">
        <v>2.5078223408000002</v>
      </c>
      <c r="L42" s="360">
        <v>2.4609091750999998</v>
      </c>
      <c r="M42" s="360">
        <v>2.4777312747</v>
      </c>
      <c r="N42" s="360">
        <v>2.6450427794000002</v>
      </c>
      <c r="O42" s="360">
        <v>2.5903686218000002</v>
      </c>
      <c r="P42" s="360">
        <v>2.5892527438999999</v>
      </c>
      <c r="Q42" s="360">
        <v>2.4979914435000001</v>
      </c>
      <c r="R42" s="360">
        <v>2.4713572313999999</v>
      </c>
      <c r="S42" s="360">
        <v>2.5092990619000002</v>
      </c>
      <c r="T42" s="360">
        <v>2.4623011391</v>
      </c>
      <c r="U42" s="360">
        <v>2.4738063500999998</v>
      </c>
      <c r="V42" s="360">
        <v>2.4908998937</v>
      </c>
      <c r="W42" s="360">
        <v>2.5303277523999999</v>
      </c>
      <c r="X42" s="360">
        <v>2.5308087511999999</v>
      </c>
      <c r="Y42" s="360">
        <v>2.5057355774999999</v>
      </c>
      <c r="Z42" s="360">
        <v>2.4743834294</v>
      </c>
      <c r="AA42" s="360">
        <v>2.4806339994000002</v>
      </c>
      <c r="AB42" s="360">
        <v>2.4818840379</v>
      </c>
      <c r="AC42" s="360">
        <v>2.4990102975999999</v>
      </c>
      <c r="AD42" s="360">
        <v>2.5358311646999998</v>
      </c>
      <c r="AE42" s="360">
        <v>2.5624787641000002</v>
      </c>
      <c r="AF42" s="360">
        <v>2.5077763424000001</v>
      </c>
      <c r="AG42" s="360">
        <v>2.4719804123000002</v>
      </c>
      <c r="AH42" s="360">
        <v>2.4424824922999999</v>
      </c>
      <c r="AI42" s="360">
        <v>2.4158504054000001</v>
      </c>
      <c r="AJ42" s="360">
        <v>2.4734106157000002</v>
      </c>
      <c r="AK42" s="360">
        <v>2.4189353316000002</v>
      </c>
      <c r="AL42" s="360">
        <v>2.4001598331</v>
      </c>
      <c r="AM42" s="360">
        <v>2.4074516031000002</v>
      </c>
      <c r="AN42" s="360">
        <v>2.4218919803999999</v>
      </c>
      <c r="AO42" s="360">
        <v>2.4480426473999999</v>
      </c>
      <c r="AP42" s="360">
        <v>2.4750664440999999</v>
      </c>
      <c r="AQ42" s="360">
        <v>2.4976897628999999</v>
      </c>
      <c r="AR42" s="360">
        <v>2.4556935038000001</v>
      </c>
      <c r="AS42" s="360">
        <v>2.4038538293</v>
      </c>
      <c r="AT42" s="360">
        <v>2.4052350316000002</v>
      </c>
      <c r="AU42" s="360">
        <v>2.4085215382</v>
      </c>
      <c r="AV42" s="360">
        <v>2.3886597709999999</v>
      </c>
      <c r="AW42" s="360">
        <v>2.3943675542</v>
      </c>
      <c r="AX42" s="360">
        <v>2.3848649649999998</v>
      </c>
      <c r="AY42" s="360">
        <v>2.4454179549999999</v>
      </c>
      <c r="AZ42" s="791">
        <v>2.3940255168000002</v>
      </c>
      <c r="BA42" s="791">
        <v>2.4122786872000002</v>
      </c>
      <c r="BB42" s="791">
        <v>2.4173443012</v>
      </c>
      <c r="BC42" s="791">
        <v>2.4327200469000001</v>
      </c>
      <c r="BD42" s="791">
        <v>2.4167550000000002</v>
      </c>
      <c r="BE42" s="791">
        <v>2.4161389999999998</v>
      </c>
      <c r="BF42" s="310">
        <v>2.40741</v>
      </c>
      <c r="BG42" s="310">
        <v>2.3996379999999999</v>
      </c>
      <c r="BH42" s="310">
        <v>2.3893710000000001</v>
      </c>
      <c r="BI42" s="310">
        <v>2.3916710000000001</v>
      </c>
      <c r="BJ42" s="310">
        <v>2.4076089999999999</v>
      </c>
      <c r="BK42" s="310">
        <v>2.4100389999999998</v>
      </c>
      <c r="BL42" s="310">
        <v>2.403823</v>
      </c>
      <c r="BM42" s="310">
        <v>2.408566</v>
      </c>
      <c r="BN42" s="310">
        <v>2.41798</v>
      </c>
      <c r="BO42" s="310">
        <v>2.42333</v>
      </c>
      <c r="BP42" s="310">
        <v>2.4033340000000001</v>
      </c>
      <c r="BQ42" s="310">
        <v>2.4027250000000002</v>
      </c>
      <c r="BR42" s="310">
        <v>2.40679</v>
      </c>
      <c r="BS42" s="310">
        <v>2.3989989999999999</v>
      </c>
      <c r="BT42" s="310">
        <v>2.3864909999999999</v>
      </c>
      <c r="BU42" s="310">
        <v>2.3866390000000002</v>
      </c>
      <c r="BV42" s="310">
        <v>2.4004750000000001</v>
      </c>
    </row>
    <row r="43" spans="1:74" s="126" customFormat="1" ht="12" customHeight="1" x14ac:dyDescent="0.2">
      <c r="A43" s="926"/>
      <c r="B43" s="1047" t="s">
        <v>873</v>
      </c>
      <c r="C43" s="1048"/>
      <c r="D43" s="1048"/>
      <c r="E43" s="1048"/>
      <c r="F43" s="1048"/>
      <c r="G43" s="1048"/>
      <c r="H43" s="1048"/>
      <c r="I43" s="1048"/>
      <c r="J43" s="1048"/>
      <c r="K43" s="1048"/>
      <c r="L43" s="1048"/>
      <c r="M43" s="1048"/>
      <c r="N43" s="1048"/>
      <c r="O43" s="1048"/>
      <c r="P43" s="1048"/>
      <c r="Q43" s="1042"/>
      <c r="R43" s="694"/>
      <c r="S43" s="688"/>
      <c r="T43" s="688"/>
      <c r="U43" s="688"/>
      <c r="V43" s="688"/>
      <c r="W43" s="688"/>
      <c r="X43" s="688"/>
      <c r="Y43" s="688"/>
      <c r="Z43" s="688"/>
      <c r="AA43" s="688"/>
      <c r="AB43" s="688"/>
      <c r="AC43" s="688"/>
      <c r="AD43" s="688"/>
      <c r="AE43" s="688"/>
      <c r="AF43" s="688"/>
      <c r="AG43" s="688"/>
      <c r="AH43" s="688"/>
      <c r="AI43" s="688"/>
      <c r="AJ43" s="688"/>
      <c r="AK43" s="688"/>
      <c r="AL43" s="688"/>
      <c r="AM43" s="688"/>
      <c r="AN43" s="688"/>
      <c r="AO43" s="688"/>
      <c r="AP43" s="688"/>
      <c r="AQ43" s="688"/>
      <c r="AR43" s="688"/>
      <c r="AS43" s="688"/>
      <c r="AT43" s="688"/>
      <c r="AU43" s="688"/>
      <c r="AV43" s="688"/>
      <c r="AW43" s="688"/>
      <c r="AX43" s="688"/>
      <c r="AY43" s="589"/>
      <c r="AZ43" s="589"/>
      <c r="BA43" s="589"/>
      <c r="BB43" s="589"/>
      <c r="BC43" s="589"/>
      <c r="BD43" s="589"/>
      <c r="BE43" s="589"/>
      <c r="BF43" s="589"/>
      <c r="BG43" s="589"/>
      <c r="BH43" s="589"/>
      <c r="BI43" s="589"/>
      <c r="BJ43" s="151"/>
      <c r="BK43" s="688"/>
      <c r="BL43" s="688"/>
      <c r="BM43" s="688"/>
      <c r="BN43" s="688"/>
      <c r="BO43" s="688"/>
      <c r="BP43" s="688"/>
      <c r="BQ43" s="688"/>
      <c r="BR43" s="688"/>
      <c r="BS43" s="688"/>
      <c r="BT43" s="688"/>
      <c r="BU43" s="688"/>
      <c r="BV43" s="688"/>
    </row>
    <row r="44" spans="1:74" s="126" customFormat="1" ht="12" customHeight="1" x14ac:dyDescent="0.2">
      <c r="A44" s="926"/>
      <c r="B44" s="973" t="s">
        <v>874</v>
      </c>
      <c r="C44" s="1048"/>
      <c r="D44" s="1048"/>
      <c r="E44" s="1048"/>
      <c r="F44" s="1048"/>
      <c r="G44" s="1048"/>
      <c r="H44" s="1048"/>
      <c r="I44" s="1048"/>
      <c r="J44" s="1048"/>
      <c r="K44" s="1048"/>
      <c r="L44" s="1048"/>
      <c r="M44" s="1048"/>
      <c r="N44" s="1048"/>
      <c r="O44" s="1048"/>
      <c r="P44" s="1048"/>
      <c r="Q44" s="1042"/>
      <c r="R44" s="694"/>
      <c r="S44" s="688"/>
      <c r="T44" s="688"/>
      <c r="U44" s="688"/>
      <c r="V44" s="688"/>
      <c r="W44" s="688"/>
      <c r="X44" s="688"/>
      <c r="Y44" s="688"/>
      <c r="Z44" s="688"/>
      <c r="AA44" s="688"/>
      <c r="AB44" s="688"/>
      <c r="AC44" s="688"/>
      <c r="AD44" s="688"/>
      <c r="AE44" s="688"/>
      <c r="AF44" s="688"/>
      <c r="AG44" s="688"/>
      <c r="AH44" s="688"/>
      <c r="AI44" s="688"/>
      <c r="AJ44" s="688"/>
      <c r="AK44" s="688"/>
      <c r="AL44" s="688"/>
      <c r="AM44" s="688"/>
      <c r="AN44" s="688"/>
      <c r="AO44" s="688"/>
      <c r="AP44" s="688"/>
      <c r="AQ44" s="688"/>
      <c r="AR44" s="688"/>
      <c r="AS44" s="688"/>
      <c r="AT44" s="688"/>
      <c r="AU44" s="688"/>
      <c r="AV44" s="688"/>
      <c r="AW44" s="688"/>
      <c r="AX44" s="688"/>
      <c r="AY44" s="589"/>
      <c r="AZ44" s="589"/>
      <c r="BA44" s="589"/>
      <c r="BB44" s="589"/>
      <c r="BC44" s="589"/>
      <c r="BD44" s="589"/>
      <c r="BE44" s="589"/>
      <c r="BF44" s="589"/>
      <c r="BG44" s="589"/>
      <c r="BH44" s="589"/>
      <c r="BI44" s="589"/>
      <c r="BJ44" s="151"/>
      <c r="BK44" s="688"/>
      <c r="BL44" s="688"/>
      <c r="BM44" s="688"/>
      <c r="BN44" s="688"/>
      <c r="BO44" s="688"/>
      <c r="BP44" s="688"/>
      <c r="BQ44" s="688"/>
      <c r="BR44" s="688"/>
      <c r="BS44" s="688"/>
      <c r="BT44" s="688"/>
      <c r="BU44" s="688"/>
      <c r="BV44" s="688"/>
    </row>
    <row r="45" spans="1:74" s="126" customFormat="1" ht="12" customHeight="1" x14ac:dyDescent="0.2">
      <c r="A45" s="926"/>
      <c r="B45" s="1047" t="s">
        <v>875</v>
      </c>
      <c r="C45" s="1048"/>
      <c r="D45" s="1048"/>
      <c r="E45" s="1048"/>
      <c r="F45" s="1048"/>
      <c r="G45" s="1048"/>
      <c r="H45" s="1048"/>
      <c r="I45" s="1048"/>
      <c r="J45" s="1048"/>
      <c r="K45" s="1048"/>
      <c r="L45" s="1048"/>
      <c r="M45" s="1048"/>
      <c r="N45" s="1048"/>
      <c r="O45" s="1048"/>
      <c r="P45" s="1048"/>
      <c r="Q45" s="1042"/>
      <c r="R45" s="694"/>
      <c r="S45" s="688"/>
      <c r="T45" s="688"/>
      <c r="U45" s="688"/>
      <c r="V45" s="688"/>
      <c r="W45" s="688"/>
      <c r="X45" s="688"/>
      <c r="Y45" s="688"/>
      <c r="Z45" s="688"/>
      <c r="AA45" s="688"/>
      <c r="AB45" s="688"/>
      <c r="AC45" s="688"/>
      <c r="AD45" s="688"/>
      <c r="AE45" s="688"/>
      <c r="AF45" s="688"/>
      <c r="AG45" s="688"/>
      <c r="AH45" s="688"/>
      <c r="AI45" s="688"/>
      <c r="AJ45" s="688"/>
      <c r="AK45" s="688"/>
      <c r="AL45" s="688"/>
      <c r="AM45" s="688"/>
      <c r="AN45" s="688"/>
      <c r="AO45" s="688"/>
      <c r="AP45" s="688"/>
      <c r="AQ45" s="688"/>
      <c r="AR45" s="688"/>
      <c r="AS45" s="688"/>
      <c r="AT45" s="688"/>
      <c r="AU45" s="688"/>
      <c r="AV45" s="688"/>
      <c r="AW45" s="688"/>
      <c r="AX45" s="688"/>
      <c r="AY45" s="589"/>
      <c r="AZ45" s="589"/>
      <c r="BA45" s="589"/>
      <c r="BB45" s="589"/>
      <c r="BC45" s="589"/>
      <c r="BD45" s="589"/>
      <c r="BE45" s="589"/>
      <c r="BF45" s="589"/>
      <c r="BG45" s="589"/>
      <c r="BH45" s="589"/>
      <c r="BI45" s="589"/>
      <c r="BJ45" s="151"/>
      <c r="BK45" s="688"/>
      <c r="BL45" s="688"/>
      <c r="BM45" s="688"/>
      <c r="BN45" s="688"/>
      <c r="BO45" s="688"/>
      <c r="BP45" s="688"/>
      <c r="BQ45" s="688"/>
      <c r="BR45" s="688"/>
      <c r="BS45" s="688"/>
      <c r="BT45" s="688"/>
      <c r="BU45" s="688"/>
      <c r="BV45" s="688"/>
    </row>
    <row r="46" spans="1:74" s="126" customFormat="1" ht="12" customHeight="1" x14ac:dyDescent="0.2">
      <c r="A46" s="926"/>
      <c r="B46" s="1047" t="s">
        <v>876</v>
      </c>
      <c r="C46" s="1048"/>
      <c r="D46" s="1048"/>
      <c r="E46" s="1048"/>
      <c r="F46" s="1048"/>
      <c r="G46" s="1048"/>
      <c r="H46" s="1048"/>
      <c r="I46" s="1048"/>
      <c r="J46" s="1048"/>
      <c r="K46" s="1048"/>
      <c r="L46" s="1048"/>
      <c r="M46" s="1048"/>
      <c r="N46" s="1048"/>
      <c r="O46" s="1048"/>
      <c r="P46" s="1048"/>
      <c r="Q46" s="1042"/>
      <c r="R46" s="694"/>
      <c r="S46" s="688"/>
      <c r="T46" s="688"/>
      <c r="U46" s="688"/>
      <c r="V46" s="688"/>
      <c r="W46" s="688"/>
      <c r="X46" s="688"/>
      <c r="Y46" s="688"/>
      <c r="Z46" s="688"/>
      <c r="AA46" s="688"/>
      <c r="AB46" s="688"/>
      <c r="AC46" s="688"/>
      <c r="AD46" s="688"/>
      <c r="AE46" s="688"/>
      <c r="AF46" s="688"/>
      <c r="AG46" s="688"/>
      <c r="AH46" s="688"/>
      <c r="AI46" s="688"/>
      <c r="AJ46" s="688"/>
      <c r="AK46" s="688"/>
      <c r="AL46" s="688"/>
      <c r="AM46" s="688"/>
      <c r="AN46" s="688"/>
      <c r="AO46" s="688"/>
      <c r="AP46" s="688"/>
      <c r="AQ46" s="688"/>
      <c r="AR46" s="688"/>
      <c r="AS46" s="688"/>
      <c r="AT46" s="688"/>
      <c r="AU46" s="688"/>
      <c r="AV46" s="688"/>
      <c r="AW46" s="688"/>
      <c r="AX46" s="688"/>
      <c r="AY46" s="589"/>
      <c r="AZ46" s="589"/>
      <c r="BA46" s="589"/>
      <c r="BB46" s="589"/>
      <c r="BC46" s="589"/>
      <c r="BD46" s="589"/>
      <c r="BE46" s="589"/>
      <c r="BF46" s="589"/>
      <c r="BG46" s="589"/>
      <c r="BH46" s="589"/>
      <c r="BI46" s="589"/>
      <c r="BJ46" s="151"/>
      <c r="BK46" s="688"/>
      <c r="BL46" s="688"/>
      <c r="BM46" s="688"/>
      <c r="BN46" s="688"/>
      <c r="BO46" s="688"/>
      <c r="BP46" s="688"/>
      <c r="BQ46" s="688"/>
      <c r="BR46" s="688"/>
      <c r="BS46" s="688"/>
      <c r="BT46" s="688"/>
      <c r="BU46" s="688"/>
      <c r="BV46" s="688"/>
    </row>
    <row r="47" spans="1:74" s="80" customFormat="1" ht="12" customHeight="1" x14ac:dyDescent="0.2">
      <c r="A47" s="639"/>
      <c r="B47" s="691" t="s">
        <v>114</v>
      </c>
      <c r="C47" s="691"/>
      <c r="D47" s="691"/>
      <c r="E47" s="691"/>
      <c r="F47" s="691"/>
      <c r="G47" s="691"/>
      <c r="H47" s="692"/>
      <c r="I47" s="691"/>
      <c r="J47" s="691"/>
      <c r="K47" s="691"/>
      <c r="L47" s="691"/>
      <c r="M47" s="691"/>
      <c r="N47" s="691"/>
      <c r="O47" s="691"/>
      <c r="P47" s="691"/>
      <c r="Q47" s="691"/>
      <c r="R47" s="693"/>
      <c r="S47" s="694"/>
      <c r="T47" s="694"/>
      <c r="U47" s="694"/>
      <c r="V47" s="694"/>
      <c r="W47" s="694"/>
      <c r="X47" s="694"/>
      <c r="Y47" s="694"/>
      <c r="Z47" s="694"/>
      <c r="AA47" s="694"/>
      <c r="AB47" s="694"/>
      <c r="AC47" s="694"/>
      <c r="AD47" s="694"/>
      <c r="AE47" s="694"/>
      <c r="AF47" s="694"/>
      <c r="AG47" s="694"/>
      <c r="AH47" s="694"/>
      <c r="AI47" s="694"/>
      <c r="AJ47" s="694"/>
      <c r="AK47" s="694"/>
      <c r="AL47" s="694"/>
      <c r="AM47" s="694"/>
      <c r="AN47" s="694"/>
      <c r="AO47" s="694"/>
      <c r="AP47" s="694"/>
      <c r="AQ47" s="694"/>
      <c r="AR47" s="694"/>
      <c r="AS47" s="694"/>
      <c r="AT47" s="694"/>
      <c r="AU47" s="694"/>
      <c r="AV47" s="694"/>
      <c r="AW47" s="694"/>
      <c r="AX47" s="694"/>
      <c r="AY47" s="590"/>
      <c r="AZ47" s="590"/>
      <c r="BA47" s="590"/>
      <c r="BB47" s="590"/>
      <c r="BC47" s="590"/>
      <c r="BD47" s="590"/>
      <c r="BE47" s="590"/>
      <c r="BF47" s="590"/>
      <c r="BG47" s="590"/>
      <c r="BH47" s="590"/>
      <c r="BI47" s="590"/>
      <c r="BJ47" s="150"/>
      <c r="BK47" s="694"/>
      <c r="BL47" s="694"/>
      <c r="BM47" s="694"/>
      <c r="BN47" s="694"/>
      <c r="BO47" s="694"/>
      <c r="BP47" s="694"/>
      <c r="BQ47" s="694"/>
      <c r="BR47" s="694"/>
      <c r="BS47" s="694"/>
      <c r="BT47" s="694"/>
      <c r="BU47" s="694"/>
      <c r="BV47" s="694"/>
    </row>
    <row r="48" spans="1:74" s="268" customFormat="1" ht="12" customHeight="1" x14ac:dyDescent="0.2">
      <c r="A48" s="267"/>
      <c r="B48" s="974" t="str">
        <f>Dates!$G$2</f>
        <v>EIA completed modeling and analysis for this report on Thursday, August 6, 2026.</v>
      </c>
      <c r="C48" s="975"/>
      <c r="D48" s="975"/>
      <c r="E48" s="975"/>
      <c r="F48" s="975"/>
      <c r="G48" s="975"/>
      <c r="H48" s="975"/>
      <c r="I48" s="975"/>
      <c r="J48" s="975"/>
      <c r="K48" s="975"/>
      <c r="L48" s="975"/>
      <c r="M48" s="975"/>
      <c r="N48" s="975"/>
      <c r="O48" s="975"/>
      <c r="P48" s="975"/>
      <c r="Q48" s="975"/>
      <c r="R48" s="694"/>
      <c r="AY48" s="271"/>
      <c r="AZ48" s="271"/>
      <c r="BA48" s="271"/>
      <c r="BB48" s="271"/>
      <c r="BC48" s="271"/>
      <c r="BD48" s="271"/>
      <c r="BE48" s="271"/>
      <c r="BF48" s="271"/>
      <c r="BG48" s="271"/>
      <c r="BH48" s="271"/>
      <c r="BI48" s="271"/>
    </row>
    <row r="49" spans="1:74" s="126" customFormat="1" ht="12" customHeight="1" x14ac:dyDescent="0.2">
      <c r="A49" s="926"/>
      <c r="B49" s="979" t="s">
        <v>115</v>
      </c>
      <c r="C49" s="977"/>
      <c r="D49" s="977"/>
      <c r="E49" s="977"/>
      <c r="F49" s="977"/>
      <c r="G49" s="977"/>
      <c r="H49" s="977"/>
      <c r="I49" s="977"/>
      <c r="J49" s="977"/>
      <c r="K49" s="977"/>
      <c r="L49" s="977"/>
      <c r="M49" s="977"/>
      <c r="N49" s="977"/>
      <c r="O49" s="977"/>
      <c r="P49" s="977"/>
      <c r="Q49" s="977"/>
      <c r="R49" s="694"/>
      <c r="S49" s="688"/>
      <c r="T49" s="688"/>
      <c r="U49" s="688"/>
      <c r="V49" s="688"/>
      <c r="W49" s="688"/>
      <c r="X49" s="688"/>
      <c r="Y49" s="688"/>
      <c r="Z49" s="688"/>
      <c r="AA49" s="688"/>
      <c r="AB49" s="688"/>
      <c r="AC49" s="688"/>
      <c r="AD49" s="688"/>
      <c r="AE49" s="688"/>
      <c r="AF49" s="688"/>
      <c r="AG49" s="688"/>
      <c r="AH49" s="688"/>
      <c r="AI49" s="688"/>
      <c r="AJ49" s="688"/>
      <c r="AK49" s="688"/>
      <c r="AL49" s="688"/>
      <c r="AM49" s="688"/>
      <c r="AN49" s="688"/>
      <c r="AO49" s="688"/>
      <c r="AP49" s="688"/>
      <c r="AQ49" s="688"/>
      <c r="AR49" s="688"/>
      <c r="AS49" s="688"/>
      <c r="AT49" s="688"/>
      <c r="AU49" s="688"/>
      <c r="AV49" s="688"/>
      <c r="AW49" s="688"/>
      <c r="AX49" s="688"/>
      <c r="AY49" s="589"/>
      <c r="AZ49" s="589"/>
      <c r="BA49" s="589"/>
      <c r="BB49" s="589"/>
      <c r="BC49" s="589"/>
      <c r="BD49" s="589"/>
      <c r="BE49" s="589"/>
      <c r="BF49" s="589"/>
      <c r="BG49" s="589"/>
      <c r="BH49" s="589"/>
      <c r="BI49" s="589"/>
      <c r="BJ49" s="151"/>
      <c r="BK49" s="688"/>
      <c r="BL49" s="688"/>
      <c r="BM49" s="688"/>
      <c r="BN49" s="688"/>
      <c r="BO49" s="688"/>
      <c r="BP49" s="688"/>
      <c r="BQ49" s="688"/>
      <c r="BR49" s="688"/>
      <c r="BS49" s="688"/>
      <c r="BT49" s="688"/>
      <c r="BU49" s="688"/>
      <c r="BV49" s="688"/>
    </row>
    <row r="50" spans="1:74" s="126" customFormat="1" ht="12" customHeight="1" x14ac:dyDescent="0.2">
      <c r="A50" s="926"/>
      <c r="B50" s="976" t="s">
        <v>116</v>
      </c>
      <c r="C50" s="977"/>
      <c r="D50" s="977"/>
      <c r="E50" s="977"/>
      <c r="F50" s="977"/>
      <c r="G50" s="977"/>
      <c r="H50" s="977"/>
      <c r="I50" s="977"/>
      <c r="J50" s="977"/>
      <c r="K50" s="977"/>
      <c r="L50" s="977"/>
      <c r="M50" s="977"/>
      <c r="N50" s="977"/>
      <c r="O50" s="977"/>
      <c r="P50" s="977"/>
      <c r="Q50" s="977"/>
      <c r="R50" s="694"/>
      <c r="S50" s="688"/>
      <c r="T50" s="688"/>
      <c r="U50" s="688"/>
      <c r="V50" s="688"/>
      <c r="W50" s="688"/>
      <c r="X50" s="688"/>
      <c r="Y50" s="688"/>
      <c r="Z50" s="688"/>
      <c r="AA50" s="688"/>
      <c r="AB50" s="688"/>
      <c r="AC50" s="688"/>
      <c r="AD50" s="688"/>
      <c r="AE50" s="688"/>
      <c r="AF50" s="688"/>
      <c r="AG50" s="688"/>
      <c r="AH50" s="688"/>
      <c r="AI50" s="688"/>
      <c r="AJ50" s="688"/>
      <c r="AK50" s="688"/>
      <c r="AL50" s="688"/>
      <c r="AM50" s="688"/>
      <c r="AN50" s="688"/>
      <c r="AO50" s="688"/>
      <c r="AP50" s="688"/>
      <c r="AQ50" s="688"/>
      <c r="AR50" s="688"/>
      <c r="AS50" s="688"/>
      <c r="AT50" s="688"/>
      <c r="AU50" s="688"/>
      <c r="AV50" s="688"/>
      <c r="AW50" s="688"/>
      <c r="AX50" s="688"/>
      <c r="AY50" s="589"/>
      <c r="AZ50" s="589"/>
      <c r="BA50" s="589"/>
      <c r="BB50" s="589"/>
      <c r="BC50" s="589"/>
      <c r="BD50" s="589"/>
      <c r="BE50" s="589"/>
      <c r="BF50" s="589"/>
      <c r="BG50" s="589"/>
      <c r="BH50" s="589"/>
      <c r="BI50" s="589"/>
      <c r="BJ50" s="151"/>
      <c r="BK50" s="688"/>
      <c r="BL50" s="688"/>
      <c r="BM50" s="688"/>
      <c r="BN50" s="688"/>
      <c r="BO50" s="688"/>
      <c r="BP50" s="688"/>
      <c r="BQ50" s="688"/>
      <c r="BR50" s="688"/>
      <c r="BS50" s="688"/>
      <c r="BT50" s="688"/>
      <c r="BU50" s="688"/>
      <c r="BV50" s="688"/>
    </row>
    <row r="51" spans="1:74" s="126" customFormat="1" ht="12" customHeight="1" x14ac:dyDescent="0.2">
      <c r="A51" s="926"/>
      <c r="B51" s="980" t="s">
        <v>118</v>
      </c>
      <c r="C51" s="980"/>
      <c r="D51" s="980"/>
      <c r="E51" s="980"/>
      <c r="F51" s="980"/>
      <c r="G51" s="980"/>
      <c r="H51" s="980"/>
      <c r="I51" s="980"/>
      <c r="J51" s="980"/>
      <c r="K51" s="980"/>
      <c r="L51" s="980"/>
      <c r="M51" s="980"/>
      <c r="N51" s="980"/>
      <c r="O51" s="980"/>
      <c r="P51" s="980"/>
      <c r="Q51" s="980"/>
      <c r="R51" s="980"/>
      <c r="S51" s="688"/>
      <c r="T51" s="688"/>
      <c r="U51" s="688"/>
      <c r="V51" s="688"/>
      <c r="W51" s="688"/>
      <c r="X51" s="688"/>
      <c r="Y51" s="688"/>
      <c r="Z51" s="688"/>
      <c r="AA51" s="688"/>
      <c r="AB51" s="688"/>
      <c r="AC51" s="688"/>
      <c r="AD51" s="688"/>
      <c r="AE51" s="688"/>
      <c r="AF51" s="688"/>
      <c r="AG51" s="688"/>
      <c r="AH51" s="688"/>
      <c r="AI51" s="688"/>
      <c r="AJ51" s="688"/>
      <c r="AK51" s="688"/>
      <c r="AL51" s="688"/>
      <c r="AM51" s="688"/>
      <c r="AN51" s="688"/>
      <c r="AO51" s="688"/>
      <c r="AP51" s="688"/>
      <c r="AQ51" s="688"/>
      <c r="AR51" s="688"/>
      <c r="AS51" s="688"/>
      <c r="AT51" s="688"/>
      <c r="AU51" s="688"/>
      <c r="AV51" s="688"/>
      <c r="AW51" s="688"/>
      <c r="AX51" s="688"/>
      <c r="AY51" s="589"/>
      <c r="AZ51" s="589"/>
      <c r="BA51" s="589"/>
      <c r="BB51" s="589"/>
      <c r="BC51" s="589"/>
      <c r="BD51" s="589"/>
      <c r="BE51" s="589"/>
      <c r="BF51" s="589"/>
      <c r="BG51" s="589"/>
      <c r="BH51" s="589"/>
      <c r="BI51" s="589"/>
      <c r="BJ51" s="151"/>
      <c r="BK51" s="688"/>
      <c r="BL51" s="688"/>
      <c r="BM51" s="688"/>
      <c r="BN51" s="688"/>
      <c r="BO51" s="688"/>
      <c r="BP51" s="688"/>
      <c r="BQ51" s="688"/>
      <c r="BR51" s="688"/>
      <c r="BS51" s="688"/>
      <c r="BT51" s="688"/>
      <c r="BU51" s="688"/>
      <c r="BV51" s="688"/>
    </row>
    <row r="52" spans="1:74" s="126" customFormat="1" ht="12" customHeight="1" x14ac:dyDescent="0.2">
      <c r="A52" s="926"/>
      <c r="B52" s="966" t="s">
        <v>877</v>
      </c>
      <c r="C52" s="989"/>
      <c r="D52" s="989"/>
      <c r="E52" s="989"/>
      <c r="F52" s="989"/>
      <c r="G52" s="989"/>
      <c r="H52" s="989"/>
      <c r="I52" s="989"/>
      <c r="J52" s="989"/>
      <c r="K52" s="989"/>
      <c r="L52" s="989"/>
      <c r="M52" s="989"/>
      <c r="N52" s="989"/>
      <c r="O52" s="989"/>
      <c r="P52" s="989"/>
      <c r="Q52" s="972"/>
      <c r="R52" s="694"/>
      <c r="S52" s="688"/>
      <c r="T52" s="688"/>
      <c r="U52" s="688"/>
      <c r="V52" s="688"/>
      <c r="W52" s="688"/>
      <c r="X52" s="688"/>
      <c r="Y52" s="688"/>
      <c r="Z52" s="688"/>
      <c r="AA52" s="688"/>
      <c r="AB52" s="688"/>
      <c r="AC52" s="688"/>
      <c r="AD52" s="688"/>
      <c r="AE52" s="688"/>
      <c r="AF52" s="688"/>
      <c r="AG52" s="688"/>
      <c r="AH52" s="688"/>
      <c r="AI52" s="688"/>
      <c r="AJ52" s="688"/>
      <c r="AK52" s="688"/>
      <c r="AL52" s="688"/>
      <c r="AM52" s="688"/>
      <c r="AN52" s="688"/>
      <c r="AO52" s="688"/>
      <c r="AP52" s="688"/>
      <c r="AQ52" s="688"/>
      <c r="AR52" s="688"/>
      <c r="AS52" s="688"/>
      <c r="AT52" s="688"/>
      <c r="AU52" s="688"/>
      <c r="AV52" s="688"/>
      <c r="AW52" s="688"/>
      <c r="AX52" s="688"/>
      <c r="AY52" s="589"/>
      <c r="AZ52" s="589"/>
      <c r="BA52" s="589"/>
      <c r="BB52" s="589"/>
      <c r="BC52" s="589"/>
      <c r="BD52" s="589"/>
      <c r="BE52" s="589"/>
      <c r="BF52" s="589"/>
      <c r="BG52" s="589"/>
      <c r="BH52" s="589"/>
      <c r="BI52" s="589"/>
      <c r="BJ52" s="151"/>
      <c r="BK52" s="688"/>
      <c r="BL52" s="688"/>
      <c r="BM52" s="688"/>
      <c r="BN52" s="688"/>
      <c r="BO52" s="688"/>
      <c r="BP52" s="688"/>
      <c r="BQ52" s="688"/>
      <c r="BR52" s="688"/>
      <c r="BS52" s="688"/>
      <c r="BT52" s="688"/>
      <c r="BU52" s="688"/>
      <c r="BV52" s="688"/>
    </row>
    <row r="53" spans="1:74" s="127" customFormat="1" ht="12" customHeight="1" x14ac:dyDescent="0.2">
      <c r="A53" s="194"/>
      <c r="B53" s="966" t="s">
        <v>122</v>
      </c>
      <c r="C53" s="972"/>
      <c r="D53" s="972"/>
      <c r="E53" s="972"/>
      <c r="F53" s="972"/>
      <c r="G53" s="972"/>
      <c r="H53" s="972"/>
      <c r="I53" s="972"/>
      <c r="J53" s="972"/>
      <c r="K53" s="972"/>
      <c r="L53" s="972"/>
      <c r="M53" s="972"/>
      <c r="N53" s="972"/>
      <c r="O53" s="972"/>
      <c r="P53" s="972"/>
      <c r="Q53" s="972"/>
      <c r="R53" s="694"/>
      <c r="S53" s="927"/>
      <c r="T53" s="927"/>
      <c r="U53" s="927"/>
      <c r="V53" s="927"/>
      <c r="W53" s="927"/>
      <c r="X53" s="927"/>
      <c r="Y53" s="927"/>
      <c r="Z53" s="927"/>
      <c r="AA53" s="927"/>
      <c r="AB53" s="927"/>
      <c r="AC53" s="927"/>
      <c r="AD53" s="927"/>
      <c r="AE53" s="927"/>
      <c r="AF53" s="927"/>
      <c r="AG53" s="927"/>
      <c r="AH53" s="927"/>
      <c r="AI53" s="927"/>
      <c r="AJ53" s="927"/>
      <c r="AK53" s="927"/>
      <c r="AL53" s="927"/>
      <c r="AM53" s="927"/>
      <c r="AN53" s="927"/>
      <c r="AO53" s="927"/>
      <c r="AP53" s="927"/>
      <c r="AQ53" s="927"/>
      <c r="AR53" s="927"/>
      <c r="AS53" s="927"/>
      <c r="AT53" s="927"/>
      <c r="AU53" s="927"/>
      <c r="AV53" s="927"/>
      <c r="AW53" s="927"/>
      <c r="AX53" s="927"/>
      <c r="AY53" s="589"/>
      <c r="AZ53" s="589"/>
      <c r="BA53" s="589"/>
      <c r="BB53" s="589"/>
      <c r="BC53" s="589"/>
      <c r="BD53" s="589"/>
      <c r="BE53" s="589"/>
      <c r="BF53" s="589"/>
      <c r="BG53" s="589"/>
      <c r="BH53" s="589"/>
      <c r="BI53" s="589"/>
      <c r="BJ53" s="152"/>
      <c r="BK53" s="927"/>
      <c r="BL53" s="927"/>
      <c r="BM53" s="927"/>
      <c r="BN53" s="927"/>
      <c r="BO53" s="927"/>
      <c r="BP53" s="927"/>
      <c r="BQ53" s="927"/>
      <c r="BR53" s="927"/>
      <c r="BS53" s="927"/>
      <c r="BT53" s="927"/>
      <c r="BU53" s="927"/>
      <c r="BV53" s="927"/>
    </row>
    <row r="54" spans="1:74" ht="12.75" x14ac:dyDescent="0.2">
      <c r="A54" s="194"/>
      <c r="B54" s="994" t="s">
        <v>191</v>
      </c>
      <c r="C54" s="972"/>
      <c r="D54" s="972"/>
      <c r="E54" s="972"/>
      <c r="F54" s="972"/>
      <c r="G54" s="972"/>
      <c r="H54" s="972"/>
      <c r="I54" s="972"/>
      <c r="J54" s="972"/>
      <c r="K54" s="972"/>
      <c r="L54" s="972"/>
      <c r="M54" s="972"/>
      <c r="N54" s="972"/>
      <c r="O54" s="972"/>
      <c r="P54" s="972"/>
      <c r="Q54" s="972"/>
      <c r="R54" s="640"/>
      <c r="S54" s="640"/>
      <c r="T54" s="640"/>
      <c r="U54" s="640"/>
      <c r="V54" s="640"/>
      <c r="W54" s="640"/>
      <c r="X54" s="640"/>
      <c r="Y54" s="640"/>
      <c r="Z54" s="640"/>
      <c r="AA54" s="640"/>
      <c r="AB54" s="640"/>
      <c r="AC54" s="640"/>
      <c r="AD54" s="640"/>
      <c r="AE54" s="640"/>
      <c r="AF54" s="640"/>
      <c r="AG54" s="640"/>
      <c r="AH54" s="640"/>
      <c r="AI54" s="640"/>
      <c r="AJ54" s="640"/>
      <c r="AK54" s="640"/>
      <c r="AL54" s="640"/>
      <c r="AM54" s="640"/>
      <c r="AN54" s="640"/>
      <c r="AO54" s="640"/>
      <c r="AP54" s="640"/>
      <c r="AQ54" s="640"/>
      <c r="AR54" s="640"/>
      <c r="AS54" s="640"/>
      <c r="AT54" s="640"/>
      <c r="AU54" s="640"/>
      <c r="AV54" s="640"/>
      <c r="AW54" s="640"/>
      <c r="AX54" s="640"/>
      <c r="BD54" s="590"/>
      <c r="BE54" s="590"/>
      <c r="BF54" s="590"/>
      <c r="BK54" s="100"/>
      <c r="BL54" s="100"/>
      <c r="BM54" s="100"/>
      <c r="BN54" s="100"/>
      <c r="BO54" s="100"/>
      <c r="BP54" s="100"/>
      <c r="BQ54" s="100"/>
      <c r="BR54" s="100"/>
      <c r="BS54" s="100"/>
      <c r="BT54" s="100"/>
      <c r="BU54" s="100"/>
      <c r="BV54" s="100"/>
    </row>
    <row r="55" spans="1:74" x14ac:dyDescent="0.2">
      <c r="A55" s="640"/>
      <c r="B55" s="640"/>
      <c r="C55" s="640"/>
      <c r="D55" s="640"/>
      <c r="E55" s="640"/>
      <c r="F55" s="640"/>
      <c r="G55" s="640"/>
      <c r="H55" s="640"/>
      <c r="I55" s="640"/>
      <c r="J55" s="640"/>
      <c r="K55" s="640"/>
      <c r="L55" s="640"/>
      <c r="M55" s="640"/>
      <c r="N55" s="640"/>
      <c r="O55" s="640"/>
      <c r="P55" s="640"/>
      <c r="Q55" s="640"/>
      <c r="R55" s="640"/>
      <c r="S55" s="640"/>
      <c r="T55" s="640"/>
      <c r="U55" s="640"/>
      <c r="V55" s="640"/>
      <c r="W55" s="640"/>
      <c r="X55" s="640"/>
      <c r="Y55" s="640"/>
      <c r="Z55" s="640"/>
      <c r="AA55" s="640"/>
      <c r="AB55" s="640"/>
      <c r="AC55" s="640"/>
      <c r="AD55" s="640"/>
      <c r="AE55" s="640"/>
      <c r="AF55" s="640"/>
      <c r="AG55" s="640"/>
      <c r="AH55" s="640"/>
      <c r="AI55" s="640"/>
      <c r="AJ55" s="640"/>
      <c r="AK55" s="640"/>
      <c r="AL55" s="640"/>
      <c r="AM55" s="640"/>
      <c r="AN55" s="640"/>
      <c r="AO55" s="640"/>
      <c r="AP55" s="640"/>
      <c r="AQ55" s="640"/>
      <c r="AR55" s="640"/>
      <c r="AS55" s="640"/>
      <c r="AT55" s="640"/>
      <c r="AU55" s="640"/>
      <c r="AV55" s="640"/>
      <c r="AW55" s="640"/>
      <c r="AX55" s="640"/>
      <c r="BD55" s="590"/>
      <c r="BE55" s="590"/>
      <c r="BF55" s="590"/>
      <c r="BK55" s="100"/>
      <c r="BL55" s="100"/>
      <c r="BM55" s="100"/>
      <c r="BN55" s="100"/>
      <c r="BO55" s="100"/>
      <c r="BP55" s="100"/>
      <c r="BQ55" s="100"/>
      <c r="BR55" s="100"/>
      <c r="BS55" s="100"/>
      <c r="BT55" s="100"/>
      <c r="BU55" s="100"/>
      <c r="BV55" s="100"/>
    </row>
    <row r="56" spans="1:74" x14ac:dyDescent="0.2">
      <c r="A56" s="640"/>
      <c r="B56" s="640"/>
      <c r="C56" s="640"/>
      <c r="D56" s="640"/>
      <c r="E56" s="640"/>
      <c r="F56" s="640"/>
      <c r="G56" s="640"/>
      <c r="H56" s="640"/>
      <c r="I56" s="640"/>
      <c r="J56" s="640"/>
      <c r="K56" s="640"/>
      <c r="L56" s="640"/>
      <c r="M56" s="640"/>
      <c r="N56" s="640"/>
      <c r="O56" s="640"/>
      <c r="P56" s="640"/>
      <c r="Q56" s="640"/>
      <c r="R56" s="640"/>
      <c r="S56" s="640"/>
      <c r="T56" s="640"/>
      <c r="U56" s="640"/>
      <c r="V56" s="640"/>
      <c r="W56" s="640"/>
      <c r="X56" s="640"/>
      <c r="Y56" s="640"/>
      <c r="Z56" s="640"/>
      <c r="AA56" s="640"/>
      <c r="AB56" s="640"/>
      <c r="AC56" s="640"/>
      <c r="AD56" s="640"/>
      <c r="AE56" s="640"/>
      <c r="AF56" s="640"/>
      <c r="AG56" s="640"/>
      <c r="AH56" s="640"/>
      <c r="AI56" s="640"/>
      <c r="AJ56" s="640"/>
      <c r="AK56" s="640"/>
      <c r="AL56" s="640"/>
      <c r="AM56" s="640"/>
      <c r="AN56" s="640"/>
      <c r="AO56" s="640"/>
      <c r="AP56" s="640"/>
      <c r="AQ56" s="640"/>
      <c r="AR56" s="640"/>
      <c r="AS56" s="640"/>
      <c r="AT56" s="640"/>
      <c r="AU56" s="640"/>
      <c r="AV56" s="640"/>
      <c r="AW56" s="640"/>
      <c r="AX56" s="640"/>
      <c r="BD56" s="590"/>
      <c r="BE56" s="590"/>
      <c r="BF56" s="590"/>
      <c r="BK56" s="100"/>
      <c r="BL56" s="100"/>
      <c r="BM56" s="100"/>
      <c r="BN56" s="100"/>
      <c r="BO56" s="100"/>
      <c r="BP56" s="100"/>
      <c r="BQ56" s="100"/>
      <c r="BR56" s="100"/>
      <c r="BS56" s="100"/>
      <c r="BT56" s="100"/>
      <c r="BU56" s="100"/>
      <c r="BV56" s="100"/>
    </row>
    <row r="57" spans="1:74" x14ac:dyDescent="0.2">
      <c r="A57" s="640"/>
      <c r="B57" s="640"/>
      <c r="C57" s="640"/>
      <c r="D57" s="640"/>
      <c r="E57" s="640"/>
      <c r="F57" s="640"/>
      <c r="G57" s="640"/>
      <c r="H57" s="640"/>
      <c r="I57" s="640"/>
      <c r="J57" s="640"/>
      <c r="K57" s="640"/>
      <c r="L57" s="640"/>
      <c r="M57" s="640"/>
      <c r="N57" s="640"/>
      <c r="O57" s="640"/>
      <c r="P57" s="640"/>
      <c r="Q57" s="640"/>
      <c r="R57" s="640"/>
      <c r="S57" s="640"/>
      <c r="T57" s="640"/>
      <c r="U57" s="640"/>
      <c r="V57" s="640"/>
      <c r="W57" s="640"/>
      <c r="X57" s="640"/>
      <c r="Y57" s="640"/>
      <c r="Z57" s="640"/>
      <c r="AA57" s="640"/>
      <c r="AB57" s="640"/>
      <c r="AC57" s="640"/>
      <c r="AD57" s="640"/>
      <c r="AE57" s="640"/>
      <c r="AF57" s="640"/>
      <c r="AG57" s="640"/>
      <c r="AH57" s="640"/>
      <c r="AI57" s="640"/>
      <c r="AJ57" s="640"/>
      <c r="AK57" s="640"/>
      <c r="AL57" s="640"/>
      <c r="AM57" s="640"/>
      <c r="AN57" s="640"/>
      <c r="AO57" s="640"/>
      <c r="AP57" s="640"/>
      <c r="AQ57" s="640"/>
      <c r="AR57" s="640"/>
      <c r="AS57" s="640"/>
      <c r="AT57" s="640"/>
      <c r="AU57" s="640"/>
      <c r="AV57" s="640"/>
      <c r="AW57" s="640"/>
      <c r="AX57" s="640"/>
      <c r="BD57" s="590"/>
      <c r="BE57" s="590"/>
      <c r="BF57" s="590"/>
      <c r="BK57" s="100"/>
      <c r="BL57" s="100"/>
      <c r="BM57" s="100"/>
      <c r="BN57" s="100"/>
      <c r="BO57" s="100"/>
      <c r="BP57" s="100"/>
      <c r="BQ57" s="100"/>
      <c r="BR57" s="100"/>
      <c r="BS57" s="100"/>
      <c r="BT57" s="100"/>
      <c r="BU57" s="100"/>
      <c r="BV57" s="100"/>
    </row>
    <row r="58" spans="1:74" x14ac:dyDescent="0.2">
      <c r="A58" s="640"/>
      <c r="B58" s="640"/>
      <c r="C58" s="640"/>
      <c r="D58" s="640"/>
      <c r="E58" s="640"/>
      <c r="F58" s="640"/>
      <c r="G58" s="640"/>
      <c r="H58" s="640"/>
      <c r="I58" s="640"/>
      <c r="J58" s="640"/>
      <c r="K58" s="640"/>
      <c r="L58" s="640"/>
      <c r="M58" s="640"/>
      <c r="N58" s="640"/>
      <c r="O58" s="640"/>
      <c r="P58" s="640"/>
      <c r="Q58" s="640"/>
      <c r="R58" s="640"/>
      <c r="S58" s="640"/>
      <c r="T58" s="640"/>
      <c r="U58" s="640"/>
      <c r="V58" s="640"/>
      <c r="W58" s="640"/>
      <c r="X58" s="640"/>
      <c r="Y58" s="640"/>
      <c r="Z58" s="640"/>
      <c r="AA58" s="640"/>
      <c r="AB58" s="640"/>
      <c r="AC58" s="640"/>
      <c r="AD58" s="640"/>
      <c r="AE58" s="640"/>
      <c r="AF58" s="640"/>
      <c r="AG58" s="640"/>
      <c r="AH58" s="640"/>
      <c r="AI58" s="640"/>
      <c r="AJ58" s="640"/>
      <c r="AK58" s="640"/>
      <c r="AL58" s="640"/>
      <c r="AM58" s="640"/>
      <c r="AN58" s="640"/>
      <c r="AO58" s="640"/>
      <c r="AP58" s="640"/>
      <c r="AQ58" s="640"/>
      <c r="AR58" s="640"/>
      <c r="AS58" s="640"/>
      <c r="AT58" s="640"/>
      <c r="AU58" s="640"/>
      <c r="AV58" s="640"/>
      <c r="AW58" s="640"/>
      <c r="AX58" s="640"/>
      <c r="BD58" s="590"/>
      <c r="BE58" s="590"/>
      <c r="BF58" s="590"/>
      <c r="BK58" s="100"/>
      <c r="BL58" s="100"/>
      <c r="BM58" s="100"/>
      <c r="BN58" s="100"/>
      <c r="BO58" s="100"/>
      <c r="BP58" s="100"/>
      <c r="BQ58" s="100"/>
      <c r="BR58" s="100"/>
      <c r="BS58" s="100"/>
      <c r="BT58" s="100"/>
      <c r="BU58" s="100"/>
      <c r="BV58" s="100"/>
    </row>
    <row r="59" spans="1:74" x14ac:dyDescent="0.2">
      <c r="A59" s="640"/>
      <c r="B59" s="640"/>
      <c r="C59" s="640"/>
      <c r="D59" s="640"/>
      <c r="E59" s="640"/>
      <c r="F59" s="640"/>
      <c r="G59" s="640"/>
      <c r="H59" s="640"/>
      <c r="I59" s="640"/>
      <c r="J59" s="640"/>
      <c r="K59" s="640"/>
      <c r="L59" s="640"/>
      <c r="M59" s="640"/>
      <c r="N59" s="640"/>
      <c r="O59" s="640"/>
      <c r="P59" s="640"/>
      <c r="Q59" s="640"/>
      <c r="R59" s="640"/>
      <c r="S59" s="640"/>
      <c r="T59" s="640"/>
      <c r="U59" s="640"/>
      <c r="V59" s="640"/>
      <c r="W59" s="640"/>
      <c r="X59" s="640"/>
      <c r="Y59" s="640"/>
      <c r="Z59" s="640"/>
      <c r="AA59" s="640"/>
      <c r="AB59" s="640"/>
      <c r="AC59" s="640"/>
      <c r="AD59" s="640"/>
      <c r="AE59" s="640"/>
      <c r="AF59" s="640"/>
      <c r="AG59" s="640"/>
      <c r="AH59" s="640"/>
      <c r="AI59" s="640"/>
      <c r="AJ59" s="640"/>
      <c r="AK59" s="640"/>
      <c r="AL59" s="640"/>
      <c r="AM59" s="640"/>
      <c r="AN59" s="640"/>
      <c r="AO59" s="640"/>
      <c r="AP59" s="640"/>
      <c r="AQ59" s="640"/>
      <c r="AR59" s="640"/>
      <c r="AS59" s="640"/>
      <c r="AT59" s="640"/>
      <c r="AU59" s="640"/>
      <c r="AV59" s="640"/>
      <c r="AW59" s="640"/>
      <c r="AX59" s="640"/>
      <c r="BD59" s="590"/>
      <c r="BE59" s="590"/>
      <c r="BF59" s="590"/>
      <c r="BK59" s="100"/>
      <c r="BL59" s="100"/>
      <c r="BM59" s="100"/>
      <c r="BN59" s="100"/>
      <c r="BO59" s="100"/>
      <c r="BP59" s="100"/>
      <c r="BQ59" s="100"/>
      <c r="BR59" s="100"/>
      <c r="BS59" s="100"/>
      <c r="BT59" s="100"/>
      <c r="BU59" s="100"/>
      <c r="BV59" s="100"/>
    </row>
    <row r="60" spans="1:74" x14ac:dyDescent="0.2">
      <c r="A60" s="640"/>
      <c r="B60" s="640"/>
      <c r="C60" s="640"/>
      <c r="D60" s="640"/>
      <c r="E60" s="640"/>
      <c r="F60" s="640"/>
      <c r="G60" s="640"/>
      <c r="H60" s="640"/>
      <c r="I60" s="640"/>
      <c r="J60" s="640"/>
      <c r="K60" s="640"/>
      <c r="L60" s="640"/>
      <c r="M60" s="640"/>
      <c r="N60" s="640"/>
      <c r="O60" s="640"/>
      <c r="P60" s="640"/>
      <c r="Q60" s="640"/>
      <c r="R60" s="640"/>
      <c r="S60" s="640"/>
      <c r="T60" s="640"/>
      <c r="U60" s="640"/>
      <c r="V60" s="640"/>
      <c r="W60" s="640"/>
      <c r="X60" s="640"/>
      <c r="Y60" s="640"/>
      <c r="Z60" s="640"/>
      <c r="AA60" s="640"/>
      <c r="AB60" s="640"/>
      <c r="AC60" s="640"/>
      <c r="AD60" s="640"/>
      <c r="AE60" s="640"/>
      <c r="AF60" s="640"/>
      <c r="AG60" s="640"/>
      <c r="AH60" s="640"/>
      <c r="AI60" s="640"/>
      <c r="AJ60" s="640"/>
      <c r="AK60" s="640"/>
      <c r="AL60" s="640"/>
      <c r="AM60" s="640"/>
      <c r="AN60" s="640"/>
      <c r="AO60" s="640"/>
      <c r="AP60" s="640"/>
      <c r="AQ60" s="640"/>
      <c r="AR60" s="640"/>
      <c r="AS60" s="640"/>
      <c r="AT60" s="640"/>
      <c r="AU60" s="640"/>
      <c r="AV60" s="640"/>
      <c r="AW60" s="640"/>
      <c r="AX60" s="640"/>
      <c r="BD60" s="590"/>
      <c r="BE60" s="590"/>
      <c r="BF60" s="590"/>
      <c r="BK60" s="100"/>
      <c r="BL60" s="100"/>
      <c r="BM60" s="100"/>
      <c r="BN60" s="100"/>
      <c r="BO60" s="100"/>
      <c r="BP60" s="100"/>
      <c r="BQ60" s="100"/>
      <c r="BR60" s="100"/>
      <c r="BS60" s="100"/>
      <c r="BT60" s="100"/>
      <c r="BU60" s="100"/>
      <c r="BV60" s="100"/>
    </row>
    <row r="61" spans="1:74" x14ac:dyDescent="0.2">
      <c r="A61" s="640"/>
      <c r="B61" s="640"/>
      <c r="C61" s="640"/>
      <c r="D61" s="640"/>
      <c r="E61" s="640"/>
      <c r="F61" s="640"/>
      <c r="G61" s="640"/>
      <c r="H61" s="640"/>
      <c r="I61" s="640"/>
      <c r="J61" s="640"/>
      <c r="K61" s="640"/>
      <c r="L61" s="640"/>
      <c r="M61" s="640"/>
      <c r="N61" s="640"/>
      <c r="O61" s="640"/>
      <c r="P61" s="640"/>
      <c r="Q61" s="640"/>
      <c r="R61" s="640"/>
      <c r="S61" s="640"/>
      <c r="T61" s="640"/>
      <c r="U61" s="640"/>
      <c r="V61" s="640"/>
      <c r="W61" s="640"/>
      <c r="X61" s="640"/>
      <c r="Y61" s="640"/>
      <c r="Z61" s="640"/>
      <c r="AA61" s="640"/>
      <c r="AB61" s="640"/>
      <c r="AC61" s="640"/>
      <c r="AD61" s="640"/>
      <c r="AE61" s="640"/>
      <c r="AF61" s="640"/>
      <c r="AG61" s="640"/>
      <c r="AH61" s="640"/>
      <c r="AI61" s="640"/>
      <c r="AJ61" s="640"/>
      <c r="AK61" s="640"/>
      <c r="AL61" s="640"/>
      <c r="AM61" s="640"/>
      <c r="AN61" s="640"/>
      <c r="AO61" s="640"/>
      <c r="AP61" s="640"/>
      <c r="AQ61" s="640"/>
      <c r="AR61" s="640"/>
      <c r="AS61" s="640"/>
      <c r="AT61" s="640"/>
      <c r="AU61" s="640"/>
      <c r="AV61" s="640"/>
      <c r="AW61" s="640"/>
      <c r="AX61" s="640"/>
      <c r="BD61" s="590"/>
      <c r="BE61" s="590"/>
      <c r="BF61" s="590"/>
      <c r="BK61" s="100"/>
      <c r="BL61" s="100"/>
      <c r="BM61" s="100"/>
      <c r="BN61" s="100"/>
      <c r="BO61" s="100"/>
      <c r="BP61" s="100"/>
      <c r="BQ61" s="100"/>
      <c r="BR61" s="100"/>
      <c r="BS61" s="100"/>
      <c r="BT61" s="100"/>
      <c r="BU61" s="100"/>
      <c r="BV61" s="100"/>
    </row>
    <row r="62" spans="1:74" x14ac:dyDescent="0.2">
      <c r="A62" s="640"/>
      <c r="B62" s="640"/>
      <c r="C62" s="640"/>
      <c r="D62" s="640"/>
      <c r="E62" s="640"/>
      <c r="F62" s="640"/>
      <c r="G62" s="640"/>
      <c r="H62" s="640"/>
      <c r="I62" s="640"/>
      <c r="J62" s="640"/>
      <c r="K62" s="640"/>
      <c r="L62" s="640"/>
      <c r="M62" s="640"/>
      <c r="N62" s="640"/>
      <c r="O62" s="640"/>
      <c r="P62" s="640"/>
      <c r="Q62" s="640"/>
      <c r="R62" s="640"/>
      <c r="S62" s="640"/>
      <c r="T62" s="640"/>
      <c r="U62" s="640"/>
      <c r="V62" s="640"/>
      <c r="W62" s="640"/>
      <c r="X62" s="640"/>
      <c r="Y62" s="640"/>
      <c r="Z62" s="640"/>
      <c r="AA62" s="640"/>
      <c r="AB62" s="640"/>
      <c r="AC62" s="640"/>
      <c r="AD62" s="640"/>
      <c r="AE62" s="640"/>
      <c r="AF62" s="640"/>
      <c r="AG62" s="640"/>
      <c r="AH62" s="640"/>
      <c r="AI62" s="640"/>
      <c r="AJ62" s="640"/>
      <c r="AK62" s="640"/>
      <c r="AL62" s="640"/>
      <c r="AM62" s="640"/>
      <c r="AN62" s="640"/>
      <c r="AO62" s="640"/>
      <c r="AP62" s="640"/>
      <c r="AQ62" s="640"/>
      <c r="AR62" s="640"/>
      <c r="AS62" s="640"/>
      <c r="AT62" s="640"/>
      <c r="AU62" s="640"/>
      <c r="AV62" s="640"/>
      <c r="AW62" s="640"/>
      <c r="AX62" s="640"/>
      <c r="BD62" s="590"/>
      <c r="BE62" s="590"/>
      <c r="BF62" s="590"/>
      <c r="BK62" s="100"/>
      <c r="BL62" s="100"/>
      <c r="BM62" s="100"/>
      <c r="BN62" s="100"/>
      <c r="BO62" s="100"/>
      <c r="BP62" s="100"/>
      <c r="BQ62" s="100"/>
      <c r="BR62" s="100"/>
      <c r="BS62" s="100"/>
      <c r="BT62" s="100"/>
      <c r="BU62" s="100"/>
      <c r="BV62" s="100"/>
    </row>
    <row r="63" spans="1:74" x14ac:dyDescent="0.2">
      <c r="A63" s="640"/>
      <c r="B63" s="640"/>
      <c r="C63" s="640"/>
      <c r="D63" s="640"/>
      <c r="E63" s="640"/>
      <c r="F63" s="640"/>
      <c r="G63" s="640"/>
      <c r="H63" s="640"/>
      <c r="I63" s="640"/>
      <c r="J63" s="640"/>
      <c r="K63" s="640"/>
      <c r="L63" s="640"/>
      <c r="M63" s="640"/>
      <c r="N63" s="640"/>
      <c r="O63" s="640"/>
      <c r="P63" s="640"/>
      <c r="Q63" s="640"/>
      <c r="R63" s="640"/>
      <c r="S63" s="640"/>
      <c r="T63" s="640"/>
      <c r="U63" s="640"/>
      <c r="V63" s="640"/>
      <c r="W63" s="640"/>
      <c r="X63" s="640"/>
      <c r="Y63" s="640"/>
      <c r="Z63" s="640"/>
      <c r="AA63" s="640"/>
      <c r="AB63" s="640"/>
      <c r="AC63" s="640"/>
      <c r="AD63" s="640"/>
      <c r="AE63" s="640"/>
      <c r="AF63" s="640"/>
      <c r="AG63" s="640"/>
      <c r="AH63" s="640"/>
      <c r="AI63" s="640"/>
      <c r="AJ63" s="640"/>
      <c r="AK63" s="640"/>
      <c r="AL63" s="640"/>
      <c r="AM63" s="640"/>
      <c r="AN63" s="640"/>
      <c r="AO63" s="640"/>
      <c r="AP63" s="640"/>
      <c r="AQ63" s="640"/>
      <c r="AR63" s="640"/>
      <c r="AS63" s="640"/>
      <c r="AT63" s="640"/>
      <c r="AU63" s="640"/>
      <c r="AV63" s="640"/>
      <c r="AW63" s="640"/>
      <c r="AX63" s="640"/>
      <c r="BD63" s="590"/>
      <c r="BE63" s="590"/>
      <c r="BF63" s="590"/>
      <c r="BK63" s="100"/>
      <c r="BL63" s="100"/>
      <c r="BM63" s="100"/>
      <c r="BN63" s="100"/>
      <c r="BO63" s="100"/>
      <c r="BP63" s="100"/>
      <c r="BQ63" s="100"/>
      <c r="BR63" s="100"/>
      <c r="BS63" s="100"/>
      <c r="BT63" s="100"/>
      <c r="BU63" s="100"/>
      <c r="BV63" s="100"/>
    </row>
    <row r="64" spans="1:74" x14ac:dyDescent="0.2">
      <c r="A64" s="640"/>
      <c r="B64" s="640"/>
      <c r="C64" s="640"/>
      <c r="D64" s="640"/>
      <c r="E64" s="640"/>
      <c r="F64" s="640"/>
      <c r="G64" s="640"/>
      <c r="H64" s="640"/>
      <c r="I64" s="640"/>
      <c r="J64" s="640"/>
      <c r="K64" s="640"/>
      <c r="L64" s="640"/>
      <c r="M64" s="640"/>
      <c r="N64" s="640"/>
      <c r="O64" s="640"/>
      <c r="P64" s="640"/>
      <c r="Q64" s="640"/>
      <c r="R64" s="640"/>
      <c r="S64" s="640"/>
      <c r="T64" s="640"/>
      <c r="U64" s="640"/>
      <c r="V64" s="640"/>
      <c r="W64" s="640"/>
      <c r="X64" s="640"/>
      <c r="Y64" s="640"/>
      <c r="Z64" s="640"/>
      <c r="AA64" s="640"/>
      <c r="AB64" s="640"/>
      <c r="AC64" s="640"/>
      <c r="AD64" s="640"/>
      <c r="AE64" s="640"/>
      <c r="AF64" s="640"/>
      <c r="AG64" s="640"/>
      <c r="AH64" s="640"/>
      <c r="AI64" s="640"/>
      <c r="AJ64" s="640"/>
      <c r="AK64" s="640"/>
      <c r="AL64" s="640"/>
      <c r="AM64" s="640"/>
      <c r="AN64" s="640"/>
      <c r="AO64" s="640"/>
      <c r="AP64" s="640"/>
      <c r="AQ64" s="640"/>
      <c r="AR64" s="640"/>
      <c r="AS64" s="640"/>
      <c r="AT64" s="640"/>
      <c r="AU64" s="640"/>
      <c r="AV64" s="640"/>
      <c r="AW64" s="640"/>
      <c r="AX64" s="640"/>
      <c r="BK64" s="100"/>
      <c r="BL64" s="100"/>
      <c r="BM64" s="100"/>
      <c r="BN64" s="100"/>
      <c r="BO64" s="100"/>
      <c r="BP64" s="100"/>
      <c r="BQ64" s="100"/>
      <c r="BR64" s="100"/>
      <c r="BS64" s="100"/>
      <c r="BT64" s="100"/>
      <c r="BU64" s="100"/>
      <c r="BV64" s="100"/>
    </row>
    <row r="65" spans="63:74" x14ac:dyDescent="0.2">
      <c r="BK65" s="100"/>
      <c r="BL65" s="100"/>
      <c r="BM65" s="100"/>
      <c r="BN65" s="100"/>
      <c r="BO65" s="100"/>
      <c r="BP65" s="100"/>
      <c r="BQ65" s="100"/>
      <c r="BR65" s="100"/>
      <c r="BS65" s="100"/>
      <c r="BT65" s="100"/>
      <c r="BU65" s="100"/>
      <c r="BV65" s="100"/>
    </row>
    <row r="66" spans="63:74" x14ac:dyDescent="0.2">
      <c r="BK66" s="100"/>
      <c r="BL66" s="100"/>
      <c r="BM66" s="100"/>
      <c r="BN66" s="100"/>
      <c r="BO66" s="100"/>
      <c r="BP66" s="100"/>
      <c r="BQ66" s="100"/>
      <c r="BR66" s="100"/>
      <c r="BS66" s="100"/>
      <c r="BT66" s="100"/>
      <c r="BU66" s="100"/>
      <c r="BV66" s="100"/>
    </row>
    <row r="67" spans="63:74" x14ac:dyDescent="0.2">
      <c r="BK67" s="100"/>
      <c r="BL67" s="100"/>
      <c r="BM67" s="100"/>
      <c r="BN67" s="100"/>
      <c r="BO67" s="100"/>
      <c r="BP67" s="100"/>
      <c r="BQ67" s="100"/>
      <c r="BR67" s="100"/>
      <c r="BS67" s="100"/>
      <c r="BT67" s="100"/>
      <c r="BU67" s="100"/>
      <c r="BV67" s="100"/>
    </row>
    <row r="68" spans="63:74" x14ac:dyDescent="0.2">
      <c r="BK68" s="100"/>
      <c r="BL68" s="100"/>
      <c r="BM68" s="100"/>
      <c r="BN68" s="100"/>
      <c r="BO68" s="100"/>
      <c r="BP68" s="100"/>
      <c r="BQ68" s="100"/>
      <c r="BR68" s="100"/>
      <c r="BS68" s="100"/>
      <c r="BT68" s="100"/>
      <c r="BU68" s="100"/>
      <c r="BV68" s="100"/>
    </row>
    <row r="69" spans="63:74" x14ac:dyDescent="0.2">
      <c r="BK69" s="100"/>
      <c r="BL69" s="100"/>
      <c r="BM69" s="100"/>
      <c r="BN69" s="100"/>
      <c r="BO69" s="100"/>
      <c r="BP69" s="100"/>
      <c r="BQ69" s="100"/>
      <c r="BR69" s="100"/>
      <c r="BS69" s="100"/>
      <c r="BT69" s="100"/>
      <c r="BU69" s="100"/>
      <c r="BV69" s="100"/>
    </row>
    <row r="70" spans="63:74" x14ac:dyDescent="0.2">
      <c r="BK70" s="100"/>
      <c r="BL70" s="100"/>
      <c r="BM70" s="100"/>
      <c r="BN70" s="100"/>
      <c r="BO70" s="100"/>
      <c r="BP70" s="100"/>
      <c r="BQ70" s="100"/>
      <c r="BR70" s="100"/>
      <c r="BS70" s="100"/>
      <c r="BT70" s="100"/>
      <c r="BU70" s="100"/>
      <c r="BV70" s="100"/>
    </row>
    <row r="71" spans="63:74" x14ac:dyDescent="0.2">
      <c r="BK71" s="100"/>
      <c r="BL71" s="100"/>
      <c r="BM71" s="100"/>
      <c r="BN71" s="100"/>
      <c r="BO71" s="100"/>
      <c r="BP71" s="100"/>
      <c r="BQ71" s="100"/>
      <c r="BR71" s="100"/>
      <c r="BS71" s="100"/>
      <c r="BT71" s="100"/>
      <c r="BU71" s="100"/>
      <c r="BV71" s="100"/>
    </row>
    <row r="72" spans="63:74" x14ac:dyDescent="0.2">
      <c r="BK72" s="100"/>
      <c r="BL72" s="100"/>
      <c r="BM72" s="100"/>
      <c r="BN72" s="100"/>
      <c r="BO72" s="100"/>
      <c r="BP72" s="100"/>
      <c r="BQ72" s="100"/>
      <c r="BR72" s="100"/>
      <c r="BS72" s="100"/>
      <c r="BT72" s="100"/>
      <c r="BU72" s="100"/>
      <c r="BV72" s="100"/>
    </row>
    <row r="73" spans="63:74" x14ac:dyDescent="0.2">
      <c r="BK73" s="100"/>
      <c r="BL73" s="100"/>
      <c r="BM73" s="100"/>
      <c r="BN73" s="100"/>
      <c r="BO73" s="100"/>
      <c r="BP73" s="100"/>
      <c r="BQ73" s="100"/>
      <c r="BR73" s="100"/>
      <c r="BS73" s="100"/>
      <c r="BT73" s="100"/>
      <c r="BU73" s="100"/>
      <c r="BV73" s="100"/>
    </row>
    <row r="74" spans="63:74" x14ac:dyDescent="0.2">
      <c r="BK74" s="100"/>
      <c r="BL74" s="100"/>
      <c r="BM74" s="100"/>
      <c r="BN74" s="100"/>
      <c r="BO74" s="100"/>
      <c r="BP74" s="100"/>
      <c r="BQ74" s="100"/>
      <c r="BR74" s="100"/>
      <c r="BS74" s="100"/>
      <c r="BT74" s="100"/>
      <c r="BU74" s="100"/>
      <c r="BV74" s="100"/>
    </row>
    <row r="75" spans="63:74" x14ac:dyDescent="0.2">
      <c r="BK75" s="100"/>
      <c r="BL75" s="100"/>
      <c r="BM75" s="100"/>
      <c r="BN75" s="100"/>
      <c r="BO75" s="100"/>
      <c r="BP75" s="100"/>
      <c r="BQ75" s="100"/>
      <c r="BR75" s="100"/>
      <c r="BS75" s="100"/>
      <c r="BT75" s="100"/>
      <c r="BU75" s="100"/>
      <c r="BV75" s="100"/>
    </row>
    <row r="76" spans="63:74" x14ac:dyDescent="0.2">
      <c r="BK76" s="100"/>
      <c r="BL76" s="100"/>
      <c r="BM76" s="100"/>
      <c r="BN76" s="100"/>
      <c r="BO76" s="100"/>
      <c r="BP76" s="100"/>
      <c r="BQ76" s="100"/>
      <c r="BR76" s="100"/>
      <c r="BS76" s="100"/>
      <c r="BT76" s="100"/>
      <c r="BU76" s="100"/>
      <c r="BV76" s="100"/>
    </row>
    <row r="77" spans="63:74" x14ac:dyDescent="0.2">
      <c r="BK77" s="100"/>
      <c r="BL77" s="100"/>
      <c r="BM77" s="100"/>
      <c r="BN77" s="100"/>
      <c r="BO77" s="100"/>
      <c r="BP77" s="100"/>
      <c r="BQ77" s="100"/>
      <c r="BR77" s="100"/>
      <c r="BS77" s="100"/>
      <c r="BT77" s="100"/>
      <c r="BU77" s="100"/>
      <c r="BV77" s="100"/>
    </row>
    <row r="78" spans="63:74" x14ac:dyDescent="0.2">
      <c r="BK78" s="100"/>
      <c r="BL78" s="100"/>
      <c r="BM78" s="100"/>
      <c r="BN78" s="100"/>
      <c r="BO78" s="100"/>
      <c r="BP78" s="100"/>
      <c r="BQ78" s="100"/>
      <c r="BR78" s="100"/>
      <c r="BS78" s="100"/>
      <c r="BT78" s="100"/>
      <c r="BU78" s="100"/>
      <c r="BV78" s="100"/>
    </row>
    <row r="79" spans="63:74" x14ac:dyDescent="0.2">
      <c r="BK79" s="100"/>
      <c r="BL79" s="100"/>
      <c r="BM79" s="100"/>
      <c r="BN79" s="100"/>
      <c r="BO79" s="100"/>
      <c r="BP79" s="100"/>
      <c r="BQ79" s="100"/>
      <c r="BR79" s="100"/>
      <c r="BS79" s="100"/>
      <c r="BT79" s="100"/>
      <c r="BU79" s="100"/>
      <c r="BV79" s="100"/>
    </row>
    <row r="80" spans="63:74" x14ac:dyDescent="0.2">
      <c r="BK80" s="100"/>
      <c r="BL80" s="100"/>
      <c r="BM80" s="100"/>
      <c r="BN80" s="100"/>
      <c r="BO80" s="100"/>
      <c r="BP80" s="100"/>
      <c r="BQ80" s="100"/>
      <c r="BR80" s="100"/>
      <c r="BS80" s="100"/>
      <c r="BT80" s="100"/>
      <c r="BU80" s="100"/>
      <c r="BV80" s="100"/>
    </row>
    <row r="81" spans="63:74" x14ac:dyDescent="0.2">
      <c r="BK81" s="100"/>
      <c r="BL81" s="100"/>
      <c r="BM81" s="100"/>
      <c r="BN81" s="100"/>
      <c r="BO81" s="100"/>
      <c r="BP81" s="100"/>
      <c r="BQ81" s="100"/>
      <c r="BR81" s="100"/>
      <c r="BS81" s="100"/>
      <c r="BT81" s="100"/>
      <c r="BU81" s="100"/>
      <c r="BV81" s="100"/>
    </row>
    <row r="82" spans="63:74" x14ac:dyDescent="0.2">
      <c r="BK82" s="100"/>
      <c r="BL82" s="100"/>
      <c r="BM82" s="100"/>
      <c r="BN82" s="100"/>
      <c r="BO82" s="100"/>
      <c r="BP82" s="100"/>
      <c r="BQ82" s="100"/>
      <c r="BR82" s="100"/>
      <c r="BS82" s="100"/>
      <c r="BT82" s="100"/>
      <c r="BU82" s="100"/>
      <c r="BV82" s="100"/>
    </row>
    <row r="83" spans="63:74" x14ac:dyDescent="0.2">
      <c r="BK83" s="100"/>
      <c r="BL83" s="100"/>
      <c r="BM83" s="100"/>
      <c r="BN83" s="100"/>
      <c r="BO83" s="100"/>
      <c r="BP83" s="100"/>
      <c r="BQ83" s="100"/>
      <c r="BR83" s="100"/>
      <c r="BS83" s="100"/>
      <c r="BT83" s="100"/>
      <c r="BU83" s="100"/>
      <c r="BV83" s="100"/>
    </row>
    <row r="84" spans="63:74" x14ac:dyDescent="0.2">
      <c r="BK84" s="100"/>
      <c r="BL84" s="100"/>
      <c r="BM84" s="100"/>
      <c r="BN84" s="100"/>
      <c r="BO84" s="100"/>
      <c r="BP84" s="100"/>
      <c r="BQ84" s="100"/>
      <c r="BR84" s="100"/>
      <c r="BS84" s="100"/>
      <c r="BT84" s="100"/>
      <c r="BU84" s="100"/>
      <c r="BV84" s="100"/>
    </row>
    <row r="85" spans="63:74" x14ac:dyDescent="0.2">
      <c r="BK85" s="100"/>
      <c r="BL85" s="100"/>
      <c r="BM85" s="100"/>
      <c r="BN85" s="100"/>
      <c r="BO85" s="100"/>
      <c r="BP85" s="100"/>
      <c r="BQ85" s="100"/>
      <c r="BR85" s="100"/>
      <c r="BS85" s="100"/>
      <c r="BT85" s="100"/>
      <c r="BU85" s="100"/>
      <c r="BV85" s="100"/>
    </row>
    <row r="86" spans="63:74" x14ac:dyDescent="0.2">
      <c r="BK86" s="100"/>
      <c r="BL86" s="100"/>
      <c r="BM86" s="100"/>
      <c r="BN86" s="100"/>
      <c r="BO86" s="100"/>
      <c r="BP86" s="100"/>
      <c r="BQ86" s="100"/>
      <c r="BR86" s="100"/>
      <c r="BS86" s="100"/>
      <c r="BT86" s="100"/>
      <c r="BU86" s="100"/>
      <c r="BV86" s="100"/>
    </row>
    <row r="87" spans="63:74" x14ac:dyDescent="0.2">
      <c r="BK87" s="100"/>
      <c r="BL87" s="100"/>
      <c r="BM87" s="100"/>
      <c r="BN87" s="100"/>
      <c r="BO87" s="100"/>
      <c r="BP87" s="100"/>
      <c r="BQ87" s="100"/>
      <c r="BR87" s="100"/>
      <c r="BS87" s="100"/>
      <c r="BT87" s="100"/>
      <c r="BU87" s="100"/>
      <c r="BV87" s="100"/>
    </row>
    <row r="88" spans="63:74" x14ac:dyDescent="0.2">
      <c r="BK88" s="100"/>
      <c r="BL88" s="100"/>
      <c r="BM88" s="100"/>
      <c r="BN88" s="100"/>
      <c r="BO88" s="100"/>
      <c r="BP88" s="100"/>
      <c r="BQ88" s="100"/>
      <c r="BR88" s="100"/>
      <c r="BS88" s="100"/>
      <c r="BT88" s="100"/>
      <c r="BU88" s="100"/>
      <c r="BV88" s="100"/>
    </row>
    <row r="89" spans="63:74" x14ac:dyDescent="0.2">
      <c r="BK89" s="100"/>
      <c r="BL89" s="100"/>
      <c r="BM89" s="100"/>
      <c r="BN89" s="100"/>
      <c r="BO89" s="100"/>
      <c r="BP89" s="100"/>
      <c r="BQ89" s="100"/>
      <c r="BR89" s="100"/>
      <c r="BS89" s="100"/>
      <c r="BT89" s="100"/>
      <c r="BU89" s="100"/>
      <c r="BV89" s="100"/>
    </row>
    <row r="90" spans="63:74" x14ac:dyDescent="0.2">
      <c r="BK90" s="100"/>
      <c r="BL90" s="100"/>
      <c r="BM90" s="100"/>
      <c r="BN90" s="100"/>
      <c r="BO90" s="100"/>
      <c r="BP90" s="100"/>
      <c r="BQ90" s="100"/>
      <c r="BR90" s="100"/>
      <c r="BS90" s="100"/>
      <c r="BT90" s="100"/>
      <c r="BU90" s="100"/>
      <c r="BV90" s="100"/>
    </row>
    <row r="91" spans="63:74" x14ac:dyDescent="0.2">
      <c r="BK91" s="100"/>
      <c r="BL91" s="100"/>
      <c r="BM91" s="100"/>
      <c r="BN91" s="100"/>
      <c r="BO91" s="100"/>
      <c r="BP91" s="100"/>
      <c r="BQ91" s="100"/>
      <c r="BR91" s="100"/>
      <c r="BS91" s="100"/>
      <c r="BT91" s="100"/>
      <c r="BU91" s="100"/>
      <c r="BV91" s="100"/>
    </row>
    <row r="92" spans="63:74" x14ac:dyDescent="0.2">
      <c r="BK92" s="100"/>
      <c r="BL92" s="100"/>
      <c r="BM92" s="100"/>
      <c r="BN92" s="100"/>
      <c r="BO92" s="100"/>
      <c r="BP92" s="100"/>
      <c r="BQ92" s="100"/>
      <c r="BR92" s="100"/>
      <c r="BS92" s="100"/>
      <c r="BT92" s="100"/>
      <c r="BU92" s="100"/>
      <c r="BV92" s="100"/>
    </row>
    <row r="93" spans="63:74" x14ac:dyDescent="0.2">
      <c r="BK93" s="100"/>
      <c r="BL93" s="100"/>
      <c r="BM93" s="100"/>
      <c r="BN93" s="100"/>
      <c r="BO93" s="100"/>
      <c r="BP93" s="100"/>
      <c r="BQ93" s="100"/>
      <c r="BR93" s="100"/>
      <c r="BS93" s="100"/>
      <c r="BT93" s="100"/>
      <c r="BU93" s="100"/>
      <c r="BV93" s="100"/>
    </row>
    <row r="94" spans="63:74" x14ac:dyDescent="0.2">
      <c r="BK94" s="100"/>
      <c r="BL94" s="100"/>
      <c r="BM94" s="100"/>
      <c r="BN94" s="100"/>
      <c r="BO94" s="100"/>
      <c r="BP94" s="100"/>
      <c r="BQ94" s="100"/>
      <c r="BR94" s="100"/>
      <c r="BS94" s="100"/>
      <c r="BT94" s="100"/>
      <c r="BU94" s="100"/>
      <c r="BV94" s="100"/>
    </row>
    <row r="95" spans="63:74" x14ac:dyDescent="0.2">
      <c r="BK95" s="100"/>
      <c r="BL95" s="100"/>
      <c r="BM95" s="100"/>
      <c r="BN95" s="100"/>
      <c r="BO95" s="100"/>
      <c r="BP95" s="100"/>
      <c r="BQ95" s="100"/>
      <c r="BR95" s="100"/>
      <c r="BS95" s="100"/>
      <c r="BT95" s="100"/>
      <c r="BU95" s="100"/>
      <c r="BV95" s="100"/>
    </row>
    <row r="96" spans="63:74" x14ac:dyDescent="0.2">
      <c r="BK96" s="100"/>
      <c r="BL96" s="100"/>
      <c r="BM96" s="100"/>
      <c r="BN96" s="100"/>
      <c r="BO96" s="100"/>
      <c r="BP96" s="100"/>
      <c r="BQ96" s="100"/>
      <c r="BR96" s="100"/>
      <c r="BS96" s="100"/>
      <c r="BT96" s="100"/>
      <c r="BU96" s="100"/>
      <c r="BV96" s="100"/>
    </row>
    <row r="97" spans="63:74" x14ac:dyDescent="0.2">
      <c r="BK97" s="100"/>
      <c r="BL97" s="100"/>
      <c r="BM97" s="100"/>
      <c r="BN97" s="100"/>
      <c r="BO97" s="100"/>
      <c r="BP97" s="100"/>
      <c r="BQ97" s="100"/>
      <c r="BR97" s="100"/>
      <c r="BS97" s="100"/>
      <c r="BT97" s="100"/>
      <c r="BU97" s="100"/>
      <c r="BV97" s="100"/>
    </row>
    <row r="98" spans="63:74" x14ac:dyDescent="0.2">
      <c r="BK98" s="100"/>
      <c r="BL98" s="100"/>
      <c r="BM98" s="100"/>
      <c r="BN98" s="100"/>
      <c r="BO98" s="100"/>
      <c r="BP98" s="100"/>
      <c r="BQ98" s="100"/>
      <c r="BR98" s="100"/>
      <c r="BS98" s="100"/>
      <c r="BT98" s="100"/>
      <c r="BU98" s="100"/>
      <c r="BV98" s="100"/>
    </row>
    <row r="99" spans="63:74" x14ac:dyDescent="0.2">
      <c r="BK99" s="100"/>
      <c r="BL99" s="100"/>
      <c r="BM99" s="100"/>
      <c r="BN99" s="100"/>
      <c r="BO99" s="100"/>
      <c r="BP99" s="100"/>
      <c r="BQ99" s="100"/>
      <c r="BR99" s="100"/>
      <c r="BS99" s="100"/>
      <c r="BT99" s="100"/>
      <c r="BU99" s="100"/>
      <c r="BV99" s="100"/>
    </row>
    <row r="100" spans="63:74" x14ac:dyDescent="0.2">
      <c r="BK100" s="100"/>
      <c r="BL100" s="100"/>
      <c r="BM100" s="100"/>
      <c r="BN100" s="100"/>
      <c r="BO100" s="100"/>
      <c r="BP100" s="100"/>
      <c r="BQ100" s="100"/>
      <c r="BR100" s="100"/>
      <c r="BS100" s="100"/>
      <c r="BT100" s="100"/>
      <c r="BU100" s="100"/>
      <c r="BV100" s="100"/>
    </row>
    <row r="101" spans="63:74" x14ac:dyDescent="0.2">
      <c r="BK101" s="100"/>
      <c r="BL101" s="100"/>
      <c r="BM101" s="100"/>
      <c r="BN101" s="100"/>
      <c r="BO101" s="100"/>
      <c r="BP101" s="100"/>
      <c r="BQ101" s="100"/>
      <c r="BR101" s="100"/>
      <c r="BS101" s="100"/>
      <c r="BT101" s="100"/>
      <c r="BU101" s="100"/>
      <c r="BV101" s="100"/>
    </row>
    <row r="102" spans="63:74" x14ac:dyDescent="0.2">
      <c r="BK102" s="100"/>
      <c r="BL102" s="100"/>
      <c r="BM102" s="100"/>
      <c r="BN102" s="100"/>
      <c r="BO102" s="100"/>
      <c r="BP102" s="100"/>
      <c r="BQ102" s="100"/>
      <c r="BR102" s="100"/>
      <c r="BS102" s="100"/>
      <c r="BT102" s="100"/>
      <c r="BU102" s="100"/>
      <c r="BV102" s="100"/>
    </row>
    <row r="103" spans="63:74" x14ac:dyDescent="0.2">
      <c r="BK103" s="100"/>
      <c r="BL103" s="100"/>
      <c r="BM103" s="100"/>
      <c r="BN103" s="100"/>
      <c r="BO103" s="100"/>
      <c r="BP103" s="100"/>
      <c r="BQ103" s="100"/>
      <c r="BR103" s="100"/>
      <c r="BS103" s="100"/>
      <c r="BT103" s="100"/>
      <c r="BU103" s="100"/>
      <c r="BV103" s="100"/>
    </row>
    <row r="104" spans="63:74" x14ac:dyDescent="0.2">
      <c r="BK104" s="100"/>
      <c r="BL104" s="100"/>
      <c r="BM104" s="100"/>
      <c r="BN104" s="100"/>
      <c r="BO104" s="100"/>
      <c r="BP104" s="100"/>
      <c r="BQ104" s="100"/>
      <c r="BR104" s="100"/>
      <c r="BS104" s="100"/>
      <c r="BT104" s="100"/>
      <c r="BU104" s="100"/>
      <c r="BV104" s="100"/>
    </row>
    <row r="105" spans="63:74" x14ac:dyDescent="0.2">
      <c r="BK105" s="100"/>
      <c r="BL105" s="100"/>
      <c r="BM105" s="100"/>
      <c r="BN105" s="100"/>
      <c r="BO105" s="100"/>
      <c r="BP105" s="100"/>
      <c r="BQ105" s="100"/>
      <c r="BR105" s="100"/>
      <c r="BS105" s="100"/>
      <c r="BT105" s="100"/>
      <c r="BU105" s="100"/>
      <c r="BV105" s="100"/>
    </row>
    <row r="106" spans="63:74" x14ac:dyDescent="0.2">
      <c r="BK106" s="100"/>
      <c r="BL106" s="100"/>
      <c r="BM106" s="100"/>
      <c r="BN106" s="100"/>
      <c r="BO106" s="100"/>
      <c r="BP106" s="100"/>
      <c r="BQ106" s="100"/>
      <c r="BR106" s="100"/>
      <c r="BS106" s="100"/>
      <c r="BT106" s="100"/>
      <c r="BU106" s="100"/>
      <c r="BV106" s="100"/>
    </row>
    <row r="107" spans="63:74" x14ac:dyDescent="0.2">
      <c r="BK107" s="100"/>
      <c r="BL107" s="100"/>
      <c r="BM107" s="100"/>
      <c r="BN107" s="100"/>
      <c r="BO107" s="100"/>
      <c r="BP107" s="100"/>
      <c r="BQ107" s="100"/>
      <c r="BR107" s="100"/>
      <c r="BS107" s="100"/>
      <c r="BT107" s="100"/>
      <c r="BU107" s="100"/>
      <c r="BV107" s="100"/>
    </row>
    <row r="108" spans="63:74" x14ac:dyDescent="0.2">
      <c r="BK108" s="100"/>
      <c r="BL108" s="100"/>
      <c r="BM108" s="100"/>
      <c r="BN108" s="100"/>
      <c r="BO108" s="100"/>
      <c r="BP108" s="100"/>
      <c r="BQ108" s="100"/>
      <c r="BR108" s="100"/>
      <c r="BS108" s="100"/>
      <c r="BT108" s="100"/>
      <c r="BU108" s="100"/>
      <c r="BV108" s="100"/>
    </row>
    <row r="109" spans="63:74" x14ac:dyDescent="0.2">
      <c r="BK109" s="100"/>
      <c r="BL109" s="100"/>
      <c r="BM109" s="100"/>
      <c r="BN109" s="100"/>
      <c r="BO109" s="100"/>
      <c r="BP109" s="100"/>
      <c r="BQ109" s="100"/>
      <c r="BR109" s="100"/>
      <c r="BS109" s="100"/>
      <c r="BT109" s="100"/>
      <c r="BU109" s="100"/>
      <c r="BV109" s="100"/>
    </row>
    <row r="110" spans="63:74" x14ac:dyDescent="0.2">
      <c r="BK110" s="100"/>
      <c r="BL110" s="100"/>
      <c r="BM110" s="100"/>
      <c r="BN110" s="100"/>
      <c r="BO110" s="100"/>
      <c r="BP110" s="100"/>
      <c r="BQ110" s="100"/>
      <c r="BR110" s="100"/>
      <c r="BS110" s="100"/>
      <c r="BT110" s="100"/>
      <c r="BU110" s="100"/>
      <c r="BV110" s="100"/>
    </row>
    <row r="111" spans="63:74" x14ac:dyDescent="0.2">
      <c r="BK111" s="100"/>
      <c r="BL111" s="100"/>
      <c r="BM111" s="100"/>
      <c r="BN111" s="100"/>
      <c r="BO111" s="100"/>
      <c r="BP111" s="100"/>
      <c r="BQ111" s="100"/>
      <c r="BR111" s="100"/>
      <c r="BS111" s="100"/>
      <c r="BT111" s="100"/>
      <c r="BU111" s="100"/>
      <c r="BV111" s="100"/>
    </row>
    <row r="112" spans="63:74" x14ac:dyDescent="0.2">
      <c r="BK112" s="100"/>
      <c r="BL112" s="100"/>
      <c r="BM112" s="100"/>
      <c r="BN112" s="100"/>
      <c r="BO112" s="100"/>
      <c r="BP112" s="100"/>
      <c r="BQ112" s="100"/>
      <c r="BR112" s="100"/>
      <c r="BS112" s="100"/>
      <c r="BT112" s="100"/>
      <c r="BU112" s="100"/>
      <c r="BV112" s="100"/>
    </row>
    <row r="113" spans="63:74" x14ac:dyDescent="0.2">
      <c r="BK113" s="100"/>
      <c r="BL113" s="100"/>
      <c r="BM113" s="100"/>
      <c r="BN113" s="100"/>
      <c r="BO113" s="100"/>
      <c r="BP113" s="100"/>
      <c r="BQ113" s="100"/>
      <c r="BR113" s="100"/>
      <c r="BS113" s="100"/>
      <c r="BT113" s="100"/>
      <c r="BU113" s="100"/>
      <c r="BV113" s="100"/>
    </row>
    <row r="114" spans="63:74" x14ac:dyDescent="0.2">
      <c r="BK114" s="100"/>
      <c r="BL114" s="100"/>
      <c r="BM114" s="100"/>
      <c r="BN114" s="100"/>
      <c r="BO114" s="100"/>
      <c r="BP114" s="100"/>
      <c r="BQ114" s="100"/>
      <c r="BR114" s="100"/>
      <c r="BS114" s="100"/>
      <c r="BT114" s="100"/>
      <c r="BU114" s="100"/>
      <c r="BV114" s="100"/>
    </row>
    <row r="115" spans="63:74" x14ac:dyDescent="0.2">
      <c r="BK115" s="100"/>
      <c r="BL115" s="100"/>
      <c r="BM115" s="100"/>
      <c r="BN115" s="100"/>
      <c r="BO115" s="100"/>
      <c r="BP115" s="100"/>
      <c r="BQ115" s="100"/>
      <c r="BR115" s="100"/>
      <c r="BS115" s="100"/>
      <c r="BT115" s="100"/>
      <c r="BU115" s="100"/>
      <c r="BV115" s="100"/>
    </row>
    <row r="116" spans="63:74" x14ac:dyDescent="0.2">
      <c r="BK116" s="100"/>
      <c r="BL116" s="100"/>
      <c r="BM116" s="100"/>
      <c r="BN116" s="100"/>
      <c r="BO116" s="100"/>
      <c r="BP116" s="100"/>
      <c r="BQ116" s="100"/>
      <c r="BR116" s="100"/>
      <c r="BS116" s="100"/>
      <c r="BT116" s="100"/>
      <c r="BU116" s="100"/>
      <c r="BV116" s="100"/>
    </row>
    <row r="117" spans="63:74" x14ac:dyDescent="0.2">
      <c r="BK117" s="100"/>
      <c r="BL117" s="100"/>
      <c r="BM117" s="100"/>
      <c r="BN117" s="100"/>
      <c r="BO117" s="100"/>
      <c r="BP117" s="100"/>
      <c r="BQ117" s="100"/>
      <c r="BR117" s="100"/>
      <c r="BS117" s="100"/>
      <c r="BT117" s="100"/>
      <c r="BU117" s="100"/>
      <c r="BV117" s="100"/>
    </row>
    <row r="118" spans="63:74" x14ac:dyDescent="0.2">
      <c r="BK118" s="100"/>
      <c r="BL118" s="100"/>
      <c r="BM118" s="100"/>
      <c r="BN118" s="100"/>
      <c r="BO118" s="100"/>
      <c r="BP118" s="100"/>
      <c r="BQ118" s="100"/>
      <c r="BR118" s="100"/>
      <c r="BS118" s="100"/>
      <c r="BT118" s="100"/>
      <c r="BU118" s="100"/>
      <c r="BV118" s="100"/>
    </row>
    <row r="119" spans="63:74" x14ac:dyDescent="0.2">
      <c r="BK119" s="100"/>
      <c r="BL119" s="100"/>
      <c r="BM119" s="100"/>
      <c r="BN119" s="100"/>
      <c r="BO119" s="100"/>
      <c r="BP119" s="100"/>
      <c r="BQ119" s="100"/>
      <c r="BR119" s="100"/>
      <c r="BS119" s="100"/>
      <c r="BT119" s="100"/>
      <c r="BU119" s="100"/>
      <c r="BV119" s="100"/>
    </row>
    <row r="120" spans="63:74" x14ac:dyDescent="0.2">
      <c r="BK120" s="100"/>
      <c r="BL120" s="100"/>
      <c r="BM120" s="100"/>
      <c r="BN120" s="100"/>
      <c r="BO120" s="100"/>
      <c r="BP120" s="100"/>
      <c r="BQ120" s="100"/>
      <c r="BR120" s="100"/>
      <c r="BS120" s="100"/>
      <c r="BT120" s="100"/>
      <c r="BU120" s="100"/>
      <c r="BV120" s="100"/>
    </row>
    <row r="121" spans="63:74" x14ac:dyDescent="0.2">
      <c r="BK121" s="100"/>
      <c r="BL121" s="100"/>
      <c r="BM121" s="100"/>
      <c r="BN121" s="100"/>
      <c r="BO121" s="100"/>
      <c r="BP121" s="100"/>
      <c r="BQ121" s="100"/>
      <c r="BR121" s="100"/>
      <c r="BS121" s="100"/>
      <c r="BT121" s="100"/>
      <c r="BU121" s="100"/>
      <c r="BV121" s="100"/>
    </row>
    <row r="122" spans="63:74" x14ac:dyDescent="0.2">
      <c r="BK122" s="100"/>
      <c r="BL122" s="100"/>
      <c r="BM122" s="100"/>
      <c r="BN122" s="100"/>
      <c r="BO122" s="100"/>
      <c r="BP122" s="100"/>
      <c r="BQ122" s="100"/>
      <c r="BR122" s="100"/>
      <c r="BS122" s="100"/>
      <c r="BT122" s="100"/>
      <c r="BU122" s="100"/>
      <c r="BV122" s="100"/>
    </row>
    <row r="123" spans="63:74" x14ac:dyDescent="0.2">
      <c r="BK123" s="100"/>
      <c r="BL123" s="100"/>
      <c r="BM123" s="100"/>
      <c r="BN123" s="100"/>
      <c r="BO123" s="100"/>
      <c r="BP123" s="100"/>
      <c r="BQ123" s="100"/>
      <c r="BR123" s="100"/>
      <c r="BS123" s="100"/>
      <c r="BT123" s="100"/>
      <c r="BU123" s="100"/>
      <c r="BV123" s="100"/>
    </row>
    <row r="124" spans="63:74" x14ac:dyDescent="0.2">
      <c r="BK124" s="100"/>
      <c r="BL124" s="100"/>
      <c r="BM124" s="100"/>
      <c r="BN124" s="100"/>
      <c r="BO124" s="100"/>
      <c r="BP124" s="100"/>
      <c r="BQ124" s="100"/>
      <c r="BR124" s="100"/>
      <c r="BS124" s="100"/>
      <c r="BT124" s="100"/>
      <c r="BU124" s="100"/>
      <c r="BV124" s="100"/>
    </row>
    <row r="125" spans="63:74" x14ac:dyDescent="0.2">
      <c r="BK125" s="100"/>
      <c r="BL125" s="100"/>
      <c r="BM125" s="100"/>
      <c r="BN125" s="100"/>
      <c r="BO125" s="100"/>
      <c r="BP125" s="100"/>
      <c r="BQ125" s="100"/>
      <c r="BR125" s="100"/>
      <c r="BS125" s="100"/>
      <c r="BT125" s="100"/>
      <c r="BU125" s="100"/>
      <c r="BV125" s="100"/>
    </row>
    <row r="126" spans="63:74" x14ac:dyDescent="0.2">
      <c r="BK126" s="100"/>
      <c r="BL126" s="100"/>
      <c r="BM126" s="100"/>
      <c r="BN126" s="100"/>
      <c r="BO126" s="100"/>
      <c r="BP126" s="100"/>
      <c r="BQ126" s="100"/>
      <c r="BR126" s="100"/>
      <c r="BS126" s="100"/>
      <c r="BT126" s="100"/>
      <c r="BU126" s="100"/>
      <c r="BV126" s="100"/>
    </row>
    <row r="127" spans="63:74" x14ac:dyDescent="0.2">
      <c r="BK127" s="100"/>
      <c r="BL127" s="100"/>
      <c r="BM127" s="100"/>
      <c r="BN127" s="100"/>
      <c r="BO127" s="100"/>
      <c r="BP127" s="100"/>
      <c r="BQ127" s="100"/>
      <c r="BR127" s="100"/>
      <c r="BS127" s="100"/>
      <c r="BT127" s="100"/>
      <c r="BU127" s="100"/>
      <c r="BV127" s="100"/>
    </row>
    <row r="128" spans="63:74" x14ac:dyDescent="0.2">
      <c r="BK128" s="100"/>
      <c r="BL128" s="100"/>
      <c r="BM128" s="100"/>
      <c r="BN128" s="100"/>
      <c r="BO128" s="100"/>
      <c r="BP128" s="100"/>
      <c r="BQ128" s="100"/>
      <c r="BR128" s="100"/>
      <c r="BS128" s="100"/>
      <c r="BT128" s="100"/>
      <c r="BU128" s="100"/>
      <c r="BV128" s="100"/>
    </row>
    <row r="129" spans="63:74" x14ac:dyDescent="0.2">
      <c r="BK129" s="100"/>
      <c r="BL129" s="100"/>
      <c r="BM129" s="100"/>
      <c r="BN129" s="100"/>
      <c r="BO129" s="100"/>
      <c r="BP129" s="100"/>
      <c r="BQ129" s="100"/>
      <c r="BR129" s="100"/>
      <c r="BS129" s="100"/>
      <c r="BT129" s="100"/>
      <c r="BU129" s="100"/>
      <c r="BV129" s="100"/>
    </row>
    <row r="130" spans="63:74" x14ac:dyDescent="0.2">
      <c r="BK130" s="100"/>
      <c r="BL130" s="100"/>
      <c r="BM130" s="100"/>
      <c r="BN130" s="100"/>
      <c r="BO130" s="100"/>
      <c r="BP130" s="100"/>
      <c r="BQ130" s="100"/>
      <c r="BR130" s="100"/>
      <c r="BS130" s="100"/>
      <c r="BT130" s="100"/>
      <c r="BU130" s="100"/>
      <c r="BV130" s="100"/>
    </row>
    <row r="131" spans="63:74" x14ac:dyDescent="0.2">
      <c r="BK131" s="100"/>
      <c r="BL131" s="100"/>
      <c r="BM131" s="100"/>
      <c r="BN131" s="100"/>
      <c r="BO131" s="100"/>
      <c r="BP131" s="100"/>
      <c r="BQ131" s="100"/>
      <c r="BR131" s="100"/>
      <c r="BS131" s="100"/>
      <c r="BT131" s="100"/>
      <c r="BU131" s="100"/>
      <c r="BV131" s="100"/>
    </row>
    <row r="132" spans="63:74" x14ac:dyDescent="0.2">
      <c r="BK132" s="100"/>
      <c r="BL132" s="100"/>
      <c r="BM132" s="100"/>
      <c r="BN132" s="100"/>
      <c r="BO132" s="100"/>
      <c r="BP132" s="100"/>
      <c r="BQ132" s="100"/>
      <c r="BR132" s="100"/>
      <c r="BS132" s="100"/>
      <c r="BT132" s="100"/>
      <c r="BU132" s="100"/>
      <c r="BV132" s="100"/>
    </row>
    <row r="133" spans="63:74" x14ac:dyDescent="0.2">
      <c r="BK133" s="100"/>
      <c r="BL133" s="100"/>
      <c r="BM133" s="100"/>
      <c r="BN133" s="100"/>
      <c r="BO133" s="100"/>
      <c r="BP133" s="100"/>
      <c r="BQ133" s="100"/>
      <c r="BR133" s="100"/>
      <c r="BS133" s="100"/>
      <c r="BT133" s="100"/>
      <c r="BU133" s="100"/>
      <c r="BV133" s="100"/>
    </row>
    <row r="134" spans="63:74" x14ac:dyDescent="0.2">
      <c r="BK134" s="100"/>
      <c r="BL134" s="100"/>
      <c r="BM134" s="100"/>
      <c r="BN134" s="100"/>
      <c r="BO134" s="100"/>
      <c r="BP134" s="100"/>
      <c r="BQ134" s="100"/>
      <c r="BR134" s="100"/>
      <c r="BS134" s="100"/>
      <c r="BT134" s="100"/>
      <c r="BU134" s="100"/>
      <c r="BV134" s="100"/>
    </row>
    <row r="135" spans="63:74" x14ac:dyDescent="0.2">
      <c r="BK135" s="100"/>
      <c r="BL135" s="100"/>
      <c r="BM135" s="100"/>
      <c r="BN135" s="100"/>
      <c r="BO135" s="100"/>
      <c r="BP135" s="100"/>
      <c r="BQ135" s="100"/>
      <c r="BR135" s="100"/>
      <c r="BS135" s="100"/>
      <c r="BT135" s="100"/>
      <c r="BU135" s="100"/>
      <c r="BV135" s="100"/>
    </row>
    <row r="136" spans="63:74" x14ac:dyDescent="0.2">
      <c r="BK136" s="100"/>
      <c r="BL136" s="100"/>
      <c r="BM136" s="100"/>
      <c r="BN136" s="100"/>
      <c r="BO136" s="100"/>
      <c r="BP136" s="100"/>
      <c r="BQ136" s="100"/>
      <c r="BR136" s="100"/>
      <c r="BS136" s="100"/>
      <c r="BT136" s="100"/>
      <c r="BU136" s="100"/>
      <c r="BV136" s="100"/>
    </row>
    <row r="137" spans="63:74" x14ac:dyDescent="0.2">
      <c r="BK137" s="100"/>
      <c r="BL137" s="100"/>
      <c r="BM137" s="100"/>
      <c r="BN137" s="100"/>
      <c r="BO137" s="100"/>
      <c r="BP137" s="100"/>
      <c r="BQ137" s="100"/>
      <c r="BR137" s="100"/>
      <c r="BS137" s="100"/>
      <c r="BT137" s="100"/>
      <c r="BU137" s="100"/>
      <c r="BV137" s="100"/>
    </row>
    <row r="138" spans="63:74" x14ac:dyDescent="0.2">
      <c r="BK138" s="100"/>
      <c r="BL138" s="100"/>
      <c r="BM138" s="100"/>
      <c r="BN138" s="100"/>
      <c r="BO138" s="100"/>
      <c r="BP138" s="100"/>
      <c r="BQ138" s="100"/>
      <c r="BR138" s="100"/>
      <c r="BS138" s="100"/>
      <c r="BT138" s="100"/>
      <c r="BU138" s="100"/>
      <c r="BV138" s="100"/>
    </row>
    <row r="139" spans="63:74" x14ac:dyDescent="0.2">
      <c r="BK139" s="100"/>
      <c r="BL139" s="100"/>
      <c r="BM139" s="100"/>
      <c r="BN139" s="100"/>
      <c r="BO139" s="100"/>
      <c r="BP139" s="100"/>
      <c r="BQ139" s="100"/>
      <c r="BR139" s="100"/>
      <c r="BS139" s="100"/>
      <c r="BT139" s="100"/>
      <c r="BU139" s="100"/>
      <c r="BV139" s="100"/>
    </row>
    <row r="140" spans="63:74" x14ac:dyDescent="0.2">
      <c r="BK140" s="100"/>
      <c r="BL140" s="100"/>
      <c r="BM140" s="100"/>
      <c r="BN140" s="100"/>
      <c r="BO140" s="100"/>
      <c r="BP140" s="100"/>
      <c r="BQ140" s="100"/>
      <c r="BR140" s="100"/>
      <c r="BS140" s="100"/>
      <c r="BT140" s="100"/>
      <c r="BU140" s="100"/>
      <c r="BV140" s="100"/>
    </row>
    <row r="141" spans="63:74" x14ac:dyDescent="0.2">
      <c r="BK141" s="100"/>
      <c r="BL141" s="100"/>
      <c r="BM141" s="100"/>
      <c r="BN141" s="100"/>
      <c r="BO141" s="100"/>
      <c r="BP141" s="100"/>
      <c r="BQ141" s="100"/>
      <c r="BR141" s="100"/>
      <c r="BS141" s="100"/>
      <c r="BT141" s="100"/>
      <c r="BU141" s="100"/>
      <c r="BV141" s="100"/>
    </row>
  </sheetData>
  <mergeCells count="19">
    <mergeCell ref="B54:Q54"/>
    <mergeCell ref="B53:Q53"/>
    <mergeCell ref="B46:Q46"/>
    <mergeCell ref="B49:Q49"/>
    <mergeCell ref="A1:A2"/>
    <mergeCell ref="B43:Q43"/>
    <mergeCell ref="B44:Q44"/>
    <mergeCell ref="B45:Q45"/>
    <mergeCell ref="B52:Q52"/>
    <mergeCell ref="B50:Q50"/>
    <mergeCell ref="B48:Q48"/>
    <mergeCell ref="B51:R51"/>
    <mergeCell ref="AM3:AX3"/>
    <mergeCell ref="AY3:BJ3"/>
    <mergeCell ref="BK3:BV3"/>
    <mergeCell ref="B1:AL1"/>
    <mergeCell ref="C3:N3"/>
    <mergeCell ref="O3:Z3"/>
    <mergeCell ref="AA3:AL3"/>
  </mergeCells>
  <phoneticPr fontId="7" type="noConversion"/>
  <hyperlinks>
    <hyperlink ref="A1:A2" location="Contents!A1" display="Table of Contents" xr:uid="{00000000-0004-0000-0D00-000000000000}"/>
  </hyperlinks>
  <pageMargins left="0.25" right="0.25" top="0.25" bottom="0.25" header="0.5" footer="0.5"/>
  <pageSetup scale="80" orientation="portrait" horizontalDpi="300" verticalDpi="3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ransitionEvaluation="1" transitionEntry="1" codeName="Sheet15">
    <pageSetUpPr fitToPage="1"/>
  </sheetPr>
  <dimension ref="A1:BV168"/>
  <sheetViews>
    <sheetView showGridLines="0" zoomScaleNormal="100" workbookViewId="0">
      <pane xSplit="2" ySplit="4" topLeftCell="AP5" activePane="bottomRight" state="frozen"/>
      <selection pane="topRight" activeCell="BF63" sqref="BF63"/>
      <selection pane="bottomLeft" activeCell="BF63" sqref="BF63"/>
      <selection pane="bottomRight" activeCell="B1" sqref="B1:AL1"/>
    </sheetView>
  </sheetViews>
  <sheetFormatPr defaultColWidth="11" defaultRowHeight="11.25" x14ac:dyDescent="0.2"/>
  <cols>
    <col min="1" max="1" width="11.5703125" style="37" customWidth="1"/>
    <col min="2" max="2" width="47.5703125" style="37" customWidth="1"/>
    <col min="3" max="50" width="6.5703125" style="37" customWidth="1"/>
    <col min="51" max="55" width="6.5703125" style="734" customWidth="1"/>
    <col min="56" max="58" width="6.5703125" style="591" customWidth="1"/>
    <col min="59" max="61" width="6.5703125" style="734" customWidth="1"/>
    <col min="62" max="62" width="6.5703125" style="99" customWidth="1"/>
    <col min="63" max="74" width="6.5703125" style="37" customWidth="1"/>
    <col min="75" max="16384" width="11" style="37"/>
  </cols>
  <sheetData>
    <row r="1" spans="1:74" ht="15.6" customHeight="1" x14ac:dyDescent="0.2">
      <c r="A1" s="970" t="s">
        <v>38</v>
      </c>
      <c r="B1" s="1053" t="s">
        <v>26</v>
      </c>
      <c r="C1" s="975"/>
      <c r="D1" s="975"/>
      <c r="E1" s="975"/>
      <c r="F1" s="975"/>
      <c r="G1" s="975"/>
      <c r="H1" s="975"/>
      <c r="I1" s="975"/>
      <c r="J1" s="975"/>
      <c r="K1" s="975"/>
      <c r="L1" s="975"/>
      <c r="M1" s="975"/>
      <c r="N1" s="975"/>
      <c r="O1" s="975"/>
      <c r="P1" s="975"/>
      <c r="Q1" s="975"/>
      <c r="R1" s="975"/>
      <c r="S1" s="975"/>
      <c r="T1" s="975"/>
      <c r="U1" s="975"/>
      <c r="V1" s="975"/>
      <c r="W1" s="975"/>
      <c r="X1" s="975"/>
      <c r="Y1" s="975"/>
      <c r="Z1" s="975"/>
      <c r="AA1" s="975"/>
      <c r="AB1" s="975"/>
      <c r="AC1" s="975"/>
      <c r="AD1" s="975"/>
      <c r="AE1" s="975"/>
      <c r="AF1" s="975"/>
      <c r="AG1" s="975"/>
      <c r="AH1" s="975"/>
      <c r="AI1" s="975"/>
      <c r="AJ1" s="975"/>
      <c r="AK1" s="975"/>
      <c r="AL1" s="975"/>
      <c r="AM1" s="180"/>
      <c r="AN1" s="180"/>
      <c r="AO1" s="180"/>
      <c r="AP1" s="180"/>
      <c r="AQ1" s="180"/>
      <c r="AR1" s="180"/>
      <c r="AS1" s="180"/>
      <c r="AT1" s="180"/>
      <c r="AU1" s="180"/>
      <c r="AV1" s="180"/>
      <c r="AW1" s="180"/>
      <c r="AX1" s="180"/>
      <c r="BK1" s="180"/>
      <c r="BL1" s="180"/>
      <c r="BM1" s="180"/>
      <c r="BN1" s="180"/>
      <c r="BO1" s="180"/>
      <c r="BP1" s="180"/>
      <c r="BQ1" s="180"/>
      <c r="BR1" s="180"/>
      <c r="BS1" s="180"/>
      <c r="BT1" s="180"/>
      <c r="BU1" s="180"/>
      <c r="BV1" s="180"/>
    </row>
    <row r="2" spans="1:74" ht="14.1" customHeight="1" x14ac:dyDescent="0.2">
      <c r="A2" s="971"/>
      <c r="B2" s="884" t="str">
        <f>"U.S. Energy Information Administration  |  Short-Term Energy Outlook  - "&amp;Dates!D1</f>
        <v>U.S. Energy Information Administration  |  Short-Term Energy Outlook  - August 2026</v>
      </c>
      <c r="C2" s="164"/>
      <c r="D2" s="164"/>
      <c r="E2" s="164"/>
      <c r="F2" s="164"/>
      <c r="G2" s="164"/>
      <c r="H2" s="164"/>
      <c r="I2" s="164"/>
      <c r="J2" s="164"/>
      <c r="K2" s="164"/>
      <c r="L2" s="164"/>
      <c r="M2" s="164"/>
      <c r="N2" s="164"/>
      <c r="O2" s="164"/>
      <c r="P2" s="164"/>
      <c r="Q2" s="164"/>
      <c r="R2" s="164"/>
      <c r="S2" s="164"/>
      <c r="T2" s="164"/>
      <c r="U2" s="164"/>
      <c r="V2" s="164"/>
      <c r="W2" s="164"/>
      <c r="X2" s="164"/>
      <c r="Y2" s="164"/>
      <c r="Z2" s="164"/>
      <c r="AA2" s="164"/>
      <c r="AB2" s="164"/>
      <c r="AC2" s="164"/>
      <c r="AD2" s="164"/>
      <c r="AE2" s="164"/>
      <c r="AF2" s="164"/>
      <c r="AG2" s="164"/>
      <c r="AH2" s="164"/>
      <c r="AI2" s="164"/>
      <c r="AJ2" s="164"/>
      <c r="AK2" s="164"/>
      <c r="AL2" s="164"/>
      <c r="AM2" s="180"/>
      <c r="AN2" s="180"/>
      <c r="AO2" s="180"/>
      <c r="AP2" s="180"/>
      <c r="AQ2" s="180"/>
      <c r="AR2" s="180"/>
      <c r="AS2" s="180"/>
      <c r="AT2" s="180"/>
      <c r="AU2" s="180"/>
      <c r="AV2" s="180"/>
      <c r="AW2" s="180"/>
      <c r="AX2" s="180"/>
      <c r="BK2" s="180"/>
      <c r="BL2" s="180"/>
      <c r="BM2" s="180"/>
      <c r="BN2" s="180"/>
      <c r="BO2" s="180"/>
      <c r="BP2" s="180"/>
      <c r="BQ2" s="180"/>
      <c r="BR2" s="180"/>
      <c r="BS2" s="180"/>
      <c r="BT2" s="180"/>
      <c r="BU2" s="180"/>
      <c r="BV2" s="180"/>
    </row>
    <row r="3" spans="1:74" s="7" customFormat="1" ht="12.75" x14ac:dyDescent="0.2">
      <c r="A3" s="248" t="s">
        <v>39</v>
      </c>
      <c r="B3" s="9"/>
      <c r="C3" s="962">
        <f>Dates!D3</f>
        <v>2022</v>
      </c>
      <c r="D3" s="963"/>
      <c r="E3" s="963"/>
      <c r="F3" s="963"/>
      <c r="G3" s="963"/>
      <c r="H3" s="963"/>
      <c r="I3" s="963"/>
      <c r="J3" s="963"/>
      <c r="K3" s="963"/>
      <c r="L3" s="963"/>
      <c r="M3" s="963"/>
      <c r="N3" s="964"/>
      <c r="O3" s="962">
        <f>C3+1</f>
        <v>2023</v>
      </c>
      <c r="P3" s="965"/>
      <c r="Q3" s="965"/>
      <c r="R3" s="965"/>
      <c r="S3" s="965"/>
      <c r="T3" s="965"/>
      <c r="U3" s="965"/>
      <c r="V3" s="965"/>
      <c r="W3" s="965"/>
      <c r="X3" s="963"/>
      <c r="Y3" s="963"/>
      <c r="Z3" s="964"/>
      <c r="AA3" s="955">
        <f>O3+1</f>
        <v>2024</v>
      </c>
      <c r="AB3" s="963"/>
      <c r="AC3" s="963"/>
      <c r="AD3" s="963"/>
      <c r="AE3" s="963"/>
      <c r="AF3" s="963"/>
      <c r="AG3" s="963"/>
      <c r="AH3" s="963"/>
      <c r="AI3" s="963"/>
      <c r="AJ3" s="963"/>
      <c r="AK3" s="963"/>
      <c r="AL3" s="964"/>
      <c r="AM3" s="955">
        <f>AA3+1</f>
        <v>2025</v>
      </c>
      <c r="AN3" s="963"/>
      <c r="AO3" s="963"/>
      <c r="AP3" s="963"/>
      <c r="AQ3" s="963"/>
      <c r="AR3" s="963"/>
      <c r="AS3" s="963"/>
      <c r="AT3" s="963"/>
      <c r="AU3" s="963"/>
      <c r="AV3" s="963"/>
      <c r="AW3" s="963"/>
      <c r="AX3" s="964"/>
      <c r="AY3" s="955">
        <f>AM3+1</f>
        <v>2026</v>
      </c>
      <c r="AZ3" s="956"/>
      <c r="BA3" s="956"/>
      <c r="BB3" s="956"/>
      <c r="BC3" s="956"/>
      <c r="BD3" s="956"/>
      <c r="BE3" s="956"/>
      <c r="BF3" s="956"/>
      <c r="BG3" s="956"/>
      <c r="BH3" s="956"/>
      <c r="BI3" s="956"/>
      <c r="BJ3" s="957"/>
      <c r="BK3" s="955">
        <f>AY3+1</f>
        <v>2027</v>
      </c>
      <c r="BL3" s="963"/>
      <c r="BM3" s="963"/>
      <c r="BN3" s="963"/>
      <c r="BO3" s="963"/>
      <c r="BP3" s="963"/>
      <c r="BQ3" s="963"/>
      <c r="BR3" s="963"/>
      <c r="BS3" s="963"/>
      <c r="BT3" s="963"/>
      <c r="BU3" s="963"/>
      <c r="BV3" s="964"/>
    </row>
    <row r="4" spans="1:74" s="7" customFormat="1" x14ac:dyDescent="0.2">
      <c r="A4" s="254" t="str">
        <f>TEXT(Dates!$D$2,"dddd, mmmm d, yyyy")</f>
        <v>Thursday, August 6, 2026</v>
      </c>
      <c r="B4" s="10"/>
      <c r="C4" s="11" t="s">
        <v>40</v>
      </c>
      <c r="D4" s="11" t="s">
        <v>41</v>
      </c>
      <c r="E4" s="11" t="s">
        <v>42</v>
      </c>
      <c r="F4" s="11" t="s">
        <v>43</v>
      </c>
      <c r="G4" s="11" t="s">
        <v>44</v>
      </c>
      <c r="H4" s="11" t="s">
        <v>45</v>
      </c>
      <c r="I4" s="11" t="s">
        <v>46</v>
      </c>
      <c r="J4" s="11" t="s">
        <v>47</v>
      </c>
      <c r="K4" s="11" t="s">
        <v>48</v>
      </c>
      <c r="L4" s="11" t="s">
        <v>49</v>
      </c>
      <c r="M4" s="11" t="s">
        <v>50</v>
      </c>
      <c r="N4" s="11" t="s">
        <v>51</v>
      </c>
      <c r="O4" s="11" t="s">
        <v>40</v>
      </c>
      <c r="P4" s="11" t="s">
        <v>41</v>
      </c>
      <c r="Q4" s="11" t="s">
        <v>42</v>
      </c>
      <c r="R4" s="11" t="s">
        <v>43</v>
      </c>
      <c r="S4" s="11" t="s">
        <v>44</v>
      </c>
      <c r="T4" s="11" t="s">
        <v>45</v>
      </c>
      <c r="U4" s="11" t="s">
        <v>46</v>
      </c>
      <c r="V4" s="11" t="s">
        <v>47</v>
      </c>
      <c r="W4" s="11" t="s">
        <v>48</v>
      </c>
      <c r="X4" s="11" t="s">
        <v>49</v>
      </c>
      <c r="Y4" s="11" t="s">
        <v>50</v>
      </c>
      <c r="Z4" s="11" t="s">
        <v>51</v>
      </c>
      <c r="AA4" s="11" t="s">
        <v>40</v>
      </c>
      <c r="AB4" s="11" t="s">
        <v>41</v>
      </c>
      <c r="AC4" s="11" t="s">
        <v>42</v>
      </c>
      <c r="AD4" s="11" t="s">
        <v>43</v>
      </c>
      <c r="AE4" s="11" t="s">
        <v>44</v>
      </c>
      <c r="AF4" s="11" t="s">
        <v>45</v>
      </c>
      <c r="AG4" s="11" t="s">
        <v>46</v>
      </c>
      <c r="AH4" s="11" t="s">
        <v>47</v>
      </c>
      <c r="AI4" s="11" t="s">
        <v>48</v>
      </c>
      <c r="AJ4" s="11" t="s">
        <v>49</v>
      </c>
      <c r="AK4" s="11" t="s">
        <v>50</v>
      </c>
      <c r="AL4" s="11" t="s">
        <v>51</v>
      </c>
      <c r="AM4" s="11" t="s">
        <v>40</v>
      </c>
      <c r="AN4" s="11" t="s">
        <v>41</v>
      </c>
      <c r="AO4" s="11" t="s">
        <v>42</v>
      </c>
      <c r="AP4" s="11" t="s">
        <v>43</v>
      </c>
      <c r="AQ4" s="11" t="s">
        <v>44</v>
      </c>
      <c r="AR4" s="11" t="s">
        <v>45</v>
      </c>
      <c r="AS4" s="11" t="s">
        <v>46</v>
      </c>
      <c r="AT4" s="11" t="s">
        <v>47</v>
      </c>
      <c r="AU4" s="11" t="s">
        <v>48</v>
      </c>
      <c r="AV4" s="11" t="s">
        <v>49</v>
      </c>
      <c r="AW4" s="11" t="s">
        <v>50</v>
      </c>
      <c r="AX4" s="11" t="s">
        <v>51</v>
      </c>
      <c r="AY4" s="553" t="s">
        <v>40</v>
      </c>
      <c r="AZ4" s="553" t="s">
        <v>41</v>
      </c>
      <c r="BA4" s="553" t="s">
        <v>42</v>
      </c>
      <c r="BB4" s="553" t="s">
        <v>43</v>
      </c>
      <c r="BC4" s="553" t="s">
        <v>44</v>
      </c>
      <c r="BD4" s="553" t="s">
        <v>45</v>
      </c>
      <c r="BE4" s="553" t="s">
        <v>46</v>
      </c>
      <c r="BF4" s="553" t="s">
        <v>47</v>
      </c>
      <c r="BG4" s="553" t="s">
        <v>48</v>
      </c>
      <c r="BH4" s="553" t="s">
        <v>49</v>
      </c>
      <c r="BI4" s="553" t="s">
        <v>50</v>
      </c>
      <c r="BJ4" s="11" t="s">
        <v>51</v>
      </c>
      <c r="BK4" s="11" t="s">
        <v>40</v>
      </c>
      <c r="BL4" s="11" t="s">
        <v>41</v>
      </c>
      <c r="BM4" s="11" t="s">
        <v>42</v>
      </c>
      <c r="BN4" s="11" t="s">
        <v>43</v>
      </c>
      <c r="BO4" s="11" t="s">
        <v>44</v>
      </c>
      <c r="BP4" s="11" t="s">
        <v>45</v>
      </c>
      <c r="BQ4" s="11" t="s">
        <v>46</v>
      </c>
      <c r="BR4" s="11" t="s">
        <v>47</v>
      </c>
      <c r="BS4" s="11" t="s">
        <v>48</v>
      </c>
      <c r="BT4" s="11" t="s">
        <v>49</v>
      </c>
      <c r="BU4" s="11" t="s">
        <v>50</v>
      </c>
      <c r="BV4" s="11" t="s">
        <v>51</v>
      </c>
    </row>
    <row r="5" spans="1:74" ht="11.1" customHeight="1" x14ac:dyDescent="0.2">
      <c r="A5" s="251"/>
      <c r="B5" s="655" t="s">
        <v>878</v>
      </c>
      <c r="C5" s="368"/>
      <c r="D5" s="368"/>
      <c r="E5" s="368"/>
      <c r="F5" s="368"/>
      <c r="G5" s="368"/>
      <c r="H5" s="368"/>
      <c r="I5" s="368"/>
      <c r="J5" s="368"/>
      <c r="K5" s="368"/>
      <c r="L5" s="368"/>
      <c r="M5" s="368"/>
      <c r="N5" s="368"/>
      <c r="O5" s="368"/>
      <c r="P5" s="368"/>
      <c r="Q5" s="368"/>
      <c r="R5" s="368"/>
      <c r="S5" s="368"/>
      <c r="T5" s="368"/>
      <c r="U5" s="368"/>
      <c r="V5" s="368"/>
      <c r="W5" s="368"/>
      <c r="X5" s="368"/>
      <c r="Y5" s="368"/>
      <c r="Z5" s="368"/>
      <c r="AA5" s="368"/>
      <c r="AB5" s="368"/>
      <c r="AC5" s="368"/>
      <c r="AD5" s="368"/>
      <c r="AE5" s="368"/>
      <c r="AF5" s="368"/>
      <c r="AG5" s="368"/>
      <c r="AH5" s="368"/>
      <c r="AI5" s="368"/>
      <c r="AJ5" s="368"/>
      <c r="AK5" s="368"/>
      <c r="AL5" s="368"/>
      <c r="AM5" s="368"/>
      <c r="AN5" s="368"/>
      <c r="AO5" s="368"/>
      <c r="AP5" s="368"/>
      <c r="AQ5" s="368"/>
      <c r="AR5" s="368"/>
      <c r="AS5" s="368"/>
      <c r="AT5" s="368"/>
      <c r="AU5" s="368"/>
      <c r="AV5" s="368"/>
      <c r="AW5" s="368"/>
      <c r="AX5" s="368"/>
      <c r="AY5" s="368"/>
      <c r="AZ5" s="817"/>
      <c r="BA5" s="817"/>
      <c r="BB5" s="817"/>
      <c r="BC5" s="817"/>
      <c r="BD5" s="866"/>
      <c r="BE5" s="866"/>
      <c r="BF5" s="769"/>
      <c r="BG5" s="769"/>
      <c r="BH5" s="769"/>
      <c r="BI5" s="769"/>
      <c r="BJ5" s="371"/>
      <c r="BK5" s="371"/>
      <c r="BL5" s="371"/>
      <c r="BM5" s="371"/>
      <c r="BN5" s="371"/>
      <c r="BO5" s="371"/>
      <c r="BP5" s="371"/>
      <c r="BQ5" s="371"/>
      <c r="BR5" s="371"/>
      <c r="BS5" s="371"/>
      <c r="BT5" s="371"/>
      <c r="BU5" s="371"/>
      <c r="BV5" s="371"/>
    </row>
    <row r="6" spans="1:74" s="216" customFormat="1" ht="11.1" customHeight="1" x14ac:dyDescent="0.2">
      <c r="A6" s="377" t="s">
        <v>879</v>
      </c>
      <c r="B6" s="378" t="s">
        <v>880</v>
      </c>
      <c r="C6" s="73">
        <v>376.76323463</v>
      </c>
      <c r="D6" s="73">
        <v>326.13137196999998</v>
      </c>
      <c r="E6" s="73">
        <v>326.52651565000002</v>
      </c>
      <c r="F6" s="73">
        <v>306.48985590000001</v>
      </c>
      <c r="G6" s="73">
        <v>344.95031024999997</v>
      </c>
      <c r="H6" s="73">
        <v>383.51821374000002</v>
      </c>
      <c r="I6" s="73">
        <v>428.43937832</v>
      </c>
      <c r="J6" s="73">
        <v>418.04623185999998</v>
      </c>
      <c r="K6" s="73">
        <v>355.49233647</v>
      </c>
      <c r="L6" s="73">
        <v>316.83702846</v>
      </c>
      <c r="M6" s="73">
        <v>324.4070049</v>
      </c>
      <c r="N6" s="73">
        <v>364.27806243999999</v>
      </c>
      <c r="O6" s="73">
        <v>351.23565294000002</v>
      </c>
      <c r="P6" s="73">
        <v>312.86591353</v>
      </c>
      <c r="Q6" s="73">
        <v>334.26653418000001</v>
      </c>
      <c r="R6" s="73">
        <v>303.81597939</v>
      </c>
      <c r="S6" s="73">
        <v>330.09843304999998</v>
      </c>
      <c r="T6" s="73">
        <v>360.92317743000001</v>
      </c>
      <c r="U6" s="73">
        <v>426.68593514000003</v>
      </c>
      <c r="V6" s="73">
        <v>424.28871121999998</v>
      </c>
      <c r="W6" s="73">
        <v>360.57577404</v>
      </c>
      <c r="X6" s="73">
        <v>326.92317556</v>
      </c>
      <c r="Y6" s="73">
        <v>321.42499104000001</v>
      </c>
      <c r="Z6" s="73">
        <v>349.07036341999998</v>
      </c>
      <c r="AA6" s="73">
        <v>382.85869931000002</v>
      </c>
      <c r="AB6" s="73">
        <v>322.37473740000001</v>
      </c>
      <c r="AC6" s="73">
        <v>324.58954019999999</v>
      </c>
      <c r="AD6" s="73">
        <v>310.31651145000001</v>
      </c>
      <c r="AE6" s="73">
        <v>348.53032972</v>
      </c>
      <c r="AF6" s="73">
        <v>393.05352807000003</v>
      </c>
      <c r="AG6" s="73">
        <v>431.80319324999999</v>
      </c>
      <c r="AH6" s="73">
        <v>425.28318870999999</v>
      </c>
      <c r="AI6" s="73">
        <v>361.49881734000002</v>
      </c>
      <c r="AJ6" s="73">
        <v>335.87079241999999</v>
      </c>
      <c r="AK6" s="73">
        <v>322.89390875999999</v>
      </c>
      <c r="AL6" s="73">
        <v>363.37849173000001</v>
      </c>
      <c r="AM6" s="73">
        <v>405.18606720999998</v>
      </c>
      <c r="AN6" s="73">
        <v>340.47875506000003</v>
      </c>
      <c r="AO6" s="73">
        <v>334.44006164000001</v>
      </c>
      <c r="AP6" s="73">
        <v>322.14659492999999</v>
      </c>
      <c r="AQ6" s="73">
        <v>346.36798018000002</v>
      </c>
      <c r="AR6" s="73">
        <v>395.09189514000002</v>
      </c>
      <c r="AS6" s="73">
        <v>447.19803497999999</v>
      </c>
      <c r="AT6" s="73">
        <v>421.34251884000003</v>
      </c>
      <c r="AU6" s="73">
        <v>369.44220933000003</v>
      </c>
      <c r="AV6" s="73">
        <v>344.66943283000001</v>
      </c>
      <c r="AW6" s="73">
        <v>333.94722152999998</v>
      </c>
      <c r="AX6" s="73">
        <v>381.54891458999998</v>
      </c>
      <c r="AY6" s="73">
        <v>398.83966716999998</v>
      </c>
      <c r="AZ6" s="558">
        <v>343.19962807000002</v>
      </c>
      <c r="BA6" s="558">
        <v>348.75830839999998</v>
      </c>
      <c r="BB6" s="558">
        <v>330.20223492000002</v>
      </c>
      <c r="BC6" s="558">
        <v>354.77205755</v>
      </c>
      <c r="BD6" s="558">
        <v>392.64670000000001</v>
      </c>
      <c r="BE6" s="558">
        <v>449.24860000000001</v>
      </c>
      <c r="BF6" s="325">
        <v>440.7559</v>
      </c>
      <c r="BG6" s="325">
        <v>382.08319999999998</v>
      </c>
      <c r="BH6" s="325">
        <v>350.9504</v>
      </c>
      <c r="BI6" s="325">
        <v>342.12459999999999</v>
      </c>
      <c r="BJ6" s="325">
        <v>382.49959999999999</v>
      </c>
      <c r="BK6" s="325">
        <v>396.46420000000001</v>
      </c>
      <c r="BL6" s="325">
        <v>345.37479999999999</v>
      </c>
      <c r="BM6" s="325">
        <v>360.36950000000002</v>
      </c>
      <c r="BN6" s="325">
        <v>335.97579999999999</v>
      </c>
      <c r="BO6" s="325">
        <v>367.49779999999998</v>
      </c>
      <c r="BP6" s="325">
        <v>407.83030000000002</v>
      </c>
      <c r="BQ6" s="325">
        <v>465.5138</v>
      </c>
      <c r="BR6" s="325">
        <v>461.4366</v>
      </c>
      <c r="BS6" s="325">
        <v>396.3143</v>
      </c>
      <c r="BT6" s="325">
        <v>362.40170000000001</v>
      </c>
      <c r="BU6" s="325">
        <v>353.06619999999998</v>
      </c>
      <c r="BV6" s="325">
        <v>393.82589999999999</v>
      </c>
    </row>
    <row r="7" spans="1:74" s="216" customFormat="1" ht="11.1" customHeight="1" x14ac:dyDescent="0.2">
      <c r="A7" s="379" t="s">
        <v>881</v>
      </c>
      <c r="B7" s="652" t="s">
        <v>882</v>
      </c>
      <c r="C7" s="73">
        <v>373.76570463000002</v>
      </c>
      <c r="D7" s="73">
        <v>324.31077198999998</v>
      </c>
      <c r="E7" s="73">
        <v>324.53048064000001</v>
      </c>
      <c r="F7" s="73">
        <v>303.99364889999998</v>
      </c>
      <c r="G7" s="73">
        <v>342.18364224999999</v>
      </c>
      <c r="H7" s="73">
        <v>379.13382374999998</v>
      </c>
      <c r="I7" s="73">
        <v>422.97498234</v>
      </c>
      <c r="J7" s="73">
        <v>412.13319486</v>
      </c>
      <c r="K7" s="73">
        <v>351.65494446000002</v>
      </c>
      <c r="L7" s="73">
        <v>313.94899144999999</v>
      </c>
      <c r="M7" s="73">
        <v>321.78034688999998</v>
      </c>
      <c r="N7" s="73">
        <v>360.25703145</v>
      </c>
      <c r="O7" s="73">
        <v>347.95030193000002</v>
      </c>
      <c r="P7" s="73">
        <v>310.92167652000001</v>
      </c>
      <c r="Q7" s="73">
        <v>331.70447217999998</v>
      </c>
      <c r="R7" s="73">
        <v>301.90318037999998</v>
      </c>
      <c r="S7" s="73">
        <v>327.47393904</v>
      </c>
      <c r="T7" s="73">
        <v>359.23362942</v>
      </c>
      <c r="U7" s="73">
        <v>425.45453113000002</v>
      </c>
      <c r="V7" s="73">
        <v>422.90452123</v>
      </c>
      <c r="W7" s="73">
        <v>360.48955805999998</v>
      </c>
      <c r="X7" s="73">
        <v>326.71829157000002</v>
      </c>
      <c r="Y7" s="73">
        <v>320.78475902999998</v>
      </c>
      <c r="Z7" s="73">
        <v>347.73161841000001</v>
      </c>
      <c r="AA7" s="73">
        <v>381.12190131</v>
      </c>
      <c r="AB7" s="73">
        <v>322.2143504</v>
      </c>
      <c r="AC7" s="73">
        <v>324.93809921000002</v>
      </c>
      <c r="AD7" s="73">
        <v>310.77962345999998</v>
      </c>
      <c r="AE7" s="73">
        <v>348.48515773000003</v>
      </c>
      <c r="AF7" s="73">
        <v>391.63198808999999</v>
      </c>
      <c r="AG7" s="73">
        <v>429.31664124000002</v>
      </c>
      <c r="AH7" s="73">
        <v>423.12692371999998</v>
      </c>
      <c r="AI7" s="73">
        <v>359.39657136</v>
      </c>
      <c r="AJ7" s="73">
        <v>333.98011842</v>
      </c>
      <c r="AK7" s="73">
        <v>322.35087077999998</v>
      </c>
      <c r="AL7" s="73">
        <v>361.29205173000003</v>
      </c>
      <c r="AM7" s="73">
        <v>402.34540120999998</v>
      </c>
      <c r="AN7" s="73">
        <v>338.59167006000001</v>
      </c>
      <c r="AO7" s="73">
        <v>333.62894263999999</v>
      </c>
      <c r="AP7" s="73">
        <v>320.47790493000002</v>
      </c>
      <c r="AQ7" s="73">
        <v>344.03396515999998</v>
      </c>
      <c r="AR7" s="73">
        <v>393.28483313999999</v>
      </c>
      <c r="AS7" s="73">
        <v>446.31952597999998</v>
      </c>
      <c r="AT7" s="73">
        <v>420.24183482000001</v>
      </c>
      <c r="AU7" s="73">
        <v>368.14484433000001</v>
      </c>
      <c r="AV7" s="73">
        <v>345.25327083000002</v>
      </c>
      <c r="AW7" s="73">
        <v>334.98560355000001</v>
      </c>
      <c r="AX7" s="73">
        <v>382.19380759000001</v>
      </c>
      <c r="AY7" s="73">
        <v>399.52918215</v>
      </c>
      <c r="AZ7" s="558">
        <v>342.80061504999998</v>
      </c>
      <c r="BA7" s="558">
        <v>348.75632939000002</v>
      </c>
      <c r="BB7" s="558">
        <v>330.70651949000001</v>
      </c>
      <c r="BC7" s="558">
        <v>354.69052570999997</v>
      </c>
      <c r="BD7" s="558">
        <v>391.67649999999998</v>
      </c>
      <c r="BE7" s="558">
        <v>447.33359999999999</v>
      </c>
      <c r="BF7" s="325">
        <v>438.41800000000001</v>
      </c>
      <c r="BG7" s="325">
        <v>380.51769999999999</v>
      </c>
      <c r="BH7" s="325">
        <v>350.51499999999999</v>
      </c>
      <c r="BI7" s="325">
        <v>341.58150000000001</v>
      </c>
      <c r="BJ7" s="325">
        <v>381.61020000000002</v>
      </c>
      <c r="BK7" s="325">
        <v>395.23820000000001</v>
      </c>
      <c r="BL7" s="325">
        <v>344.57</v>
      </c>
      <c r="BM7" s="325">
        <v>360.06319999999999</v>
      </c>
      <c r="BN7" s="325">
        <v>335.68790000000001</v>
      </c>
      <c r="BO7" s="325">
        <v>366.3519</v>
      </c>
      <c r="BP7" s="325">
        <v>406.1139</v>
      </c>
      <c r="BQ7" s="325">
        <v>463.1986</v>
      </c>
      <c r="BR7" s="325">
        <v>458.77839999999998</v>
      </c>
      <c r="BS7" s="325">
        <v>394.53699999999998</v>
      </c>
      <c r="BT7" s="325">
        <v>361.96039999999999</v>
      </c>
      <c r="BU7" s="325">
        <v>352.59980000000002</v>
      </c>
      <c r="BV7" s="325">
        <v>393.11380000000003</v>
      </c>
    </row>
    <row r="8" spans="1:74" ht="11.1" customHeight="1" x14ac:dyDescent="0.2">
      <c r="A8" s="251" t="s">
        <v>883</v>
      </c>
      <c r="B8" s="651" t="s">
        <v>861</v>
      </c>
      <c r="C8" s="315">
        <v>359.85543845000001</v>
      </c>
      <c r="D8" s="315">
        <v>312.1577494</v>
      </c>
      <c r="E8" s="315">
        <v>311.52967391999999</v>
      </c>
      <c r="F8" s="315">
        <v>291.81409103999999</v>
      </c>
      <c r="G8" s="315">
        <v>329.31709572</v>
      </c>
      <c r="H8" s="315">
        <v>366.01754369999998</v>
      </c>
      <c r="I8" s="315">
        <v>408.87359107999998</v>
      </c>
      <c r="J8" s="315">
        <v>398.04063983999998</v>
      </c>
      <c r="K8" s="315">
        <v>338.96594069999998</v>
      </c>
      <c r="L8" s="315">
        <v>301.41901766000001</v>
      </c>
      <c r="M8" s="315">
        <v>308.81544480000002</v>
      </c>
      <c r="N8" s="315">
        <v>347.08130999000002</v>
      </c>
      <c r="O8" s="315">
        <v>335.03725353999999</v>
      </c>
      <c r="P8" s="315">
        <v>298.90362907999997</v>
      </c>
      <c r="Q8" s="315">
        <v>318.82473404000001</v>
      </c>
      <c r="R8" s="315">
        <v>290.51308065000001</v>
      </c>
      <c r="S8" s="315">
        <v>314.97722917999999</v>
      </c>
      <c r="T8" s="315">
        <v>346.19245710000001</v>
      </c>
      <c r="U8" s="315">
        <v>411.66990392000002</v>
      </c>
      <c r="V8" s="315">
        <v>409.02357001000001</v>
      </c>
      <c r="W8" s="315">
        <v>347.35987829999999</v>
      </c>
      <c r="X8" s="315">
        <v>314.03734979000001</v>
      </c>
      <c r="Y8" s="315">
        <v>307.85433540000002</v>
      </c>
      <c r="Z8" s="315">
        <v>334.14766947999999</v>
      </c>
      <c r="AA8" s="315">
        <v>367.31484382999997</v>
      </c>
      <c r="AB8" s="315">
        <v>309.83025858000002</v>
      </c>
      <c r="AC8" s="315">
        <v>312.45440237000003</v>
      </c>
      <c r="AD8" s="315">
        <v>298.66757064000001</v>
      </c>
      <c r="AE8" s="315">
        <v>336.01687772000002</v>
      </c>
      <c r="AF8" s="315">
        <v>379.20231089999999</v>
      </c>
      <c r="AG8" s="315">
        <v>415.92142030999997</v>
      </c>
      <c r="AH8" s="315">
        <v>409.36335047</v>
      </c>
      <c r="AI8" s="315">
        <v>346.98635159999998</v>
      </c>
      <c r="AJ8" s="315">
        <v>322.42691853999997</v>
      </c>
      <c r="AK8" s="315">
        <v>310.28924970000003</v>
      </c>
      <c r="AL8" s="315">
        <v>348.15347846999998</v>
      </c>
      <c r="AM8" s="315">
        <v>388.52012227</v>
      </c>
      <c r="AN8" s="315">
        <v>326.48208740000001</v>
      </c>
      <c r="AO8" s="315">
        <v>320.79919812999998</v>
      </c>
      <c r="AP8" s="315">
        <v>308.59466639999999</v>
      </c>
      <c r="AQ8" s="315">
        <v>331.85171058999998</v>
      </c>
      <c r="AR8" s="315">
        <v>380.6052972</v>
      </c>
      <c r="AS8" s="315">
        <v>432.85234435000001</v>
      </c>
      <c r="AT8" s="315">
        <v>406.68914973</v>
      </c>
      <c r="AU8" s="315">
        <v>355.22335679999998</v>
      </c>
      <c r="AV8" s="315">
        <v>332.46975758999997</v>
      </c>
      <c r="AW8" s="315">
        <v>322.20103230000001</v>
      </c>
      <c r="AX8" s="315">
        <v>368.91282811000002</v>
      </c>
      <c r="AY8" s="315">
        <v>386.21136719999998</v>
      </c>
      <c r="AZ8" s="783">
        <v>331.11160683999998</v>
      </c>
      <c r="BA8" s="783">
        <v>336.28777556</v>
      </c>
      <c r="BB8" s="783">
        <v>318.83814633999998</v>
      </c>
      <c r="BC8" s="783">
        <v>342.51715919999998</v>
      </c>
      <c r="BD8" s="783">
        <v>378.70420000000001</v>
      </c>
      <c r="BE8" s="783">
        <v>433.42500000000001</v>
      </c>
      <c r="BF8" s="290">
        <v>424.39010000000002</v>
      </c>
      <c r="BG8" s="290">
        <v>367.36669999999998</v>
      </c>
      <c r="BH8" s="290">
        <v>337.46910000000003</v>
      </c>
      <c r="BI8" s="290">
        <v>328.64440000000002</v>
      </c>
      <c r="BJ8" s="290">
        <v>367.93049999999999</v>
      </c>
      <c r="BK8" s="290">
        <v>381.58359999999999</v>
      </c>
      <c r="BL8" s="290">
        <v>332.47469999999998</v>
      </c>
      <c r="BM8" s="290">
        <v>347.2319</v>
      </c>
      <c r="BN8" s="290">
        <v>323.51710000000003</v>
      </c>
      <c r="BO8" s="290">
        <v>353.7441</v>
      </c>
      <c r="BP8" s="290">
        <v>392.83670000000001</v>
      </c>
      <c r="BQ8" s="290">
        <v>449.04169999999999</v>
      </c>
      <c r="BR8" s="290">
        <v>444.57549999999998</v>
      </c>
      <c r="BS8" s="290">
        <v>381.25220000000002</v>
      </c>
      <c r="BT8" s="290">
        <v>348.80610000000001</v>
      </c>
      <c r="BU8" s="290">
        <v>339.58850000000001</v>
      </c>
      <c r="BV8" s="290">
        <v>379.37169999999998</v>
      </c>
    </row>
    <row r="9" spans="1:74" ht="11.1" customHeight="1" x14ac:dyDescent="0.2">
      <c r="A9" s="251" t="s">
        <v>884</v>
      </c>
      <c r="B9" s="651" t="s">
        <v>885</v>
      </c>
      <c r="C9" s="315">
        <v>12.507668301000001</v>
      </c>
      <c r="D9" s="315">
        <v>10.921154048</v>
      </c>
      <c r="E9" s="315">
        <v>11.673152114000001</v>
      </c>
      <c r="F9" s="315">
        <v>10.87124262</v>
      </c>
      <c r="G9" s="315">
        <v>11.485293447</v>
      </c>
      <c r="H9" s="315">
        <v>11.661077730000001</v>
      </c>
      <c r="I9" s="315">
        <v>12.509538159</v>
      </c>
      <c r="J9" s="315">
        <v>12.497571229</v>
      </c>
      <c r="K9" s="315">
        <v>11.27187726</v>
      </c>
      <c r="L9" s="315">
        <v>11.230152349000001</v>
      </c>
      <c r="M9" s="315">
        <v>11.634985589999999</v>
      </c>
      <c r="N9" s="315">
        <v>11.779053198</v>
      </c>
      <c r="O9" s="315">
        <v>11.596975565999999</v>
      </c>
      <c r="P9" s="315">
        <v>10.803129036</v>
      </c>
      <c r="Q9" s="315">
        <v>11.615860641999999</v>
      </c>
      <c r="R9" s="315">
        <v>10.17586416</v>
      </c>
      <c r="S9" s="315">
        <v>11.179980305999999</v>
      </c>
      <c r="T9" s="315">
        <v>11.659681620000001</v>
      </c>
      <c r="U9" s="315">
        <v>12.255322534999999</v>
      </c>
      <c r="V9" s="315">
        <v>12.409872942</v>
      </c>
      <c r="W9" s="315">
        <v>11.76008631</v>
      </c>
      <c r="X9" s="315">
        <v>11.358313727000001</v>
      </c>
      <c r="Y9" s="315">
        <v>11.622435749999999</v>
      </c>
      <c r="Z9" s="315">
        <v>12.226356816999999</v>
      </c>
      <c r="AA9" s="315">
        <v>12.476780768999999</v>
      </c>
      <c r="AB9" s="315">
        <v>11.180524541</v>
      </c>
      <c r="AC9" s="315">
        <v>11.262989533000001</v>
      </c>
      <c r="AD9" s="315">
        <v>10.924835789999999</v>
      </c>
      <c r="AE9" s="315">
        <v>11.223652765000001</v>
      </c>
      <c r="AF9" s="315">
        <v>11.122114079999999</v>
      </c>
      <c r="AG9" s="315">
        <v>11.959944955999999</v>
      </c>
      <c r="AH9" s="315">
        <v>12.354456567</v>
      </c>
      <c r="AI9" s="315">
        <v>11.153712179999999</v>
      </c>
      <c r="AJ9" s="315">
        <v>10.337878729</v>
      </c>
      <c r="AK9" s="315">
        <v>10.851988349999999</v>
      </c>
      <c r="AL9" s="315">
        <v>11.900344356</v>
      </c>
      <c r="AM9" s="315">
        <v>12.474436176999999</v>
      </c>
      <c r="AN9" s="315">
        <v>10.881892364</v>
      </c>
      <c r="AO9" s="315">
        <v>11.535063079</v>
      </c>
      <c r="AP9" s="315">
        <v>10.687043790000001</v>
      </c>
      <c r="AQ9" s="315">
        <v>10.988627381000001</v>
      </c>
      <c r="AR9" s="315">
        <v>11.33458179</v>
      </c>
      <c r="AS9" s="315">
        <v>11.993330932999999</v>
      </c>
      <c r="AT9" s="315">
        <v>12.107262257</v>
      </c>
      <c r="AU9" s="315">
        <v>11.59776267</v>
      </c>
      <c r="AV9" s="315">
        <v>11.426137852</v>
      </c>
      <c r="AW9" s="315">
        <v>11.44488372</v>
      </c>
      <c r="AX9" s="315">
        <v>11.911592272</v>
      </c>
      <c r="AY9" s="315">
        <v>11.955999059</v>
      </c>
      <c r="AZ9" s="783">
        <v>10.500864443999999</v>
      </c>
      <c r="BA9" s="783">
        <v>11.150389969000001</v>
      </c>
      <c r="BB9" s="783">
        <v>10.705581425</v>
      </c>
      <c r="BC9" s="783">
        <v>10.933968417000001</v>
      </c>
      <c r="BD9" s="783">
        <v>11.56348</v>
      </c>
      <c r="BE9" s="783">
        <v>12.31462</v>
      </c>
      <c r="BF9" s="290">
        <v>12.394310000000001</v>
      </c>
      <c r="BG9" s="290">
        <v>11.646179999999999</v>
      </c>
      <c r="BH9" s="290">
        <v>11.52815</v>
      </c>
      <c r="BI9" s="290">
        <v>11.46025</v>
      </c>
      <c r="BJ9" s="290">
        <v>12.110760000000001</v>
      </c>
      <c r="BK9" s="290">
        <v>12.089869999999999</v>
      </c>
      <c r="BL9" s="290">
        <v>10.713150000000001</v>
      </c>
      <c r="BM9" s="290">
        <v>11.30796</v>
      </c>
      <c r="BN9" s="290">
        <v>10.7844</v>
      </c>
      <c r="BO9" s="290">
        <v>11.12274</v>
      </c>
      <c r="BP9" s="290">
        <v>11.675979999999999</v>
      </c>
      <c r="BQ9" s="290">
        <v>12.41244</v>
      </c>
      <c r="BR9" s="290">
        <v>12.450559999999999</v>
      </c>
      <c r="BS9" s="290">
        <v>11.68702</v>
      </c>
      <c r="BT9" s="290">
        <v>11.55763</v>
      </c>
      <c r="BU9" s="290">
        <v>11.47677</v>
      </c>
      <c r="BV9" s="290">
        <v>12.12452</v>
      </c>
    </row>
    <row r="10" spans="1:74" ht="11.1" customHeight="1" x14ac:dyDescent="0.2">
      <c r="A10" s="251" t="s">
        <v>886</v>
      </c>
      <c r="B10" s="651" t="s">
        <v>887</v>
      </c>
      <c r="C10" s="315">
        <v>1.4025978830000001</v>
      </c>
      <c r="D10" s="315">
        <v>1.23186854</v>
      </c>
      <c r="E10" s="315">
        <v>1.327654608</v>
      </c>
      <c r="F10" s="315">
        <v>1.30831524</v>
      </c>
      <c r="G10" s="315">
        <v>1.3812530810000001</v>
      </c>
      <c r="H10" s="315">
        <v>1.4552023199999999</v>
      </c>
      <c r="I10" s="315">
        <v>1.5918531</v>
      </c>
      <c r="J10" s="315">
        <v>1.5949837899999999</v>
      </c>
      <c r="K10" s="315">
        <v>1.4171265</v>
      </c>
      <c r="L10" s="315">
        <v>1.299821444</v>
      </c>
      <c r="M10" s="315">
        <v>1.3299164999999999</v>
      </c>
      <c r="N10" s="315">
        <v>1.396668265</v>
      </c>
      <c r="O10" s="315">
        <v>1.316072822</v>
      </c>
      <c r="P10" s="315">
        <v>1.2149184040000001</v>
      </c>
      <c r="Q10" s="315">
        <v>1.2638775019999999</v>
      </c>
      <c r="R10" s="315">
        <v>1.21423557</v>
      </c>
      <c r="S10" s="315">
        <v>1.3167295569999999</v>
      </c>
      <c r="T10" s="315">
        <v>1.3814907000000001</v>
      </c>
      <c r="U10" s="315">
        <v>1.529304679</v>
      </c>
      <c r="V10" s="315">
        <v>1.471078278</v>
      </c>
      <c r="W10" s="315">
        <v>1.36959345</v>
      </c>
      <c r="X10" s="315">
        <v>1.3226280509999999</v>
      </c>
      <c r="Y10" s="315">
        <v>1.30798788</v>
      </c>
      <c r="Z10" s="315">
        <v>1.357592114</v>
      </c>
      <c r="AA10" s="315">
        <v>1.3302767120000001</v>
      </c>
      <c r="AB10" s="315">
        <v>1.2035672799999999</v>
      </c>
      <c r="AC10" s="315">
        <v>1.2207073049999999</v>
      </c>
      <c r="AD10" s="315">
        <v>1.18721703</v>
      </c>
      <c r="AE10" s="315">
        <v>1.2446272460000001</v>
      </c>
      <c r="AF10" s="315">
        <v>1.30756311</v>
      </c>
      <c r="AG10" s="315">
        <v>1.4352759749999999</v>
      </c>
      <c r="AH10" s="315">
        <v>1.409116687</v>
      </c>
      <c r="AI10" s="315">
        <v>1.2565075800000001</v>
      </c>
      <c r="AJ10" s="315">
        <v>1.2153211479999999</v>
      </c>
      <c r="AK10" s="315">
        <v>1.20963273</v>
      </c>
      <c r="AL10" s="315">
        <v>1.238228908</v>
      </c>
      <c r="AM10" s="315">
        <v>1.3508427629999999</v>
      </c>
      <c r="AN10" s="315">
        <v>1.227690296</v>
      </c>
      <c r="AO10" s="315">
        <v>1.294681427</v>
      </c>
      <c r="AP10" s="315">
        <v>1.1961947399999999</v>
      </c>
      <c r="AQ10" s="315">
        <v>1.193627193</v>
      </c>
      <c r="AR10" s="315">
        <v>1.34495415</v>
      </c>
      <c r="AS10" s="315">
        <v>1.4738507009999999</v>
      </c>
      <c r="AT10" s="315">
        <v>1.4454228330000001</v>
      </c>
      <c r="AU10" s="315">
        <v>1.32372486</v>
      </c>
      <c r="AV10" s="315">
        <v>1.3573753930000001</v>
      </c>
      <c r="AW10" s="315">
        <v>1.33968753</v>
      </c>
      <c r="AX10" s="315">
        <v>1.369387211</v>
      </c>
      <c r="AY10" s="315">
        <v>1.3618158950000001</v>
      </c>
      <c r="AZ10" s="783">
        <v>1.188143768</v>
      </c>
      <c r="BA10" s="783">
        <v>1.318163865</v>
      </c>
      <c r="BB10" s="783">
        <v>1.162791726</v>
      </c>
      <c r="BC10" s="783">
        <v>1.2393980840000001</v>
      </c>
      <c r="BD10" s="783">
        <v>1.408817</v>
      </c>
      <c r="BE10" s="783">
        <v>1.594004</v>
      </c>
      <c r="BF10" s="290">
        <v>1.6335409999999999</v>
      </c>
      <c r="BG10" s="290">
        <v>1.5048060000000001</v>
      </c>
      <c r="BH10" s="290">
        <v>1.517746</v>
      </c>
      <c r="BI10" s="290">
        <v>1.4768079999999999</v>
      </c>
      <c r="BJ10" s="290">
        <v>1.568862</v>
      </c>
      <c r="BK10" s="290">
        <v>1.564648</v>
      </c>
      <c r="BL10" s="290">
        <v>1.382174</v>
      </c>
      <c r="BM10" s="290">
        <v>1.5234270000000001</v>
      </c>
      <c r="BN10" s="290">
        <v>1.3864449999999999</v>
      </c>
      <c r="BO10" s="290">
        <v>1.4850509999999999</v>
      </c>
      <c r="BP10" s="290">
        <v>1.601197</v>
      </c>
      <c r="BQ10" s="290">
        <v>1.7445219999999999</v>
      </c>
      <c r="BR10" s="290">
        <v>1.7523949999999999</v>
      </c>
      <c r="BS10" s="290">
        <v>1.5978730000000001</v>
      </c>
      <c r="BT10" s="290">
        <v>1.596638</v>
      </c>
      <c r="BU10" s="290">
        <v>1.5345979999999999</v>
      </c>
      <c r="BV10" s="290">
        <v>1.6175379999999999</v>
      </c>
    </row>
    <row r="11" spans="1:74" s="216" customFormat="1" ht="11.1" customHeight="1" x14ac:dyDescent="0.2">
      <c r="A11" s="377" t="s">
        <v>888</v>
      </c>
      <c r="B11" s="652" t="s">
        <v>889</v>
      </c>
      <c r="C11" s="73">
        <v>2.9975299959999999</v>
      </c>
      <c r="D11" s="73">
        <v>1.820599984</v>
      </c>
      <c r="E11" s="73">
        <v>1.9960350060000001</v>
      </c>
      <c r="F11" s="73">
        <v>2.4962070000000001</v>
      </c>
      <c r="G11" s="73">
        <v>2.7666680050000001</v>
      </c>
      <c r="H11" s="73">
        <v>4.3843899899999998</v>
      </c>
      <c r="I11" s="73">
        <v>5.4643959779999998</v>
      </c>
      <c r="J11" s="73">
        <v>5.913036999</v>
      </c>
      <c r="K11" s="73">
        <v>3.8373920099999999</v>
      </c>
      <c r="L11" s="73">
        <v>2.8880370040000001</v>
      </c>
      <c r="M11" s="73">
        <v>2.6266580099999999</v>
      </c>
      <c r="N11" s="73">
        <v>4.0210309869999996</v>
      </c>
      <c r="O11" s="73">
        <v>3.2853510149999998</v>
      </c>
      <c r="P11" s="73">
        <v>1.944237008</v>
      </c>
      <c r="Q11" s="73">
        <v>2.5620619910000002</v>
      </c>
      <c r="R11" s="73">
        <v>1.9127990100000001</v>
      </c>
      <c r="S11" s="73">
        <v>2.624494007</v>
      </c>
      <c r="T11" s="73">
        <v>1.68954801</v>
      </c>
      <c r="U11" s="73">
        <v>1.2314040100000001</v>
      </c>
      <c r="V11" s="73">
        <v>1.3841899900000001</v>
      </c>
      <c r="W11" s="73">
        <v>8.6215979999999998E-2</v>
      </c>
      <c r="X11" s="73">
        <v>0.20488399099999999</v>
      </c>
      <c r="Y11" s="73">
        <v>0.64023200999999996</v>
      </c>
      <c r="Z11" s="73">
        <v>1.338745013</v>
      </c>
      <c r="AA11" s="73">
        <v>1.736798002</v>
      </c>
      <c r="AB11" s="73">
        <v>0.160386994</v>
      </c>
      <c r="AC11" s="73">
        <v>-0.34855900899999998</v>
      </c>
      <c r="AD11" s="73">
        <v>-0.46311201000000002</v>
      </c>
      <c r="AE11" s="73">
        <v>4.5171991000000002E-2</v>
      </c>
      <c r="AF11" s="73">
        <v>1.4215399799999999</v>
      </c>
      <c r="AG11" s="73">
        <v>2.4865520050000001</v>
      </c>
      <c r="AH11" s="73">
        <v>2.156264985</v>
      </c>
      <c r="AI11" s="73">
        <v>2.1022459800000002</v>
      </c>
      <c r="AJ11" s="73">
        <v>1.8906740040000001</v>
      </c>
      <c r="AK11" s="73">
        <v>0.54303798000000003</v>
      </c>
      <c r="AL11" s="73">
        <v>2.0864399960000002</v>
      </c>
      <c r="AM11" s="73">
        <v>2.8406659969999999</v>
      </c>
      <c r="AN11" s="73">
        <v>1.887085004</v>
      </c>
      <c r="AO11" s="73">
        <v>0.81111899899999995</v>
      </c>
      <c r="AP11" s="73">
        <v>1.66869</v>
      </c>
      <c r="AQ11" s="73">
        <v>2.334015017</v>
      </c>
      <c r="AR11" s="73">
        <v>1.8070619999999999</v>
      </c>
      <c r="AS11" s="73">
        <v>0.87850899999999998</v>
      </c>
      <c r="AT11" s="73">
        <v>1.100684016</v>
      </c>
      <c r="AU11" s="73">
        <v>1.2973650000000001</v>
      </c>
      <c r="AV11" s="73">
        <v>-0.58383800399999997</v>
      </c>
      <c r="AW11" s="73">
        <v>-1.03838202</v>
      </c>
      <c r="AX11" s="73">
        <v>-0.64489300000000005</v>
      </c>
      <c r="AY11" s="73">
        <v>-0.68951498899999997</v>
      </c>
      <c r="AZ11" s="558">
        <v>0.39901302</v>
      </c>
      <c r="BA11" s="558">
        <v>1.9790089999999999E-3</v>
      </c>
      <c r="BB11" s="558">
        <v>-0.50428457075999999</v>
      </c>
      <c r="BC11" s="558">
        <v>8.1531841859999996E-2</v>
      </c>
      <c r="BD11" s="558">
        <v>0.97016610000000003</v>
      </c>
      <c r="BE11" s="558">
        <v>1.914944</v>
      </c>
      <c r="BF11" s="325">
        <v>2.3379479999999999</v>
      </c>
      <c r="BG11" s="325">
        <v>1.565517</v>
      </c>
      <c r="BH11" s="325">
        <v>0.43539440000000001</v>
      </c>
      <c r="BI11" s="325">
        <v>0.54308730000000005</v>
      </c>
      <c r="BJ11" s="325">
        <v>0.88944619999999996</v>
      </c>
      <c r="BK11" s="325">
        <v>1.226048</v>
      </c>
      <c r="BL11" s="325">
        <v>0.80483800000000005</v>
      </c>
      <c r="BM11" s="325">
        <v>0.30626690000000001</v>
      </c>
      <c r="BN11" s="325">
        <v>0.28787289999999999</v>
      </c>
      <c r="BO11" s="325">
        <v>1.145932</v>
      </c>
      <c r="BP11" s="325">
        <v>1.7164109999999999</v>
      </c>
      <c r="BQ11" s="325">
        <v>2.3151969999999999</v>
      </c>
      <c r="BR11" s="325">
        <v>2.658169</v>
      </c>
      <c r="BS11" s="325">
        <v>1.7772429999999999</v>
      </c>
      <c r="BT11" s="325">
        <v>0.44126510000000002</v>
      </c>
      <c r="BU11" s="325">
        <v>0.46633799999999997</v>
      </c>
      <c r="BV11" s="325">
        <v>0.71215090000000003</v>
      </c>
    </row>
    <row r="12" spans="1:74" s="216" customFormat="1" ht="11.1" customHeight="1" x14ac:dyDescent="0.2">
      <c r="A12" s="377"/>
      <c r="B12" s="652"/>
      <c r="C12" s="73"/>
      <c r="D12" s="73"/>
      <c r="E12" s="73"/>
      <c r="F12" s="73"/>
      <c r="G12" s="73"/>
      <c r="H12" s="73"/>
      <c r="I12" s="73"/>
      <c r="J12" s="73"/>
      <c r="K12" s="73"/>
      <c r="L12" s="73"/>
      <c r="M12" s="73"/>
      <c r="N12" s="73"/>
      <c r="O12" s="73"/>
      <c r="P12" s="73"/>
      <c r="Q12" s="73"/>
      <c r="R12" s="73"/>
      <c r="S12" s="73"/>
      <c r="T12" s="73"/>
      <c r="U12" s="73"/>
      <c r="V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558"/>
      <c r="BA12" s="558"/>
      <c r="BB12" s="558"/>
      <c r="BC12" s="558"/>
      <c r="BD12" s="558"/>
      <c r="BE12" s="558"/>
      <c r="BF12" s="325"/>
      <c r="BG12" s="325"/>
      <c r="BH12" s="325"/>
      <c r="BI12" s="325"/>
      <c r="BJ12" s="325"/>
      <c r="BK12" s="325"/>
      <c r="BL12" s="325"/>
      <c r="BM12" s="325"/>
      <c r="BN12" s="325"/>
      <c r="BO12" s="325"/>
      <c r="BP12" s="325"/>
      <c r="BQ12" s="325"/>
      <c r="BR12" s="325"/>
      <c r="BS12" s="325"/>
      <c r="BT12" s="325"/>
      <c r="BU12" s="325"/>
      <c r="BV12" s="325"/>
    </row>
    <row r="13" spans="1:74" s="216" customFormat="1" ht="11.1" customHeight="1" x14ac:dyDescent="0.2">
      <c r="A13" s="377" t="s">
        <v>890</v>
      </c>
      <c r="B13" s="378" t="s">
        <v>891</v>
      </c>
      <c r="C13" s="73">
        <v>3.3765000000000001</v>
      </c>
      <c r="D13" s="73">
        <v>3.7168220000000001</v>
      </c>
      <c r="E13" s="73">
        <v>5.1210849999999999</v>
      </c>
      <c r="F13" s="73">
        <v>5.6709940000000003</v>
      </c>
      <c r="G13" s="73">
        <v>6.2357820000000004</v>
      </c>
      <c r="H13" s="73">
        <v>6.2290910000000004</v>
      </c>
      <c r="I13" s="73">
        <v>6.4376540000000002</v>
      </c>
      <c r="J13" s="73">
        <v>6.1942500000000003</v>
      </c>
      <c r="K13" s="73">
        <v>5.5443059999999997</v>
      </c>
      <c r="L13" s="73">
        <v>5.0222910000000001</v>
      </c>
      <c r="M13" s="73">
        <v>4.0352290000000002</v>
      </c>
      <c r="N13" s="73">
        <v>3.6982439999999999</v>
      </c>
      <c r="O13" s="73">
        <v>3.9885999999999999</v>
      </c>
      <c r="P13" s="73">
        <v>4.3869449999999999</v>
      </c>
      <c r="Q13" s="73">
        <v>6.0047360000000003</v>
      </c>
      <c r="R13" s="73">
        <v>6.7418519999999997</v>
      </c>
      <c r="S13" s="73">
        <v>7.5432309999999996</v>
      </c>
      <c r="T13" s="73">
        <v>7.4054270000000004</v>
      </c>
      <c r="U13" s="73">
        <v>7.7201680000000001</v>
      </c>
      <c r="V13" s="73">
        <v>7.5035420000000004</v>
      </c>
      <c r="W13" s="73">
        <v>6.604063</v>
      </c>
      <c r="X13" s="73">
        <v>6.0756699999999997</v>
      </c>
      <c r="Y13" s="73">
        <v>4.9381969999999997</v>
      </c>
      <c r="Z13" s="73">
        <v>4.4939210000000003</v>
      </c>
      <c r="AA13" s="73">
        <v>4.7257749999999996</v>
      </c>
      <c r="AB13" s="73">
        <v>5.3420030000000001</v>
      </c>
      <c r="AC13" s="73">
        <v>7.1125090000000002</v>
      </c>
      <c r="AD13" s="73">
        <v>7.8319720000000004</v>
      </c>
      <c r="AE13" s="73">
        <v>8.5387249999999995</v>
      </c>
      <c r="AF13" s="73">
        <v>8.5525529999999996</v>
      </c>
      <c r="AG13" s="73">
        <v>8.7783449999999998</v>
      </c>
      <c r="AH13" s="73">
        <v>8.4123389999999993</v>
      </c>
      <c r="AI13" s="73">
        <v>7.5105320000000004</v>
      </c>
      <c r="AJ13" s="73">
        <v>6.7362120000000001</v>
      </c>
      <c r="AK13" s="73">
        <v>5.39269</v>
      </c>
      <c r="AL13" s="73">
        <v>4.9843929999999999</v>
      </c>
      <c r="AM13" s="73">
        <v>5.3970339999999997</v>
      </c>
      <c r="AN13" s="73">
        <v>5.8054680000000003</v>
      </c>
      <c r="AO13" s="73">
        <v>7.9608470000000002</v>
      </c>
      <c r="AP13" s="73">
        <v>8.7576199999999993</v>
      </c>
      <c r="AQ13" s="73">
        <v>9.3055590000000006</v>
      </c>
      <c r="AR13" s="73">
        <v>9.4233340000000005</v>
      </c>
      <c r="AS13" s="73">
        <v>9.8570399999999996</v>
      </c>
      <c r="AT13" s="73">
        <v>9.3191810000000004</v>
      </c>
      <c r="AU13" s="73">
        <v>8.1764949999999992</v>
      </c>
      <c r="AV13" s="73">
        <v>7.5890500000000003</v>
      </c>
      <c r="AW13" s="73">
        <v>5.9874479999999997</v>
      </c>
      <c r="AX13" s="73">
        <v>5.5693989999999998</v>
      </c>
      <c r="AY13" s="73">
        <v>6.0508129999999998</v>
      </c>
      <c r="AZ13" s="558">
        <v>6.4334559999999996</v>
      </c>
      <c r="BA13" s="558">
        <v>8.9526000000000003</v>
      </c>
      <c r="BB13" s="558">
        <v>9.8078620000000001</v>
      </c>
      <c r="BC13" s="558">
        <v>10.7285</v>
      </c>
      <c r="BD13" s="558">
        <v>10.762650000000001</v>
      </c>
      <c r="BE13" s="558">
        <v>11.02369</v>
      </c>
      <c r="BF13" s="325">
        <v>10.52595</v>
      </c>
      <c r="BG13" s="325">
        <v>9.3335469999999994</v>
      </c>
      <c r="BH13" s="325">
        <v>8.2659819999999993</v>
      </c>
      <c r="BI13" s="325">
        <v>6.6405089999999998</v>
      </c>
      <c r="BJ13" s="325">
        <v>6.0426609999999998</v>
      </c>
      <c r="BK13" s="325">
        <v>6.4712199999999998</v>
      </c>
      <c r="BL13" s="325">
        <v>7.0797499999999998</v>
      </c>
      <c r="BM13" s="325">
        <v>9.6743509999999997</v>
      </c>
      <c r="BN13" s="325">
        <v>10.706009999999999</v>
      </c>
      <c r="BO13" s="325">
        <v>11.6974</v>
      </c>
      <c r="BP13" s="325">
        <v>11.751440000000001</v>
      </c>
      <c r="BQ13" s="325">
        <v>12.046849999999999</v>
      </c>
      <c r="BR13" s="325">
        <v>11.50253</v>
      </c>
      <c r="BS13" s="325">
        <v>10.19398</v>
      </c>
      <c r="BT13" s="325">
        <v>9.0216809999999992</v>
      </c>
      <c r="BU13" s="325">
        <v>7.2389200000000002</v>
      </c>
      <c r="BV13" s="325">
        <v>6.5849270000000004</v>
      </c>
    </row>
    <row r="14" spans="1:74" ht="11.1" customHeight="1" x14ac:dyDescent="0.2">
      <c r="A14" s="175" t="s">
        <v>892</v>
      </c>
      <c r="B14" s="375" t="s">
        <v>893</v>
      </c>
      <c r="C14" s="315">
        <v>2.1349689999999999</v>
      </c>
      <c r="D14" s="315">
        <v>2.3570410000000002</v>
      </c>
      <c r="E14" s="315">
        <v>3.2522410000000002</v>
      </c>
      <c r="F14" s="315">
        <v>3.6321620000000001</v>
      </c>
      <c r="G14" s="315">
        <v>4.0068219999999997</v>
      </c>
      <c r="H14" s="315">
        <v>3.9971139999999998</v>
      </c>
      <c r="I14" s="315">
        <v>4.1176570000000003</v>
      </c>
      <c r="J14" s="315">
        <v>3.9821780000000002</v>
      </c>
      <c r="K14" s="315">
        <v>3.5685389999999999</v>
      </c>
      <c r="L14" s="315">
        <v>3.3060369999999999</v>
      </c>
      <c r="M14" s="315">
        <v>2.6934960000000001</v>
      </c>
      <c r="N14" s="315">
        <v>2.462027</v>
      </c>
      <c r="O14" s="315">
        <v>2.6254870000000001</v>
      </c>
      <c r="P14" s="315">
        <v>2.8937110000000001</v>
      </c>
      <c r="Q14" s="315">
        <v>3.9540670000000002</v>
      </c>
      <c r="R14" s="315">
        <v>4.4783030000000004</v>
      </c>
      <c r="S14" s="315">
        <v>5.0734719999999998</v>
      </c>
      <c r="T14" s="315">
        <v>4.9483300000000003</v>
      </c>
      <c r="U14" s="315">
        <v>5.1728139999999998</v>
      </c>
      <c r="V14" s="315">
        <v>5.049239</v>
      </c>
      <c r="W14" s="315">
        <v>4.4087329999999998</v>
      </c>
      <c r="X14" s="315">
        <v>4.1547109999999998</v>
      </c>
      <c r="Y14" s="315">
        <v>3.4276179999999998</v>
      </c>
      <c r="Z14" s="315">
        <v>3.086624</v>
      </c>
      <c r="AA14" s="315">
        <v>3.2401610000000001</v>
      </c>
      <c r="AB14" s="315">
        <v>3.6594989999999998</v>
      </c>
      <c r="AC14" s="315">
        <v>4.885497</v>
      </c>
      <c r="AD14" s="315">
        <v>5.3853840000000002</v>
      </c>
      <c r="AE14" s="315">
        <v>5.8454059999999997</v>
      </c>
      <c r="AF14" s="315">
        <v>5.8627820000000002</v>
      </c>
      <c r="AG14" s="315">
        <v>5.9914509999999996</v>
      </c>
      <c r="AH14" s="315">
        <v>5.7354370000000001</v>
      </c>
      <c r="AI14" s="315">
        <v>5.107907</v>
      </c>
      <c r="AJ14" s="315">
        <v>4.6376090000000003</v>
      </c>
      <c r="AK14" s="315">
        <v>3.7536999999999998</v>
      </c>
      <c r="AL14" s="315">
        <v>3.4417010000000001</v>
      </c>
      <c r="AM14" s="315">
        <v>3.703436</v>
      </c>
      <c r="AN14" s="315">
        <v>3.9665910000000002</v>
      </c>
      <c r="AO14" s="315">
        <v>5.455514</v>
      </c>
      <c r="AP14" s="315">
        <v>5.9665350000000004</v>
      </c>
      <c r="AQ14" s="315">
        <v>6.2678279999999997</v>
      </c>
      <c r="AR14" s="315">
        <v>6.3790690000000003</v>
      </c>
      <c r="AS14" s="315">
        <v>6.6889310000000002</v>
      </c>
      <c r="AT14" s="315">
        <v>6.272526</v>
      </c>
      <c r="AU14" s="315">
        <v>5.4336640000000003</v>
      </c>
      <c r="AV14" s="315">
        <v>5.1993559999999999</v>
      </c>
      <c r="AW14" s="315">
        <v>4.1281619999999997</v>
      </c>
      <c r="AX14" s="315">
        <v>3.8122919999999998</v>
      </c>
      <c r="AY14" s="315">
        <v>4.1384040000000004</v>
      </c>
      <c r="AZ14" s="783">
        <v>4.3702209999999999</v>
      </c>
      <c r="BA14" s="783">
        <v>6.06534</v>
      </c>
      <c r="BB14" s="783">
        <v>6.6190530000000001</v>
      </c>
      <c r="BC14" s="783">
        <v>7.2117019999999998</v>
      </c>
      <c r="BD14" s="783">
        <v>7.2496859999999996</v>
      </c>
      <c r="BE14" s="783">
        <v>7.3960189999999999</v>
      </c>
      <c r="BF14" s="290">
        <v>7.0548599999999997</v>
      </c>
      <c r="BG14" s="290">
        <v>6.2219620000000004</v>
      </c>
      <c r="BH14" s="290">
        <v>5.5125849999999996</v>
      </c>
      <c r="BI14" s="290">
        <v>4.4691200000000002</v>
      </c>
      <c r="BJ14" s="290">
        <v>4.0062350000000002</v>
      </c>
      <c r="BK14" s="290">
        <v>4.2786960000000001</v>
      </c>
      <c r="BL14" s="290">
        <v>4.6779210000000004</v>
      </c>
      <c r="BM14" s="290">
        <v>6.423654</v>
      </c>
      <c r="BN14" s="290">
        <v>7.1470279999999997</v>
      </c>
      <c r="BO14" s="290">
        <v>7.8188329999999997</v>
      </c>
      <c r="BP14" s="290">
        <v>7.8682740000000004</v>
      </c>
      <c r="BQ14" s="290">
        <v>8.0328909999999993</v>
      </c>
      <c r="BR14" s="290">
        <v>7.6608270000000003</v>
      </c>
      <c r="BS14" s="290">
        <v>6.750216</v>
      </c>
      <c r="BT14" s="290">
        <v>5.975212</v>
      </c>
      <c r="BU14" s="290">
        <v>4.8368539999999998</v>
      </c>
      <c r="BV14" s="290">
        <v>4.3323429999999998</v>
      </c>
    </row>
    <row r="15" spans="1:74" ht="11.1" customHeight="1" x14ac:dyDescent="0.2">
      <c r="A15" s="175" t="s">
        <v>894</v>
      </c>
      <c r="B15" s="375" t="s">
        <v>895</v>
      </c>
      <c r="C15" s="315">
        <v>1.0118910000000001</v>
      </c>
      <c r="D15" s="315">
        <v>1.1158079999999999</v>
      </c>
      <c r="E15" s="315">
        <v>1.520813</v>
      </c>
      <c r="F15" s="315">
        <v>1.662012</v>
      </c>
      <c r="G15" s="315">
        <v>1.8157570000000001</v>
      </c>
      <c r="H15" s="315">
        <v>1.8185750000000001</v>
      </c>
      <c r="I15" s="315">
        <v>1.893588</v>
      </c>
      <c r="J15" s="315">
        <v>1.8013749999999999</v>
      </c>
      <c r="K15" s="315">
        <v>1.6075120000000001</v>
      </c>
      <c r="L15" s="315">
        <v>1.383238</v>
      </c>
      <c r="M15" s="315">
        <v>1.0859639999999999</v>
      </c>
      <c r="N15" s="315">
        <v>1.007368</v>
      </c>
      <c r="O15" s="315">
        <v>1.1192789999999999</v>
      </c>
      <c r="P15" s="315">
        <v>1.234251</v>
      </c>
      <c r="Q15" s="315">
        <v>1.680342</v>
      </c>
      <c r="R15" s="315">
        <v>1.8553170000000001</v>
      </c>
      <c r="S15" s="315">
        <v>2.0231469999999998</v>
      </c>
      <c r="T15" s="315">
        <v>2.0107569999999999</v>
      </c>
      <c r="U15" s="315">
        <v>2.086589</v>
      </c>
      <c r="V15" s="315">
        <v>2.0100889999999998</v>
      </c>
      <c r="W15" s="315">
        <v>1.7957099999999999</v>
      </c>
      <c r="X15" s="315">
        <v>1.5578320000000001</v>
      </c>
      <c r="Y15" s="315">
        <v>1.2249099999999999</v>
      </c>
      <c r="Z15" s="315">
        <v>1.1529670000000001</v>
      </c>
      <c r="AA15" s="315">
        <v>1.218102</v>
      </c>
      <c r="AB15" s="315">
        <v>1.386266</v>
      </c>
      <c r="AC15" s="315">
        <v>1.821245</v>
      </c>
      <c r="AD15" s="315">
        <v>2.0067430000000002</v>
      </c>
      <c r="AE15" s="315">
        <v>2.2156229999999999</v>
      </c>
      <c r="AF15" s="315">
        <v>2.2133370000000001</v>
      </c>
      <c r="AG15" s="315">
        <v>2.2969189999999999</v>
      </c>
      <c r="AH15" s="315">
        <v>2.2037990000000001</v>
      </c>
      <c r="AI15" s="315">
        <v>1.969346</v>
      </c>
      <c r="AJ15" s="315">
        <v>1.7090780000000001</v>
      </c>
      <c r="AK15" s="315">
        <v>1.33619</v>
      </c>
      <c r="AL15" s="315">
        <v>1.2756829999999999</v>
      </c>
      <c r="AM15" s="315">
        <v>1.4082399999999999</v>
      </c>
      <c r="AN15" s="315">
        <v>1.533698</v>
      </c>
      <c r="AO15" s="315">
        <v>2.0728089999999999</v>
      </c>
      <c r="AP15" s="315">
        <v>2.3222019999999999</v>
      </c>
      <c r="AQ15" s="315">
        <v>2.5222889999999998</v>
      </c>
      <c r="AR15" s="315">
        <v>2.5298910000000001</v>
      </c>
      <c r="AS15" s="315">
        <v>2.6359910000000002</v>
      </c>
      <c r="AT15" s="315">
        <v>2.5312030000000001</v>
      </c>
      <c r="AU15" s="315">
        <v>2.2769629999999998</v>
      </c>
      <c r="AV15" s="315">
        <v>1.968197</v>
      </c>
      <c r="AW15" s="315">
        <v>1.5330349999999999</v>
      </c>
      <c r="AX15" s="315">
        <v>1.46011</v>
      </c>
      <c r="AY15" s="315">
        <v>1.598614</v>
      </c>
      <c r="AZ15" s="783">
        <v>1.731468</v>
      </c>
      <c r="BA15" s="783">
        <v>2.4131019999999999</v>
      </c>
      <c r="BB15" s="783">
        <v>2.6744349999999999</v>
      </c>
      <c r="BC15" s="783">
        <v>2.9488099999999999</v>
      </c>
      <c r="BD15" s="783">
        <v>2.9442499999999998</v>
      </c>
      <c r="BE15" s="783">
        <v>3.040241</v>
      </c>
      <c r="BF15" s="290">
        <v>2.902218</v>
      </c>
      <c r="BG15" s="290">
        <v>2.5983879999999999</v>
      </c>
      <c r="BH15" s="290">
        <v>2.286829</v>
      </c>
      <c r="BI15" s="290">
        <v>1.8068</v>
      </c>
      <c r="BJ15" s="290">
        <v>1.7090620000000001</v>
      </c>
      <c r="BK15" s="290">
        <v>1.8468020000000001</v>
      </c>
      <c r="BL15" s="290">
        <v>2.0328970000000002</v>
      </c>
      <c r="BM15" s="290">
        <v>2.7307250000000001</v>
      </c>
      <c r="BN15" s="290">
        <v>2.9971079999999999</v>
      </c>
      <c r="BO15" s="290">
        <v>3.2602869999999999</v>
      </c>
      <c r="BP15" s="290">
        <v>3.265021</v>
      </c>
      <c r="BQ15" s="290">
        <v>3.3765529999999999</v>
      </c>
      <c r="BR15" s="290">
        <v>3.2250930000000002</v>
      </c>
      <c r="BS15" s="290">
        <v>2.887845</v>
      </c>
      <c r="BT15" s="290">
        <v>2.5413790000000001</v>
      </c>
      <c r="BU15" s="290">
        <v>2.0072909999999999</v>
      </c>
      <c r="BV15" s="290">
        <v>1.89832</v>
      </c>
    </row>
    <row r="16" spans="1:74" ht="11.1" customHeight="1" x14ac:dyDescent="0.2">
      <c r="A16" s="175" t="s">
        <v>896</v>
      </c>
      <c r="B16" s="375" t="s">
        <v>897</v>
      </c>
      <c r="C16" s="315">
        <v>0.22964019999999999</v>
      </c>
      <c r="D16" s="315">
        <v>0.24397269999999999</v>
      </c>
      <c r="E16" s="315">
        <v>0.34803200000000001</v>
      </c>
      <c r="F16" s="315">
        <v>0.37681969999999998</v>
      </c>
      <c r="G16" s="315">
        <v>0.41320210000000002</v>
      </c>
      <c r="H16" s="315">
        <v>0.41340310000000002</v>
      </c>
      <c r="I16" s="315">
        <v>0.42640909999999999</v>
      </c>
      <c r="J16" s="315">
        <v>0.41069699999999998</v>
      </c>
      <c r="K16" s="315">
        <v>0.36825439999999998</v>
      </c>
      <c r="L16" s="315">
        <v>0.3330148</v>
      </c>
      <c r="M16" s="315">
        <v>0.25576919999999997</v>
      </c>
      <c r="N16" s="315">
        <v>0.2288492</v>
      </c>
      <c r="O16" s="315">
        <v>0.24383479999999999</v>
      </c>
      <c r="P16" s="315">
        <v>0.25898330000000003</v>
      </c>
      <c r="Q16" s="315">
        <v>0.37032619999999999</v>
      </c>
      <c r="R16" s="315">
        <v>0.40823300000000001</v>
      </c>
      <c r="S16" s="315">
        <v>0.4466117</v>
      </c>
      <c r="T16" s="315">
        <v>0.44634020000000002</v>
      </c>
      <c r="U16" s="315">
        <v>0.46076499999999998</v>
      </c>
      <c r="V16" s="315">
        <v>0.44421389999999999</v>
      </c>
      <c r="W16" s="315">
        <v>0.39961970000000002</v>
      </c>
      <c r="X16" s="315">
        <v>0.3631277</v>
      </c>
      <c r="Y16" s="315">
        <v>0.2856688</v>
      </c>
      <c r="Z16" s="315">
        <v>0.25433060000000002</v>
      </c>
      <c r="AA16" s="315">
        <v>0.26751170000000002</v>
      </c>
      <c r="AB16" s="315">
        <v>0.29623870000000002</v>
      </c>
      <c r="AC16" s="315">
        <v>0.40576719999999999</v>
      </c>
      <c r="AD16" s="315">
        <v>0.43984620000000002</v>
      </c>
      <c r="AE16" s="315">
        <v>0.47769539999999999</v>
      </c>
      <c r="AF16" s="315">
        <v>0.47643410000000003</v>
      </c>
      <c r="AG16" s="315">
        <v>0.48997420000000003</v>
      </c>
      <c r="AH16" s="315">
        <v>0.47310380000000002</v>
      </c>
      <c r="AI16" s="315">
        <v>0.43327939999999998</v>
      </c>
      <c r="AJ16" s="315">
        <v>0.38952429999999999</v>
      </c>
      <c r="AK16" s="315">
        <v>0.30280079999999998</v>
      </c>
      <c r="AL16" s="315">
        <v>0.26700980000000002</v>
      </c>
      <c r="AM16" s="315">
        <v>0.28535759999999999</v>
      </c>
      <c r="AN16" s="315">
        <v>0.3051796</v>
      </c>
      <c r="AO16" s="315">
        <v>0.43252410000000002</v>
      </c>
      <c r="AP16" s="315">
        <v>0.46888350000000001</v>
      </c>
      <c r="AQ16" s="315">
        <v>0.51544310000000004</v>
      </c>
      <c r="AR16" s="315">
        <v>0.51437409999999995</v>
      </c>
      <c r="AS16" s="315">
        <v>0.53211799999999998</v>
      </c>
      <c r="AT16" s="315">
        <v>0.51545200000000002</v>
      </c>
      <c r="AU16" s="315">
        <v>0.46586860000000002</v>
      </c>
      <c r="AV16" s="315">
        <v>0.42149809999999999</v>
      </c>
      <c r="AW16" s="315">
        <v>0.32625110000000002</v>
      </c>
      <c r="AX16" s="315">
        <v>0.29699700000000001</v>
      </c>
      <c r="AY16" s="315">
        <v>0.31379459999999998</v>
      </c>
      <c r="AZ16" s="783">
        <v>0.33176719999999998</v>
      </c>
      <c r="BA16" s="783">
        <v>0.47415740000000001</v>
      </c>
      <c r="BB16" s="783">
        <v>0.51437379999999999</v>
      </c>
      <c r="BC16" s="783">
        <v>0.56798550000000003</v>
      </c>
      <c r="BD16" s="783">
        <v>0.56871899999999997</v>
      </c>
      <c r="BE16" s="783">
        <v>0.58742749999999999</v>
      </c>
      <c r="BF16" s="290">
        <v>0.56887189999999999</v>
      </c>
      <c r="BG16" s="290">
        <v>0.51319650000000006</v>
      </c>
      <c r="BH16" s="290">
        <v>0.46656799999999998</v>
      </c>
      <c r="BI16" s="290">
        <v>0.3645892</v>
      </c>
      <c r="BJ16" s="290">
        <v>0.3273644</v>
      </c>
      <c r="BK16" s="290">
        <v>0.34572180000000002</v>
      </c>
      <c r="BL16" s="290">
        <v>0.36893140000000002</v>
      </c>
      <c r="BM16" s="290">
        <v>0.51997170000000004</v>
      </c>
      <c r="BN16" s="290">
        <v>0.56187670000000001</v>
      </c>
      <c r="BO16" s="290">
        <v>0.61827449999999995</v>
      </c>
      <c r="BP16" s="290">
        <v>0.61813969999999996</v>
      </c>
      <c r="BQ16" s="290">
        <v>0.63740989999999997</v>
      </c>
      <c r="BR16" s="290">
        <v>0.61660839999999995</v>
      </c>
      <c r="BS16" s="290">
        <v>0.55592330000000001</v>
      </c>
      <c r="BT16" s="290">
        <v>0.5050907</v>
      </c>
      <c r="BU16" s="290">
        <v>0.39477479999999998</v>
      </c>
      <c r="BV16" s="290">
        <v>0.35426390000000002</v>
      </c>
    </row>
    <row r="17" spans="1:74" ht="11.1" customHeight="1" x14ac:dyDescent="0.2">
      <c r="A17" s="175"/>
      <c r="B17" s="652"/>
      <c r="C17" s="315"/>
      <c r="D17" s="315"/>
      <c r="E17" s="315"/>
      <c r="F17" s="315"/>
      <c r="G17" s="315"/>
      <c r="H17" s="315"/>
      <c r="I17" s="315"/>
      <c r="J17" s="315"/>
      <c r="K17" s="315"/>
      <c r="L17" s="315"/>
      <c r="M17" s="315"/>
      <c r="N17" s="315"/>
      <c r="O17" s="315"/>
      <c r="P17" s="315"/>
      <c r="Q17" s="315"/>
      <c r="R17" s="315"/>
      <c r="S17" s="315"/>
      <c r="T17" s="315"/>
      <c r="U17" s="315"/>
      <c r="V17" s="315"/>
      <c r="W17" s="315"/>
      <c r="X17" s="315"/>
      <c r="Y17" s="315"/>
      <c r="Z17" s="315"/>
      <c r="AA17" s="315"/>
      <c r="AB17" s="315"/>
      <c r="AC17" s="315"/>
      <c r="AD17" s="315"/>
      <c r="AE17" s="315"/>
      <c r="AF17" s="315"/>
      <c r="AG17" s="315"/>
      <c r="AH17" s="315"/>
      <c r="AI17" s="315"/>
      <c r="AJ17" s="315"/>
      <c r="AK17" s="315"/>
      <c r="AL17" s="315"/>
      <c r="AM17" s="315"/>
      <c r="AN17" s="315"/>
      <c r="AO17" s="315"/>
      <c r="AP17" s="315"/>
      <c r="AQ17" s="315"/>
      <c r="AR17" s="315"/>
      <c r="AS17" s="315"/>
      <c r="AT17" s="315"/>
      <c r="AU17" s="315"/>
      <c r="AV17" s="315"/>
      <c r="AW17" s="315"/>
      <c r="AX17" s="315"/>
      <c r="AY17" s="315"/>
      <c r="AZ17" s="783"/>
      <c r="BA17" s="783"/>
      <c r="BB17" s="783"/>
      <c r="BC17" s="783"/>
      <c r="BD17" s="783"/>
      <c r="BE17" s="783"/>
      <c r="BF17" s="290"/>
      <c r="BG17" s="290"/>
      <c r="BH17" s="290"/>
      <c r="BI17" s="290"/>
      <c r="BJ17" s="290"/>
      <c r="BK17" s="290"/>
      <c r="BL17" s="290"/>
      <c r="BM17" s="290"/>
      <c r="BN17" s="290"/>
      <c r="BO17" s="290"/>
      <c r="BP17" s="290"/>
      <c r="BQ17" s="290"/>
      <c r="BR17" s="290"/>
      <c r="BS17" s="290"/>
      <c r="BT17" s="290"/>
      <c r="BU17" s="290"/>
      <c r="BV17" s="290"/>
    </row>
    <row r="18" spans="1:74" s="180" customFormat="1" ht="11.1" customHeight="1" x14ac:dyDescent="0.2">
      <c r="A18" s="175" t="s">
        <v>898</v>
      </c>
      <c r="B18" s="374" t="s">
        <v>899</v>
      </c>
      <c r="C18" s="315">
        <v>25.710062691000001</v>
      </c>
      <c r="D18" s="315">
        <v>9.4372687079999995</v>
      </c>
      <c r="E18" s="315">
        <v>10.639892725999999</v>
      </c>
      <c r="F18" s="315">
        <v>10.70230767</v>
      </c>
      <c r="G18" s="315">
        <v>23.786415754</v>
      </c>
      <c r="H18" s="315">
        <v>24.72237303</v>
      </c>
      <c r="I18" s="315">
        <v>26.657743386</v>
      </c>
      <c r="J18" s="315">
        <v>15.860364242999999</v>
      </c>
      <c r="K18" s="315">
        <v>3.6397852199999998</v>
      </c>
      <c r="L18" s="315">
        <v>8.4741046650000005</v>
      </c>
      <c r="M18" s="315">
        <v>20.594661810000002</v>
      </c>
      <c r="N18" s="315">
        <v>24.759794302</v>
      </c>
      <c r="O18" s="315">
        <v>14.39440825</v>
      </c>
      <c r="P18" s="315">
        <v>9.2856273999999992</v>
      </c>
      <c r="Q18" s="315">
        <v>16.415468067999999</v>
      </c>
      <c r="R18" s="315">
        <v>12.92587065</v>
      </c>
      <c r="S18" s="315">
        <v>20.334676796</v>
      </c>
      <c r="T18" s="315">
        <v>20.585118869999999</v>
      </c>
      <c r="U18" s="315">
        <v>27.231978892000001</v>
      </c>
      <c r="V18" s="315">
        <v>19.569592270000001</v>
      </c>
      <c r="W18" s="315">
        <v>2.4810385799999999</v>
      </c>
      <c r="X18" s="315">
        <v>7.6365556550000004</v>
      </c>
      <c r="Y18" s="315">
        <v>15.734530680000001</v>
      </c>
      <c r="Z18" s="315">
        <v>24.408257371000001</v>
      </c>
      <c r="AA18" s="315">
        <v>26.876236004999999</v>
      </c>
      <c r="AB18" s="315">
        <v>8.1145899920000009</v>
      </c>
      <c r="AC18" s="315">
        <v>16.220972239000002</v>
      </c>
      <c r="AD18" s="315">
        <v>13.29958437</v>
      </c>
      <c r="AE18" s="315">
        <v>23.492280871999998</v>
      </c>
      <c r="AF18" s="315">
        <v>26.129258849999999</v>
      </c>
      <c r="AG18" s="315">
        <v>22.030533996999999</v>
      </c>
      <c r="AH18" s="315">
        <v>18.856416004</v>
      </c>
      <c r="AI18" s="315">
        <v>7.4030957400000004</v>
      </c>
      <c r="AJ18" s="315">
        <v>9.7051555539999992</v>
      </c>
      <c r="AK18" s="315">
        <v>16.3825389</v>
      </c>
      <c r="AL18" s="315">
        <v>23.518723530999999</v>
      </c>
      <c r="AM18" s="315">
        <v>30.922867350000001</v>
      </c>
      <c r="AN18" s="315">
        <v>9.1598061519999998</v>
      </c>
      <c r="AO18" s="315">
        <v>15.801089514999999</v>
      </c>
      <c r="AP18" s="315">
        <v>16.743363899999999</v>
      </c>
      <c r="AQ18" s="315">
        <v>23.056749378999999</v>
      </c>
      <c r="AR18" s="315">
        <v>26.727241889999998</v>
      </c>
      <c r="AS18" s="315">
        <v>27.60431797</v>
      </c>
      <c r="AT18" s="315">
        <v>16.671659259999998</v>
      </c>
      <c r="AU18" s="315">
        <v>11.76082308</v>
      </c>
      <c r="AV18" s="315">
        <v>12.72477956</v>
      </c>
      <c r="AW18" s="315">
        <v>23.56783308</v>
      </c>
      <c r="AX18" s="315">
        <v>32.034604260999998</v>
      </c>
      <c r="AY18" s="315">
        <v>31.068186669999999</v>
      </c>
      <c r="AZ18" s="783">
        <v>9.7808004279999992</v>
      </c>
      <c r="BA18" s="783">
        <v>23.373242824999998</v>
      </c>
      <c r="BB18" s="783">
        <v>17.531741043</v>
      </c>
      <c r="BC18" s="783">
        <v>23.861087950999998</v>
      </c>
      <c r="BD18" s="783">
        <v>20.065049999999999</v>
      </c>
      <c r="BE18" s="783">
        <v>25.32809</v>
      </c>
      <c r="BF18" s="290">
        <v>17.95261</v>
      </c>
      <c r="BG18" s="290">
        <v>12.30434</v>
      </c>
      <c r="BH18" s="290">
        <v>12.4925</v>
      </c>
      <c r="BI18" s="290">
        <v>23.798909999999999</v>
      </c>
      <c r="BJ18" s="290">
        <v>30.62734</v>
      </c>
      <c r="BK18" s="290">
        <v>29.104179999999999</v>
      </c>
      <c r="BL18" s="290">
        <v>9.3861500000000007</v>
      </c>
      <c r="BM18" s="290">
        <v>24.257159999999999</v>
      </c>
      <c r="BN18" s="290">
        <v>17.03979</v>
      </c>
      <c r="BO18" s="290">
        <v>24.429169999999999</v>
      </c>
      <c r="BP18" s="290">
        <v>21.115159999999999</v>
      </c>
      <c r="BQ18" s="290">
        <v>26.701370000000001</v>
      </c>
      <c r="BR18" s="290">
        <v>19.64292</v>
      </c>
      <c r="BS18" s="290">
        <v>13.0458</v>
      </c>
      <c r="BT18" s="290">
        <v>13.10014</v>
      </c>
      <c r="BU18" s="290">
        <v>25.006730000000001</v>
      </c>
      <c r="BV18" s="290">
        <v>31.845780000000001</v>
      </c>
    </row>
    <row r="19" spans="1:74" ht="11.1" customHeight="1" x14ac:dyDescent="0.2">
      <c r="A19" s="251"/>
      <c r="B19" s="653"/>
      <c r="C19" s="369"/>
      <c r="D19" s="369"/>
      <c r="E19" s="369"/>
      <c r="F19" s="369"/>
      <c r="G19" s="369"/>
      <c r="H19" s="369"/>
      <c r="I19" s="369"/>
      <c r="J19" s="369"/>
      <c r="K19" s="369"/>
      <c r="L19" s="369"/>
      <c r="M19" s="369"/>
      <c r="N19" s="369"/>
      <c r="O19" s="369"/>
      <c r="P19" s="369"/>
      <c r="Q19" s="369"/>
      <c r="R19" s="369"/>
      <c r="S19" s="369"/>
      <c r="T19" s="369"/>
      <c r="U19" s="369"/>
      <c r="V19" s="369"/>
      <c r="W19" s="369"/>
      <c r="X19" s="369"/>
      <c r="Y19" s="369"/>
      <c r="Z19" s="369"/>
      <c r="AA19" s="369"/>
      <c r="AB19" s="369"/>
      <c r="AC19" s="369"/>
      <c r="AD19" s="369"/>
      <c r="AE19" s="369"/>
      <c r="AF19" s="369"/>
      <c r="AG19" s="369"/>
      <c r="AH19" s="369"/>
      <c r="AI19" s="369"/>
      <c r="AJ19" s="369"/>
      <c r="AK19" s="369"/>
      <c r="AL19" s="369"/>
      <c r="AM19" s="369"/>
      <c r="AN19" s="369"/>
      <c r="AO19" s="369"/>
      <c r="AP19" s="369"/>
      <c r="AQ19" s="369"/>
      <c r="AR19" s="369"/>
      <c r="AS19" s="369"/>
      <c r="AT19" s="369"/>
      <c r="AU19" s="369"/>
      <c r="AV19" s="369"/>
      <c r="AW19" s="369"/>
      <c r="AX19" s="369"/>
      <c r="AY19" s="369"/>
      <c r="AZ19" s="818"/>
      <c r="BA19" s="818"/>
      <c r="BB19" s="818"/>
      <c r="BC19" s="818"/>
      <c r="BD19" s="818"/>
      <c r="BE19" s="818"/>
      <c r="BF19" s="372"/>
      <c r="BG19" s="372"/>
      <c r="BH19" s="372"/>
      <c r="BI19" s="372"/>
      <c r="BJ19" s="372"/>
      <c r="BK19" s="372"/>
      <c r="BL19" s="372"/>
      <c r="BM19" s="372"/>
      <c r="BN19" s="372"/>
      <c r="BO19" s="372"/>
      <c r="BP19" s="372"/>
      <c r="BQ19" s="372"/>
      <c r="BR19" s="372"/>
      <c r="BS19" s="372"/>
      <c r="BT19" s="372"/>
      <c r="BU19" s="372"/>
      <c r="BV19" s="372"/>
    </row>
    <row r="20" spans="1:74" ht="11.1" customHeight="1" x14ac:dyDescent="0.2">
      <c r="A20" s="251"/>
      <c r="B20" s="38" t="s">
        <v>900</v>
      </c>
      <c r="C20" s="369"/>
      <c r="D20" s="369"/>
      <c r="E20" s="369"/>
      <c r="F20" s="369"/>
      <c r="G20" s="369"/>
      <c r="H20" s="369"/>
      <c r="I20" s="369"/>
      <c r="J20" s="369"/>
      <c r="K20" s="369"/>
      <c r="L20" s="369"/>
      <c r="M20" s="369"/>
      <c r="N20" s="369"/>
      <c r="O20" s="369"/>
      <c r="P20" s="369"/>
      <c r="Q20" s="369"/>
      <c r="R20" s="369"/>
      <c r="S20" s="369"/>
      <c r="T20" s="369"/>
      <c r="U20" s="369"/>
      <c r="V20" s="369"/>
      <c r="W20" s="369"/>
      <c r="X20" s="369"/>
      <c r="Y20" s="369"/>
      <c r="Z20" s="369"/>
      <c r="AA20" s="369"/>
      <c r="AB20" s="369"/>
      <c r="AC20" s="369"/>
      <c r="AD20" s="369"/>
      <c r="AE20" s="369"/>
      <c r="AF20" s="369"/>
      <c r="AG20" s="369"/>
      <c r="AH20" s="369"/>
      <c r="AI20" s="369"/>
      <c r="AJ20" s="369"/>
      <c r="AK20" s="369"/>
      <c r="AL20" s="369"/>
      <c r="AM20" s="369"/>
      <c r="AN20" s="369"/>
      <c r="AO20" s="369"/>
      <c r="AP20" s="369"/>
      <c r="AQ20" s="369"/>
      <c r="AR20" s="369"/>
      <c r="AS20" s="369"/>
      <c r="AT20" s="369"/>
      <c r="AU20" s="369"/>
      <c r="AV20" s="369"/>
      <c r="AW20" s="369"/>
      <c r="AX20" s="369"/>
      <c r="AY20" s="369"/>
      <c r="AZ20" s="818"/>
      <c r="BA20" s="818"/>
      <c r="BB20" s="818"/>
      <c r="BC20" s="818"/>
      <c r="BD20" s="818"/>
      <c r="BE20" s="818"/>
      <c r="BF20" s="372"/>
      <c r="BG20" s="372"/>
      <c r="BH20" s="372"/>
      <c r="BI20" s="372"/>
      <c r="BJ20" s="372"/>
      <c r="BK20" s="372"/>
      <c r="BL20" s="372"/>
      <c r="BM20" s="372"/>
      <c r="BN20" s="372"/>
      <c r="BO20" s="372"/>
      <c r="BP20" s="372"/>
      <c r="BQ20" s="372"/>
      <c r="BR20" s="372"/>
      <c r="BS20" s="372"/>
      <c r="BT20" s="372"/>
      <c r="BU20" s="372"/>
      <c r="BV20" s="372"/>
    </row>
    <row r="21" spans="1:74" s="216" customFormat="1" ht="11.1" customHeight="1" x14ac:dyDescent="0.2">
      <c r="A21" s="377" t="s">
        <v>901</v>
      </c>
      <c r="B21" s="378" t="s">
        <v>902</v>
      </c>
      <c r="C21" s="73">
        <v>351.05317196999999</v>
      </c>
      <c r="D21" s="73">
        <v>316.69410332000001</v>
      </c>
      <c r="E21" s="73">
        <v>315.88662285999999</v>
      </c>
      <c r="F21" s="73">
        <v>295.78754823000003</v>
      </c>
      <c r="G21" s="73">
        <v>321.16389452999999</v>
      </c>
      <c r="H21" s="73">
        <v>358.7958405</v>
      </c>
      <c r="I21" s="73">
        <v>401.78163520999999</v>
      </c>
      <c r="J21" s="73">
        <v>402.18586777000002</v>
      </c>
      <c r="K21" s="73">
        <v>351.85255110000003</v>
      </c>
      <c r="L21" s="73">
        <v>308.36292376</v>
      </c>
      <c r="M21" s="73">
        <v>303.81234330000001</v>
      </c>
      <c r="N21" s="73">
        <v>339.51826820000002</v>
      </c>
      <c r="O21" s="73">
        <v>336.84124459999998</v>
      </c>
      <c r="P21" s="73">
        <v>303.58028624000002</v>
      </c>
      <c r="Q21" s="73">
        <v>317.85106619999999</v>
      </c>
      <c r="R21" s="73">
        <v>290.89010876999998</v>
      </c>
      <c r="S21" s="73">
        <v>309.76375632000003</v>
      </c>
      <c r="T21" s="73">
        <v>340.33805849999999</v>
      </c>
      <c r="U21" s="73">
        <v>399.45395618999999</v>
      </c>
      <c r="V21" s="73">
        <v>404.71911895</v>
      </c>
      <c r="W21" s="73">
        <v>358.09473539999999</v>
      </c>
      <c r="X21" s="73">
        <v>319.28662008999999</v>
      </c>
      <c r="Y21" s="73">
        <v>305.69046029999998</v>
      </c>
      <c r="Z21" s="73">
        <v>324.66210596000002</v>
      </c>
      <c r="AA21" s="73">
        <v>355.98246337</v>
      </c>
      <c r="AB21" s="73">
        <v>314.26014749000001</v>
      </c>
      <c r="AC21" s="73">
        <v>308.36856802</v>
      </c>
      <c r="AD21" s="73">
        <v>297.01692708000002</v>
      </c>
      <c r="AE21" s="73">
        <v>325.03804885</v>
      </c>
      <c r="AF21" s="73">
        <v>366.92426940000001</v>
      </c>
      <c r="AG21" s="73">
        <v>409.77265928000003</v>
      </c>
      <c r="AH21" s="73">
        <v>406.42677286000003</v>
      </c>
      <c r="AI21" s="73">
        <v>354.09572159999999</v>
      </c>
      <c r="AJ21" s="73">
        <v>326.16563665000001</v>
      </c>
      <c r="AK21" s="73">
        <v>306.51137010000002</v>
      </c>
      <c r="AL21" s="73">
        <v>339.85976822999999</v>
      </c>
      <c r="AM21" s="73">
        <v>374.26319995</v>
      </c>
      <c r="AN21" s="73">
        <v>331.31894879999999</v>
      </c>
      <c r="AO21" s="73">
        <v>318.63897212000001</v>
      </c>
      <c r="AP21" s="73">
        <v>305.40323100000001</v>
      </c>
      <c r="AQ21" s="73">
        <v>323.31123073999998</v>
      </c>
      <c r="AR21" s="73">
        <v>368.36465340000001</v>
      </c>
      <c r="AS21" s="73">
        <v>419.59371689</v>
      </c>
      <c r="AT21" s="73">
        <v>404.67085938999998</v>
      </c>
      <c r="AU21" s="73">
        <v>357.6813861</v>
      </c>
      <c r="AV21" s="73">
        <v>331.94465323999998</v>
      </c>
      <c r="AW21" s="73">
        <v>310.37938830000002</v>
      </c>
      <c r="AX21" s="73">
        <v>349.51431027000001</v>
      </c>
      <c r="AY21" s="73">
        <v>367.77148033999998</v>
      </c>
      <c r="AZ21" s="558">
        <v>333.41882756000001</v>
      </c>
      <c r="BA21" s="558">
        <v>325.38506563999999</v>
      </c>
      <c r="BB21" s="558">
        <v>312.67049386999997</v>
      </c>
      <c r="BC21" s="558">
        <v>330.91096959999999</v>
      </c>
      <c r="BD21" s="558">
        <v>372.58159999999998</v>
      </c>
      <c r="BE21" s="558">
        <v>423.9205</v>
      </c>
      <c r="BF21" s="325">
        <v>422.80329999999998</v>
      </c>
      <c r="BG21" s="325">
        <v>369.77890000000002</v>
      </c>
      <c r="BH21" s="325">
        <v>338.4579</v>
      </c>
      <c r="BI21" s="325">
        <v>318.32569999999998</v>
      </c>
      <c r="BJ21" s="325">
        <v>351.8723</v>
      </c>
      <c r="BK21" s="325">
        <v>367.36</v>
      </c>
      <c r="BL21" s="325">
        <v>335.98869999999999</v>
      </c>
      <c r="BM21" s="325">
        <v>336.1123</v>
      </c>
      <c r="BN21" s="325">
        <v>318.93599999999998</v>
      </c>
      <c r="BO21" s="325">
        <v>343.0686</v>
      </c>
      <c r="BP21" s="325">
        <v>386.71519999999998</v>
      </c>
      <c r="BQ21" s="325">
        <v>438.8125</v>
      </c>
      <c r="BR21" s="325">
        <v>441.7937</v>
      </c>
      <c r="BS21" s="325">
        <v>383.26850000000002</v>
      </c>
      <c r="BT21" s="325">
        <v>349.30149999999998</v>
      </c>
      <c r="BU21" s="325">
        <v>328.05939999999998</v>
      </c>
      <c r="BV21" s="325">
        <v>361.98009999999999</v>
      </c>
    </row>
    <row r="22" spans="1:74" s="216" customFormat="1" ht="11.1" customHeight="1" x14ac:dyDescent="0.2">
      <c r="A22" s="377" t="s">
        <v>903</v>
      </c>
      <c r="B22" s="652" t="s">
        <v>904</v>
      </c>
      <c r="C22" s="73">
        <v>338.65604629000001</v>
      </c>
      <c r="D22" s="73">
        <v>305.86307052000001</v>
      </c>
      <c r="E22" s="73">
        <v>304.30002693</v>
      </c>
      <c r="F22" s="73">
        <v>284.93286675000002</v>
      </c>
      <c r="G22" s="73">
        <v>309.69695397999999</v>
      </c>
      <c r="H22" s="73">
        <v>347.10633239999999</v>
      </c>
      <c r="I22" s="73">
        <v>389.21417475999999</v>
      </c>
      <c r="J22" s="73">
        <v>389.62628224999997</v>
      </c>
      <c r="K22" s="73">
        <v>340.5438408</v>
      </c>
      <c r="L22" s="73">
        <v>297.19594413999999</v>
      </c>
      <c r="M22" s="73">
        <v>292.25774616000001</v>
      </c>
      <c r="N22" s="73">
        <v>327.77578440000002</v>
      </c>
      <c r="O22" s="73">
        <v>325.41464490999999</v>
      </c>
      <c r="P22" s="73">
        <v>292.94566196</v>
      </c>
      <c r="Q22" s="73">
        <v>306.45394246000001</v>
      </c>
      <c r="R22" s="73">
        <v>280.81114790999999</v>
      </c>
      <c r="S22" s="73">
        <v>298.70556958999998</v>
      </c>
      <c r="T22" s="73">
        <v>328.79808359999998</v>
      </c>
      <c r="U22" s="73">
        <v>387.25610719000002</v>
      </c>
      <c r="V22" s="73">
        <v>392.43603389999998</v>
      </c>
      <c r="W22" s="73">
        <v>346.47644129999998</v>
      </c>
      <c r="X22" s="73">
        <v>308.06540867000001</v>
      </c>
      <c r="Y22" s="73">
        <v>294.24848558999997</v>
      </c>
      <c r="Z22" s="73">
        <v>312.64183487999998</v>
      </c>
      <c r="AA22" s="73">
        <v>343.71652162999999</v>
      </c>
      <c r="AB22" s="73">
        <v>303.25834266999999</v>
      </c>
      <c r="AC22" s="73">
        <v>297.27827617000003</v>
      </c>
      <c r="AD22" s="73">
        <v>286.25679710999998</v>
      </c>
      <c r="AE22" s="73">
        <v>313.96145310999998</v>
      </c>
      <c r="AF22" s="73">
        <v>355.88196749999997</v>
      </c>
      <c r="AG22" s="73">
        <v>397.87258573999998</v>
      </c>
      <c r="AH22" s="73">
        <v>394.19946177000003</v>
      </c>
      <c r="AI22" s="73">
        <v>343.07070540000001</v>
      </c>
      <c r="AJ22" s="73">
        <v>315.90198181</v>
      </c>
      <c r="AK22" s="73">
        <v>295.79604267000002</v>
      </c>
      <c r="AL22" s="73">
        <v>328.18769596999999</v>
      </c>
      <c r="AM22" s="73">
        <v>361.98107062999998</v>
      </c>
      <c r="AN22" s="73">
        <v>320.56101336</v>
      </c>
      <c r="AO22" s="73">
        <v>307.24125777</v>
      </c>
      <c r="AP22" s="73">
        <v>294.84637542000002</v>
      </c>
      <c r="AQ22" s="73">
        <v>312.48873456000001</v>
      </c>
      <c r="AR22" s="73">
        <v>357.10038150000003</v>
      </c>
      <c r="AS22" s="73">
        <v>407.62971484000002</v>
      </c>
      <c r="AT22" s="73">
        <v>392.63089773000002</v>
      </c>
      <c r="AU22" s="73">
        <v>346.20216900000003</v>
      </c>
      <c r="AV22" s="73">
        <v>320.58801001</v>
      </c>
      <c r="AW22" s="73">
        <v>299.02180514999998</v>
      </c>
      <c r="AX22" s="73">
        <v>337.71572701000002</v>
      </c>
      <c r="AY22" s="73">
        <v>355.94017286000002</v>
      </c>
      <c r="AZ22" s="558">
        <v>323.03452271999998</v>
      </c>
      <c r="BA22" s="558">
        <v>314.30822654999997</v>
      </c>
      <c r="BB22" s="558">
        <v>302.12684443000001</v>
      </c>
      <c r="BC22" s="558">
        <v>320.09636941999997</v>
      </c>
      <c r="BD22" s="558">
        <v>361.05727067999999</v>
      </c>
      <c r="BE22" s="558">
        <v>411.56433012999997</v>
      </c>
      <c r="BF22" s="325">
        <v>410.34120000000001</v>
      </c>
      <c r="BG22" s="325">
        <v>358.0958</v>
      </c>
      <c r="BH22" s="325">
        <v>326.86810000000003</v>
      </c>
      <c r="BI22" s="325">
        <v>306.83260000000001</v>
      </c>
      <c r="BJ22" s="325">
        <v>339.71949999999998</v>
      </c>
      <c r="BK22" s="325">
        <v>355.2296</v>
      </c>
      <c r="BL22" s="325">
        <v>325.24340000000001</v>
      </c>
      <c r="BM22" s="325">
        <v>324.71319999999997</v>
      </c>
      <c r="BN22" s="325">
        <v>308.12360000000001</v>
      </c>
      <c r="BO22" s="325">
        <v>331.86810000000003</v>
      </c>
      <c r="BP22" s="325">
        <v>374.92</v>
      </c>
      <c r="BQ22" s="325">
        <v>426.23570000000001</v>
      </c>
      <c r="BR22" s="325">
        <v>429.17610000000002</v>
      </c>
      <c r="BS22" s="325">
        <v>371.46640000000002</v>
      </c>
      <c r="BT22" s="325">
        <v>337.6155</v>
      </c>
      <c r="BU22" s="325">
        <v>316.50040000000001</v>
      </c>
      <c r="BV22" s="325">
        <v>349.77190000000002</v>
      </c>
    </row>
    <row r="23" spans="1:74" ht="11.1" customHeight="1" x14ac:dyDescent="0.2">
      <c r="A23" s="246" t="s">
        <v>905</v>
      </c>
      <c r="B23" s="651" t="s">
        <v>906</v>
      </c>
      <c r="C23" s="315">
        <v>140.50406917999999</v>
      </c>
      <c r="D23" s="315">
        <v>125.34230287</v>
      </c>
      <c r="E23" s="315">
        <v>111.43858992</v>
      </c>
      <c r="F23" s="315">
        <v>97.431844069999997</v>
      </c>
      <c r="G23" s="315">
        <v>110.07073411</v>
      </c>
      <c r="H23" s="315">
        <v>136.31028785999999</v>
      </c>
      <c r="I23" s="315">
        <v>164.27657787999999</v>
      </c>
      <c r="J23" s="315">
        <v>160.27146691999999</v>
      </c>
      <c r="K23" s="315">
        <v>129.24131835</v>
      </c>
      <c r="L23" s="315">
        <v>99.792191209999999</v>
      </c>
      <c r="M23" s="315">
        <v>103.15207773</v>
      </c>
      <c r="N23" s="315">
        <v>131.40170252999999</v>
      </c>
      <c r="O23" s="315">
        <v>131.63774264</v>
      </c>
      <c r="P23" s="315">
        <v>112.10518084</v>
      </c>
      <c r="Q23" s="315">
        <v>110.41692320999999</v>
      </c>
      <c r="R23" s="315">
        <v>96.195859609999999</v>
      </c>
      <c r="S23" s="315">
        <v>100.23051298999999</v>
      </c>
      <c r="T23" s="315">
        <v>121.31961101</v>
      </c>
      <c r="U23" s="315">
        <v>159.71483354</v>
      </c>
      <c r="V23" s="315">
        <v>161.46019195</v>
      </c>
      <c r="W23" s="315">
        <v>132.80700633999999</v>
      </c>
      <c r="X23" s="315">
        <v>103.3137742</v>
      </c>
      <c r="Y23" s="315">
        <v>101.90658738</v>
      </c>
      <c r="Z23" s="315">
        <v>118.91696047000001</v>
      </c>
      <c r="AA23" s="315">
        <v>142.35352688</v>
      </c>
      <c r="AB23" s="315">
        <v>115.47719177</v>
      </c>
      <c r="AC23" s="315">
        <v>102.20304502</v>
      </c>
      <c r="AD23" s="315">
        <v>94.67402448</v>
      </c>
      <c r="AE23" s="315">
        <v>107.60471544000001</v>
      </c>
      <c r="AF23" s="315">
        <v>138.92046031000001</v>
      </c>
      <c r="AG23" s="315">
        <v>164.83324943</v>
      </c>
      <c r="AH23" s="315">
        <v>159.09842286</v>
      </c>
      <c r="AI23" s="315">
        <v>127.34005415999999</v>
      </c>
      <c r="AJ23" s="315">
        <v>106.08327949</v>
      </c>
      <c r="AK23" s="315">
        <v>98.781892600000006</v>
      </c>
      <c r="AL23" s="315">
        <v>125.50372371</v>
      </c>
      <c r="AM23" s="315">
        <v>152.32858847</v>
      </c>
      <c r="AN23" s="315">
        <v>127.51728971999999</v>
      </c>
      <c r="AO23" s="315">
        <v>108.96872277</v>
      </c>
      <c r="AP23" s="315">
        <v>97.306290200000007</v>
      </c>
      <c r="AQ23" s="315">
        <v>104.85586685</v>
      </c>
      <c r="AR23" s="315">
        <v>135.82211659000001</v>
      </c>
      <c r="AS23" s="315">
        <v>168.01064976999999</v>
      </c>
      <c r="AT23" s="315">
        <v>155.20386060999999</v>
      </c>
      <c r="AU23" s="315">
        <v>126.77750874</v>
      </c>
      <c r="AV23" s="315">
        <v>107.31318520000001</v>
      </c>
      <c r="AW23" s="315">
        <v>101.22240745000001</v>
      </c>
      <c r="AX23" s="315">
        <v>129.66674415</v>
      </c>
      <c r="AY23" s="315">
        <v>145.11501149</v>
      </c>
      <c r="AZ23" s="783">
        <v>128.05468200000001</v>
      </c>
      <c r="BA23" s="783">
        <v>108.86772756000001</v>
      </c>
      <c r="BB23" s="783">
        <v>98.321751379999995</v>
      </c>
      <c r="BC23" s="783">
        <v>106.65941189999999</v>
      </c>
      <c r="BD23" s="783">
        <v>132.69347550000001</v>
      </c>
      <c r="BE23" s="783">
        <v>164.86503823999999</v>
      </c>
      <c r="BF23" s="290">
        <v>161.3075</v>
      </c>
      <c r="BG23" s="290">
        <v>130.4539</v>
      </c>
      <c r="BH23" s="290">
        <v>108.05540000000001</v>
      </c>
      <c r="BI23" s="290">
        <v>102.18040000000001</v>
      </c>
      <c r="BJ23" s="290">
        <v>127.6687</v>
      </c>
      <c r="BK23" s="290">
        <v>137.5831</v>
      </c>
      <c r="BL23" s="290">
        <v>124.5865</v>
      </c>
      <c r="BM23" s="290">
        <v>111.8455</v>
      </c>
      <c r="BN23" s="290">
        <v>100.7394</v>
      </c>
      <c r="BO23" s="290">
        <v>108.81140000000001</v>
      </c>
      <c r="BP23" s="290">
        <v>136.1063</v>
      </c>
      <c r="BQ23" s="290">
        <v>169.29470000000001</v>
      </c>
      <c r="BR23" s="290">
        <v>168.3648</v>
      </c>
      <c r="BS23" s="290">
        <v>133.1669</v>
      </c>
      <c r="BT23" s="290">
        <v>108.7627</v>
      </c>
      <c r="BU23" s="290">
        <v>102.5706</v>
      </c>
      <c r="BV23" s="290">
        <v>127.9936</v>
      </c>
    </row>
    <row r="24" spans="1:74" ht="11.1" customHeight="1" x14ac:dyDescent="0.2">
      <c r="A24" s="175" t="s">
        <v>907</v>
      </c>
      <c r="B24" s="651" t="s">
        <v>887</v>
      </c>
      <c r="C24" s="315">
        <v>113.60509057</v>
      </c>
      <c r="D24" s="315">
        <v>103.06262117999999</v>
      </c>
      <c r="E24" s="315">
        <v>108.60313764</v>
      </c>
      <c r="F24" s="315">
        <v>104.56587138</v>
      </c>
      <c r="G24" s="315">
        <v>113.00720865</v>
      </c>
      <c r="H24" s="315">
        <v>121.56717173</v>
      </c>
      <c r="I24" s="315">
        <v>133.95171139000001</v>
      </c>
      <c r="J24" s="315">
        <v>135.67595263000001</v>
      </c>
      <c r="K24" s="315">
        <v>124.19527521000001</v>
      </c>
      <c r="L24" s="315">
        <v>111.85135757</v>
      </c>
      <c r="M24" s="315">
        <v>106.85796302999999</v>
      </c>
      <c r="N24" s="315">
        <v>113.92945207</v>
      </c>
      <c r="O24" s="315">
        <v>112.78971684</v>
      </c>
      <c r="P24" s="315">
        <v>103.83028427000001</v>
      </c>
      <c r="Q24" s="315">
        <v>112.64296369</v>
      </c>
      <c r="R24" s="315">
        <v>104.09076447</v>
      </c>
      <c r="S24" s="315">
        <v>113.24271739</v>
      </c>
      <c r="T24" s="315">
        <v>120.70658422</v>
      </c>
      <c r="U24" s="315">
        <v>136.39420265999999</v>
      </c>
      <c r="V24" s="315">
        <v>138.38957192000001</v>
      </c>
      <c r="W24" s="315">
        <v>126.54578748</v>
      </c>
      <c r="X24" s="315">
        <v>118.20785266999999</v>
      </c>
      <c r="Y24" s="315">
        <v>109.75648323</v>
      </c>
      <c r="Z24" s="315">
        <v>111.51182664</v>
      </c>
      <c r="AA24" s="315">
        <v>118.23400581999999</v>
      </c>
      <c r="AB24" s="315">
        <v>108.96666611000001</v>
      </c>
      <c r="AC24" s="315">
        <v>111.38231372</v>
      </c>
      <c r="AD24" s="315">
        <v>108.9724916</v>
      </c>
      <c r="AE24" s="315">
        <v>117.86368826</v>
      </c>
      <c r="AF24" s="315">
        <v>127.94905254</v>
      </c>
      <c r="AG24" s="315">
        <v>139.55100440000001</v>
      </c>
      <c r="AH24" s="315">
        <v>140.63226456999999</v>
      </c>
      <c r="AI24" s="315">
        <v>127.24828889</v>
      </c>
      <c r="AJ24" s="315">
        <v>120.8987046</v>
      </c>
      <c r="AK24" s="315">
        <v>112.09079488</v>
      </c>
      <c r="AL24" s="315">
        <v>117.15194097</v>
      </c>
      <c r="AM24" s="315">
        <v>124.44735304</v>
      </c>
      <c r="AN24" s="315">
        <v>113.20445431</v>
      </c>
      <c r="AO24" s="315">
        <v>114.42690426</v>
      </c>
      <c r="AP24" s="315">
        <v>112.43561529</v>
      </c>
      <c r="AQ24" s="315">
        <v>119.94259623000001</v>
      </c>
      <c r="AR24" s="315">
        <v>130.58900788</v>
      </c>
      <c r="AS24" s="315">
        <v>144.36314668</v>
      </c>
      <c r="AT24" s="315">
        <v>142.26268350000001</v>
      </c>
      <c r="AU24" s="315">
        <v>129.79109406000001</v>
      </c>
      <c r="AV24" s="315">
        <v>124.68003192</v>
      </c>
      <c r="AW24" s="315">
        <v>114.82161456</v>
      </c>
      <c r="AX24" s="315">
        <v>122.52159207</v>
      </c>
      <c r="AY24" s="315">
        <v>126.11966185</v>
      </c>
      <c r="AZ24" s="783">
        <v>115.69149600999999</v>
      </c>
      <c r="BA24" s="783">
        <v>119.6215256</v>
      </c>
      <c r="BB24" s="783">
        <v>118.23672835000001</v>
      </c>
      <c r="BC24" s="783">
        <v>124.0436826</v>
      </c>
      <c r="BD24" s="783">
        <v>135.19970312999999</v>
      </c>
      <c r="BE24" s="783">
        <v>148.49771281</v>
      </c>
      <c r="BF24" s="290">
        <v>150.5505</v>
      </c>
      <c r="BG24" s="290">
        <v>135.4143</v>
      </c>
      <c r="BH24" s="290">
        <v>127.9195</v>
      </c>
      <c r="BI24" s="290">
        <v>119.3126</v>
      </c>
      <c r="BJ24" s="290">
        <v>124.56870000000001</v>
      </c>
      <c r="BK24" s="290">
        <v>129.8158</v>
      </c>
      <c r="BL24" s="290">
        <v>119.0334</v>
      </c>
      <c r="BM24" s="290">
        <v>124.173</v>
      </c>
      <c r="BN24" s="290">
        <v>119.7731</v>
      </c>
      <c r="BO24" s="290">
        <v>129.91579999999999</v>
      </c>
      <c r="BP24" s="290">
        <v>141.30260000000001</v>
      </c>
      <c r="BQ24" s="290">
        <v>154.90430000000001</v>
      </c>
      <c r="BR24" s="290">
        <v>157.9776</v>
      </c>
      <c r="BS24" s="290">
        <v>141.8767</v>
      </c>
      <c r="BT24" s="290">
        <v>134.03460000000001</v>
      </c>
      <c r="BU24" s="290">
        <v>125.0731</v>
      </c>
      <c r="BV24" s="290">
        <v>130.71459999999999</v>
      </c>
    </row>
    <row r="25" spans="1:74" ht="11.1" customHeight="1" x14ac:dyDescent="0.2">
      <c r="A25" s="175" t="s">
        <v>908</v>
      </c>
      <c r="B25" s="651" t="s">
        <v>885</v>
      </c>
      <c r="C25" s="315">
        <v>83.982005900000004</v>
      </c>
      <c r="D25" s="315">
        <v>76.892528760000005</v>
      </c>
      <c r="E25" s="315">
        <v>83.679089809999994</v>
      </c>
      <c r="F25" s="315">
        <v>82.422106670000005</v>
      </c>
      <c r="G25" s="315">
        <v>86.089694059999999</v>
      </c>
      <c r="H25" s="315">
        <v>88.715713239999999</v>
      </c>
      <c r="I25" s="315">
        <v>90.419842950000003</v>
      </c>
      <c r="J25" s="315">
        <v>93.143141189999994</v>
      </c>
      <c r="K25" s="315">
        <v>86.549522679999995</v>
      </c>
      <c r="L25" s="315">
        <v>85.017015029999996</v>
      </c>
      <c r="M25" s="315">
        <v>81.701399429999995</v>
      </c>
      <c r="N25" s="315">
        <v>81.851926710000001</v>
      </c>
      <c r="O25" s="315">
        <v>80.407960110000005</v>
      </c>
      <c r="P25" s="315">
        <v>76.449236850000005</v>
      </c>
      <c r="Q25" s="315">
        <v>82.817079179999993</v>
      </c>
      <c r="R25" s="315">
        <v>80.011062550000005</v>
      </c>
      <c r="S25" s="315">
        <v>84.70357577</v>
      </c>
      <c r="T25" s="315">
        <v>86.193146010000007</v>
      </c>
      <c r="U25" s="315">
        <v>90.526453549999999</v>
      </c>
      <c r="V25" s="315">
        <v>92.008705259999999</v>
      </c>
      <c r="W25" s="315">
        <v>86.472080500000004</v>
      </c>
      <c r="X25" s="315">
        <v>85.978380979999997</v>
      </c>
      <c r="Y25" s="315">
        <v>82.036277740000003</v>
      </c>
      <c r="Z25" s="315">
        <v>81.651676019999996</v>
      </c>
      <c r="AA25" s="315">
        <v>82.517331029999994</v>
      </c>
      <c r="AB25" s="315">
        <v>78.276679169999994</v>
      </c>
      <c r="AC25" s="315">
        <v>83.100082540000002</v>
      </c>
      <c r="AD25" s="315">
        <v>82.078056869999998</v>
      </c>
      <c r="AE25" s="315">
        <v>87.901100249999999</v>
      </c>
      <c r="AF25" s="315">
        <v>88.44598483</v>
      </c>
      <c r="AG25" s="315">
        <v>92.847607539999998</v>
      </c>
      <c r="AH25" s="315">
        <v>93.847511589999996</v>
      </c>
      <c r="AI25" s="315">
        <v>87.919712649999994</v>
      </c>
      <c r="AJ25" s="315">
        <v>88.353891430000004</v>
      </c>
      <c r="AK25" s="315">
        <v>84.368993919999994</v>
      </c>
      <c r="AL25" s="315">
        <v>84.927238119999998</v>
      </c>
      <c r="AM25" s="315">
        <v>84.519205159999999</v>
      </c>
      <c r="AN25" s="315">
        <v>79.228865479999996</v>
      </c>
      <c r="AO25" s="315">
        <v>83.210478339999995</v>
      </c>
      <c r="AP25" s="315">
        <v>84.535897129999995</v>
      </c>
      <c r="AQ25" s="315">
        <v>87.134436609999995</v>
      </c>
      <c r="AR25" s="315">
        <v>90.022307319999996</v>
      </c>
      <c r="AS25" s="315">
        <v>94.651304780000004</v>
      </c>
      <c r="AT25" s="315">
        <v>94.539728780000004</v>
      </c>
      <c r="AU25" s="315">
        <v>89.041124830000001</v>
      </c>
      <c r="AV25" s="315">
        <v>88.004456739999995</v>
      </c>
      <c r="AW25" s="315">
        <v>82.422327559999999</v>
      </c>
      <c r="AX25" s="315">
        <v>84.90678269</v>
      </c>
      <c r="AY25" s="315">
        <v>84.042721580000006</v>
      </c>
      <c r="AZ25" s="783">
        <v>78.653492020000002</v>
      </c>
      <c r="BA25" s="783">
        <v>85.227762470000002</v>
      </c>
      <c r="BB25" s="783">
        <v>85.004329269999999</v>
      </c>
      <c r="BC25" s="783">
        <v>88.820857079999996</v>
      </c>
      <c r="BD25" s="783">
        <v>92.635187625</v>
      </c>
      <c r="BE25" s="783">
        <v>97.652128954000005</v>
      </c>
      <c r="BF25" s="290">
        <v>97.93835</v>
      </c>
      <c r="BG25" s="290">
        <v>91.689419999999998</v>
      </c>
      <c r="BH25" s="290">
        <v>90.368219999999994</v>
      </c>
      <c r="BI25" s="290">
        <v>84.825050000000005</v>
      </c>
      <c r="BJ25" s="290">
        <v>86.921639999999996</v>
      </c>
      <c r="BK25" s="290">
        <v>87.247789999999995</v>
      </c>
      <c r="BL25" s="290">
        <v>81.055300000000003</v>
      </c>
      <c r="BM25" s="290">
        <v>88.13955</v>
      </c>
      <c r="BN25" s="290">
        <v>87.093019999999996</v>
      </c>
      <c r="BO25" s="290">
        <v>92.629000000000005</v>
      </c>
      <c r="BP25" s="290">
        <v>96.981129999999993</v>
      </c>
      <c r="BQ25" s="290">
        <v>101.4841</v>
      </c>
      <c r="BR25" s="290">
        <v>102.2877</v>
      </c>
      <c r="BS25" s="290">
        <v>95.884379999999993</v>
      </c>
      <c r="BT25" s="290">
        <v>94.293350000000004</v>
      </c>
      <c r="BU25" s="290">
        <v>88.342349999999996</v>
      </c>
      <c r="BV25" s="290">
        <v>90.503550000000004</v>
      </c>
    </row>
    <row r="26" spans="1:74" ht="11.1" customHeight="1" x14ac:dyDescent="0.2">
      <c r="A26" s="175" t="s">
        <v>909</v>
      </c>
      <c r="B26" s="651" t="s">
        <v>910</v>
      </c>
      <c r="C26" s="315">
        <v>0.564882</v>
      </c>
      <c r="D26" s="315">
        <v>0.56561799999999995</v>
      </c>
      <c r="E26" s="315">
        <v>0.57921</v>
      </c>
      <c r="F26" s="315">
        <v>0.51304300000000003</v>
      </c>
      <c r="G26" s="315">
        <v>0.52931600000000001</v>
      </c>
      <c r="H26" s="315">
        <v>0.51315900000000003</v>
      </c>
      <c r="I26" s="315">
        <v>0.56604200000000005</v>
      </c>
      <c r="J26" s="315">
        <v>0.535717</v>
      </c>
      <c r="K26" s="315">
        <v>0.557724</v>
      </c>
      <c r="L26" s="315">
        <v>0.535381</v>
      </c>
      <c r="M26" s="315">
        <v>0.54630599999999996</v>
      </c>
      <c r="N26" s="315">
        <v>0.59270299999999998</v>
      </c>
      <c r="O26" s="315">
        <v>0.57922499999999999</v>
      </c>
      <c r="P26" s="315">
        <v>0.56096299999999999</v>
      </c>
      <c r="Q26" s="315">
        <v>0.57697699999999996</v>
      </c>
      <c r="R26" s="315">
        <v>0.513459</v>
      </c>
      <c r="S26" s="315">
        <v>0.52876100000000004</v>
      </c>
      <c r="T26" s="315">
        <v>0.57874099999999995</v>
      </c>
      <c r="U26" s="315">
        <v>0.62061599999999995</v>
      </c>
      <c r="V26" s="315">
        <v>0.57756600000000002</v>
      </c>
      <c r="W26" s="315">
        <v>0.65156700000000001</v>
      </c>
      <c r="X26" s="315">
        <v>0.56540100000000004</v>
      </c>
      <c r="Y26" s="315">
        <v>0.54913500000000004</v>
      </c>
      <c r="Z26" s="315">
        <v>0.56137099999999995</v>
      </c>
      <c r="AA26" s="315">
        <v>0.61165499999999995</v>
      </c>
      <c r="AB26" s="315">
        <v>0.53780700000000004</v>
      </c>
      <c r="AC26" s="315">
        <v>0.59283699999999995</v>
      </c>
      <c r="AD26" s="315">
        <v>0.53222499999999995</v>
      </c>
      <c r="AE26" s="315">
        <v>0.59195200000000003</v>
      </c>
      <c r="AF26" s="315">
        <v>0.56647000000000003</v>
      </c>
      <c r="AG26" s="315">
        <v>0.64072499999999999</v>
      </c>
      <c r="AH26" s="315">
        <v>0.62126400000000004</v>
      </c>
      <c r="AI26" s="315">
        <v>0.56265200000000004</v>
      </c>
      <c r="AJ26" s="315">
        <v>0.56610799999999994</v>
      </c>
      <c r="AK26" s="315">
        <v>0.55436099999999999</v>
      </c>
      <c r="AL26" s="315">
        <v>0.60479400000000005</v>
      </c>
      <c r="AM26" s="315">
        <v>0.68592399999999998</v>
      </c>
      <c r="AN26" s="315">
        <v>0.61040799999999995</v>
      </c>
      <c r="AO26" s="315">
        <v>0.635154</v>
      </c>
      <c r="AP26" s="315">
        <v>0.56857500000000005</v>
      </c>
      <c r="AQ26" s="315">
        <v>0.55583400000000005</v>
      </c>
      <c r="AR26" s="315">
        <v>0.66694799999999999</v>
      </c>
      <c r="AS26" s="315">
        <v>0.60461500000000001</v>
      </c>
      <c r="AT26" s="315">
        <v>0.62462200000000001</v>
      </c>
      <c r="AU26" s="315">
        <v>0.59244300000000005</v>
      </c>
      <c r="AV26" s="315">
        <v>0.59033599999999997</v>
      </c>
      <c r="AW26" s="315">
        <v>0.55545800000000001</v>
      </c>
      <c r="AX26" s="315">
        <v>0.62060700000000002</v>
      </c>
      <c r="AY26" s="315">
        <v>0.66277600000000003</v>
      </c>
      <c r="AZ26" s="783">
        <v>0.63485499999999995</v>
      </c>
      <c r="BA26" s="783">
        <v>0.59121199999999996</v>
      </c>
      <c r="BB26" s="783">
        <v>0.56403541999999995</v>
      </c>
      <c r="BC26" s="783">
        <v>0.57241783999999996</v>
      </c>
      <c r="BD26" s="783">
        <v>0.52890443012999999</v>
      </c>
      <c r="BE26" s="783">
        <v>0.54945011881000005</v>
      </c>
      <c r="BF26" s="290">
        <v>0.54492980000000002</v>
      </c>
      <c r="BG26" s="290">
        <v>0.53817369999999998</v>
      </c>
      <c r="BH26" s="290">
        <v>0.52500950000000002</v>
      </c>
      <c r="BI26" s="290">
        <v>0.51455510000000004</v>
      </c>
      <c r="BJ26" s="290">
        <v>0.56045389999999995</v>
      </c>
      <c r="BK26" s="290">
        <v>0.58291680000000001</v>
      </c>
      <c r="BL26" s="290">
        <v>0.56820389999999998</v>
      </c>
      <c r="BM26" s="290">
        <v>0.55513840000000003</v>
      </c>
      <c r="BN26" s="290">
        <v>0.51808989999999999</v>
      </c>
      <c r="BO26" s="290">
        <v>0.51191540000000002</v>
      </c>
      <c r="BP26" s="290">
        <v>0.52992280000000003</v>
      </c>
      <c r="BQ26" s="290">
        <v>0.55252820000000002</v>
      </c>
      <c r="BR26" s="290">
        <v>0.54594960000000003</v>
      </c>
      <c r="BS26" s="290">
        <v>0.53846190000000005</v>
      </c>
      <c r="BT26" s="290">
        <v>0.52488900000000005</v>
      </c>
      <c r="BU26" s="290">
        <v>0.51429150000000001</v>
      </c>
      <c r="BV26" s="290">
        <v>0.56013049999999998</v>
      </c>
    </row>
    <row r="27" spans="1:74" s="216" customFormat="1" ht="11.1" customHeight="1" x14ac:dyDescent="0.2">
      <c r="A27" s="377" t="s">
        <v>911</v>
      </c>
      <c r="B27" s="652" t="s">
        <v>912</v>
      </c>
      <c r="C27" s="73">
        <v>12.39712568</v>
      </c>
      <c r="D27" s="73">
        <v>10.831032799999999</v>
      </c>
      <c r="E27" s="73">
        <v>11.586595929</v>
      </c>
      <c r="F27" s="73">
        <v>10.85468148</v>
      </c>
      <c r="G27" s="73">
        <v>11.466940548</v>
      </c>
      <c r="H27" s="73">
        <v>11.689508099999999</v>
      </c>
      <c r="I27" s="73">
        <v>12.56746045</v>
      </c>
      <c r="J27" s="73">
        <v>12.559585520000001</v>
      </c>
      <c r="K27" s="73">
        <v>11.3087103</v>
      </c>
      <c r="L27" s="73">
        <v>11.166979618999999</v>
      </c>
      <c r="M27" s="73">
        <v>11.55459714</v>
      </c>
      <c r="N27" s="73">
        <v>11.7424838</v>
      </c>
      <c r="O27" s="73">
        <v>11.42659969</v>
      </c>
      <c r="P27" s="73">
        <v>10.634624280000001</v>
      </c>
      <c r="Q27" s="73">
        <v>11.397123743</v>
      </c>
      <c r="R27" s="73">
        <v>10.07896086</v>
      </c>
      <c r="S27" s="73">
        <v>11.058186730999999</v>
      </c>
      <c r="T27" s="73">
        <v>11.539974900000001</v>
      </c>
      <c r="U27" s="73">
        <v>12.197849</v>
      </c>
      <c r="V27" s="73">
        <v>12.28308505</v>
      </c>
      <c r="W27" s="73">
        <v>11.6182941</v>
      </c>
      <c r="X27" s="73">
        <v>11.221211422</v>
      </c>
      <c r="Y27" s="73">
        <v>11.44197471</v>
      </c>
      <c r="Z27" s="73">
        <v>12.020271080000001</v>
      </c>
      <c r="AA27" s="73">
        <v>12.265941740000001</v>
      </c>
      <c r="AB27" s="73">
        <v>11.00180482</v>
      </c>
      <c r="AC27" s="73">
        <v>11.09029185</v>
      </c>
      <c r="AD27" s="73">
        <v>10.760129969999999</v>
      </c>
      <c r="AE27" s="73">
        <v>11.07659574</v>
      </c>
      <c r="AF27" s="73">
        <v>11.0423019</v>
      </c>
      <c r="AG27" s="73">
        <v>11.900073539999999</v>
      </c>
      <c r="AH27" s="73">
        <v>12.227311090000001</v>
      </c>
      <c r="AI27" s="73">
        <v>11.0250162</v>
      </c>
      <c r="AJ27" s="73">
        <v>10.263654839999999</v>
      </c>
      <c r="AK27" s="73">
        <v>10.71532743</v>
      </c>
      <c r="AL27" s="73">
        <v>11.67207226</v>
      </c>
      <c r="AM27" s="73">
        <v>12.282129319999999</v>
      </c>
      <c r="AN27" s="73">
        <v>10.757935440000001</v>
      </c>
      <c r="AO27" s="73">
        <v>11.397714355</v>
      </c>
      <c r="AP27" s="73">
        <v>10.556855580000001</v>
      </c>
      <c r="AQ27" s="73">
        <v>10.82249618</v>
      </c>
      <c r="AR27" s="73">
        <v>11.264271900000001</v>
      </c>
      <c r="AS27" s="73">
        <v>11.964002049999999</v>
      </c>
      <c r="AT27" s="73">
        <v>12.039961659999999</v>
      </c>
      <c r="AU27" s="73">
        <v>11.4792171</v>
      </c>
      <c r="AV27" s="73">
        <v>11.35664323</v>
      </c>
      <c r="AW27" s="73">
        <v>11.35758315</v>
      </c>
      <c r="AX27" s="73">
        <v>11.798583259999999</v>
      </c>
      <c r="AY27" s="73">
        <v>11.83130748</v>
      </c>
      <c r="AZ27" s="558">
        <v>10.38430484</v>
      </c>
      <c r="BA27" s="558">
        <v>11.07683909</v>
      </c>
      <c r="BB27" s="558">
        <v>10.543649444</v>
      </c>
      <c r="BC27" s="558">
        <v>10.814600176000001</v>
      </c>
      <c r="BD27" s="558">
        <v>11.52435</v>
      </c>
      <c r="BE27" s="558">
        <v>12.356170000000001</v>
      </c>
      <c r="BF27" s="325">
        <v>12.46209</v>
      </c>
      <c r="BG27" s="325">
        <v>11.6831</v>
      </c>
      <c r="BH27" s="325">
        <v>11.589740000000001</v>
      </c>
      <c r="BI27" s="325">
        <v>11.49305</v>
      </c>
      <c r="BJ27" s="325">
        <v>12.15273</v>
      </c>
      <c r="BK27" s="325">
        <v>12.130420000000001</v>
      </c>
      <c r="BL27" s="325">
        <v>10.74527</v>
      </c>
      <c r="BM27" s="325">
        <v>11.39917</v>
      </c>
      <c r="BN27" s="325">
        <v>10.81236</v>
      </c>
      <c r="BO27" s="325">
        <v>11.200530000000001</v>
      </c>
      <c r="BP27" s="325">
        <v>11.795210000000001</v>
      </c>
      <c r="BQ27" s="325">
        <v>12.576790000000001</v>
      </c>
      <c r="BR27" s="325">
        <v>12.617649999999999</v>
      </c>
      <c r="BS27" s="325">
        <v>11.802060000000001</v>
      </c>
      <c r="BT27" s="325">
        <v>11.686019999999999</v>
      </c>
      <c r="BU27" s="325">
        <v>11.559060000000001</v>
      </c>
      <c r="BV27" s="325">
        <v>12.2082</v>
      </c>
    </row>
    <row r="28" spans="1:74" ht="11.1" customHeight="1" x14ac:dyDescent="0.2">
      <c r="A28" s="175"/>
      <c r="B28" s="654"/>
      <c r="C28" s="358"/>
      <c r="D28" s="358"/>
      <c r="E28" s="358"/>
      <c r="F28" s="358"/>
      <c r="G28" s="358"/>
      <c r="H28" s="358"/>
      <c r="I28" s="358"/>
      <c r="J28" s="358"/>
      <c r="K28" s="358"/>
      <c r="L28" s="358"/>
      <c r="M28" s="358"/>
      <c r="N28" s="358"/>
      <c r="O28" s="358"/>
      <c r="P28" s="358"/>
      <c r="Q28" s="358"/>
      <c r="R28" s="358"/>
      <c r="S28" s="358"/>
      <c r="T28" s="358"/>
      <c r="U28" s="358"/>
      <c r="V28" s="358"/>
      <c r="W28" s="358"/>
      <c r="X28" s="358"/>
      <c r="Y28" s="358"/>
      <c r="Z28" s="358"/>
      <c r="AA28" s="358"/>
      <c r="AB28" s="358"/>
      <c r="AC28" s="358"/>
      <c r="AD28" s="358"/>
      <c r="AE28" s="358"/>
      <c r="AF28" s="358"/>
      <c r="AG28" s="358"/>
      <c r="AH28" s="358"/>
      <c r="AI28" s="358"/>
      <c r="AJ28" s="358"/>
      <c r="AK28" s="358"/>
      <c r="AL28" s="358"/>
      <c r="AM28" s="358"/>
      <c r="AN28" s="358"/>
      <c r="AO28" s="358"/>
      <c r="AP28" s="358"/>
      <c r="AQ28" s="358"/>
      <c r="AR28" s="358"/>
      <c r="AS28" s="358"/>
      <c r="AT28" s="358"/>
      <c r="AU28" s="358"/>
      <c r="AV28" s="358"/>
      <c r="AW28" s="358"/>
      <c r="AX28" s="358"/>
      <c r="AY28" s="358"/>
      <c r="AZ28" s="777"/>
      <c r="BA28" s="777"/>
      <c r="BB28" s="777"/>
      <c r="BC28" s="777"/>
      <c r="BD28" s="777"/>
      <c r="BE28" s="777"/>
      <c r="BF28" s="284"/>
      <c r="BG28" s="284"/>
      <c r="BH28" s="284"/>
      <c r="BI28" s="284"/>
      <c r="BJ28" s="284"/>
      <c r="BK28" s="284"/>
      <c r="BL28" s="284"/>
      <c r="BM28" s="284"/>
      <c r="BN28" s="284"/>
      <c r="BO28" s="284"/>
      <c r="BP28" s="284"/>
      <c r="BQ28" s="284"/>
      <c r="BR28" s="284"/>
      <c r="BS28" s="284"/>
      <c r="BT28" s="284"/>
      <c r="BU28" s="284"/>
      <c r="BV28" s="284"/>
    </row>
    <row r="29" spans="1:74" ht="11.1" customHeight="1" x14ac:dyDescent="0.2">
      <c r="A29" s="175" t="s">
        <v>913</v>
      </c>
      <c r="B29" s="374" t="s">
        <v>914</v>
      </c>
      <c r="C29" s="315">
        <v>1004.647624</v>
      </c>
      <c r="D29" s="315">
        <v>896.23629764999998</v>
      </c>
      <c r="E29" s="315">
        <v>796.82044255999995</v>
      </c>
      <c r="F29" s="315">
        <v>696.66787033000003</v>
      </c>
      <c r="G29" s="315">
        <v>787.03984975000003</v>
      </c>
      <c r="H29" s="315">
        <v>974.66078830000004</v>
      </c>
      <c r="I29" s="315">
        <v>1174.6284261000001</v>
      </c>
      <c r="J29" s="315">
        <v>1145.990642</v>
      </c>
      <c r="K29" s="315">
        <v>924.11546627999996</v>
      </c>
      <c r="L29" s="315">
        <v>713.54508363000002</v>
      </c>
      <c r="M29" s="315">
        <v>737.56931316999999</v>
      </c>
      <c r="N29" s="315">
        <v>939.56288246999998</v>
      </c>
      <c r="O29" s="315">
        <v>931.73346093999999</v>
      </c>
      <c r="P29" s="315">
        <v>793.48176320000005</v>
      </c>
      <c r="Q29" s="315">
        <v>781.53225622000002</v>
      </c>
      <c r="R29" s="315">
        <v>680.87540401000001</v>
      </c>
      <c r="S29" s="315">
        <v>709.43272717000002</v>
      </c>
      <c r="T29" s="315">
        <v>858.70160624000005</v>
      </c>
      <c r="U29" s="315">
        <v>1130.4634341999999</v>
      </c>
      <c r="V29" s="315">
        <v>1142.8171012</v>
      </c>
      <c r="W29" s="315">
        <v>940.00952289999998</v>
      </c>
      <c r="X29" s="315">
        <v>731.25608559</v>
      </c>
      <c r="Y29" s="315">
        <v>721.29600103999996</v>
      </c>
      <c r="Z29" s="315">
        <v>841.69561799999997</v>
      </c>
      <c r="AA29" s="315">
        <v>994.47726962000002</v>
      </c>
      <c r="AB29" s="315">
        <v>806.72003631999996</v>
      </c>
      <c r="AC29" s="315">
        <v>713.98726386999999</v>
      </c>
      <c r="AD29" s="315">
        <v>661.38976275000005</v>
      </c>
      <c r="AE29" s="315">
        <v>751.72316383999998</v>
      </c>
      <c r="AF29" s="315">
        <v>970.49397435000003</v>
      </c>
      <c r="AG29" s="315">
        <v>1151.5199055999999</v>
      </c>
      <c r="AH29" s="315">
        <v>1111.4565872000001</v>
      </c>
      <c r="AI29" s="315">
        <v>889.59362054999997</v>
      </c>
      <c r="AJ29" s="315">
        <v>741.09446004999995</v>
      </c>
      <c r="AK29" s="315">
        <v>690.08720046999997</v>
      </c>
      <c r="AL29" s="315">
        <v>876.76507368</v>
      </c>
      <c r="AM29" s="315">
        <v>1053.6485156000001</v>
      </c>
      <c r="AN29" s="315">
        <v>882.03011904000005</v>
      </c>
      <c r="AO29" s="315">
        <v>753.73069586999998</v>
      </c>
      <c r="AP29" s="315">
        <v>673.06228761</v>
      </c>
      <c r="AQ29" s="315">
        <v>725.28229640999996</v>
      </c>
      <c r="AR29" s="315">
        <v>939.47415231000002</v>
      </c>
      <c r="AS29" s="315">
        <v>1162.1204759</v>
      </c>
      <c r="AT29" s="315">
        <v>1073.5366157000001</v>
      </c>
      <c r="AU29" s="315">
        <v>876.91309446000002</v>
      </c>
      <c r="AV29" s="315">
        <v>742.27943303999996</v>
      </c>
      <c r="AW29" s="315">
        <v>700.14985645000002</v>
      </c>
      <c r="AX29" s="315">
        <v>896.89777777999996</v>
      </c>
      <c r="AY29" s="315">
        <v>996.72978422999995</v>
      </c>
      <c r="AZ29" s="783">
        <v>879.55004964</v>
      </c>
      <c r="BA29" s="783">
        <v>747.76348419999999</v>
      </c>
      <c r="BB29" s="783">
        <v>675.32791426999995</v>
      </c>
      <c r="BC29" s="783">
        <v>732.59555656999999</v>
      </c>
      <c r="BD29" s="783">
        <v>911.41183702000001</v>
      </c>
      <c r="BE29" s="783">
        <v>1132.3838403</v>
      </c>
      <c r="BF29" s="290">
        <v>1107.9490000000001</v>
      </c>
      <c r="BG29" s="290">
        <v>896.02940000000001</v>
      </c>
      <c r="BH29" s="290">
        <v>742.18359999999996</v>
      </c>
      <c r="BI29" s="290">
        <v>701.83140000000003</v>
      </c>
      <c r="BJ29" s="290">
        <v>876.89909999999998</v>
      </c>
      <c r="BK29" s="290">
        <v>939.30119999999999</v>
      </c>
      <c r="BL29" s="290">
        <v>850.57169999999996</v>
      </c>
      <c r="BM29" s="290">
        <v>763.58659999999998</v>
      </c>
      <c r="BN29" s="290">
        <v>687.7636</v>
      </c>
      <c r="BO29" s="290">
        <v>742.87239999999997</v>
      </c>
      <c r="BP29" s="290">
        <v>929.21889999999996</v>
      </c>
      <c r="BQ29" s="290">
        <v>1155.8009999999999</v>
      </c>
      <c r="BR29" s="290">
        <v>1149.453</v>
      </c>
      <c r="BS29" s="290">
        <v>909.15139999999997</v>
      </c>
      <c r="BT29" s="290">
        <v>742.53989999999999</v>
      </c>
      <c r="BU29" s="290">
        <v>700.26559999999995</v>
      </c>
      <c r="BV29" s="290">
        <v>873.83249999999998</v>
      </c>
    </row>
    <row r="30" spans="1:74" ht="11.1" customHeight="1" x14ac:dyDescent="0.2">
      <c r="A30" s="175"/>
      <c r="B30" s="653"/>
      <c r="C30" s="370"/>
      <c r="D30" s="370"/>
      <c r="E30" s="370"/>
      <c r="F30" s="370"/>
      <c r="G30" s="370"/>
      <c r="H30" s="370"/>
      <c r="I30" s="370"/>
      <c r="J30" s="370"/>
      <c r="K30" s="370"/>
      <c r="L30" s="370"/>
      <c r="M30" s="370"/>
      <c r="N30" s="370"/>
      <c r="O30" s="370"/>
      <c r="P30" s="370"/>
      <c r="Q30" s="370"/>
      <c r="R30" s="370"/>
      <c r="S30" s="370"/>
      <c r="T30" s="370"/>
      <c r="U30" s="370"/>
      <c r="V30" s="370"/>
      <c r="W30" s="370"/>
      <c r="X30" s="370"/>
      <c r="Y30" s="370"/>
      <c r="Z30" s="370"/>
      <c r="AA30" s="370"/>
      <c r="AB30" s="370"/>
      <c r="AC30" s="370"/>
      <c r="AD30" s="370"/>
      <c r="AE30" s="370"/>
      <c r="AF30" s="370"/>
      <c r="AG30" s="370"/>
      <c r="AH30" s="370"/>
      <c r="AI30" s="370"/>
      <c r="AJ30" s="370"/>
      <c r="AK30" s="370"/>
      <c r="AL30" s="370"/>
      <c r="AM30" s="370"/>
      <c r="AN30" s="370"/>
      <c r="AO30" s="370"/>
      <c r="AP30" s="370"/>
      <c r="AQ30" s="370"/>
      <c r="AR30" s="370"/>
      <c r="AS30" s="370"/>
      <c r="AT30" s="370"/>
      <c r="AU30" s="370"/>
      <c r="AV30" s="370"/>
      <c r="AW30" s="370"/>
      <c r="AX30" s="370"/>
      <c r="AY30" s="370"/>
      <c r="AZ30" s="819"/>
      <c r="BA30" s="819"/>
      <c r="BB30" s="819"/>
      <c r="BC30" s="819"/>
      <c r="BD30" s="819"/>
      <c r="BE30" s="819"/>
      <c r="BF30" s="373"/>
      <c r="BG30" s="373"/>
      <c r="BH30" s="373"/>
      <c r="BI30" s="373"/>
      <c r="BJ30" s="373"/>
      <c r="BK30" s="373"/>
      <c r="BL30" s="373"/>
      <c r="BM30" s="373"/>
      <c r="BN30" s="373"/>
      <c r="BO30" s="373"/>
      <c r="BP30" s="373"/>
      <c r="BQ30" s="373"/>
      <c r="BR30" s="373"/>
      <c r="BS30" s="373"/>
      <c r="BT30" s="373"/>
      <c r="BU30" s="373"/>
      <c r="BV30" s="373"/>
    </row>
    <row r="31" spans="1:74" ht="11.1" customHeight="1" x14ac:dyDescent="0.2">
      <c r="A31" s="175"/>
      <c r="B31" s="38" t="s">
        <v>915</v>
      </c>
      <c r="C31" s="370"/>
      <c r="D31" s="370"/>
      <c r="E31" s="370"/>
      <c r="F31" s="370"/>
      <c r="G31" s="370"/>
      <c r="H31" s="370"/>
      <c r="I31" s="370"/>
      <c r="J31" s="370"/>
      <c r="K31" s="370"/>
      <c r="L31" s="370"/>
      <c r="M31" s="370"/>
      <c r="N31" s="370"/>
      <c r="O31" s="370"/>
      <c r="P31" s="370"/>
      <c r="Q31" s="370"/>
      <c r="R31" s="370"/>
      <c r="S31" s="370"/>
      <c r="T31" s="370"/>
      <c r="U31" s="370"/>
      <c r="V31" s="370"/>
      <c r="W31" s="370"/>
      <c r="X31" s="370"/>
      <c r="Y31" s="370"/>
      <c r="Z31" s="370"/>
      <c r="AA31" s="370"/>
      <c r="AB31" s="370"/>
      <c r="AC31" s="370"/>
      <c r="AD31" s="370"/>
      <c r="AE31" s="370"/>
      <c r="AF31" s="370"/>
      <c r="AG31" s="370"/>
      <c r="AH31" s="370"/>
      <c r="AI31" s="370"/>
      <c r="AJ31" s="370"/>
      <c r="AK31" s="370"/>
      <c r="AL31" s="370"/>
      <c r="AM31" s="370"/>
      <c r="AN31" s="370"/>
      <c r="AO31" s="370"/>
      <c r="AP31" s="370"/>
      <c r="AQ31" s="370"/>
      <c r="AR31" s="370"/>
      <c r="AS31" s="370"/>
      <c r="AT31" s="370"/>
      <c r="AU31" s="370"/>
      <c r="AV31" s="370"/>
      <c r="AW31" s="370"/>
      <c r="AX31" s="370"/>
      <c r="AY31" s="370"/>
      <c r="AZ31" s="819"/>
      <c r="BA31" s="819"/>
      <c r="BB31" s="819"/>
      <c r="BC31" s="819"/>
      <c r="BD31" s="819"/>
      <c r="BE31" s="819"/>
      <c r="BF31" s="373"/>
      <c r="BG31" s="373"/>
      <c r="BH31" s="373"/>
      <c r="BI31" s="373"/>
      <c r="BJ31" s="373"/>
      <c r="BK31" s="373"/>
      <c r="BL31" s="373"/>
      <c r="BM31" s="373"/>
      <c r="BN31" s="373"/>
      <c r="BO31" s="373"/>
      <c r="BP31" s="373"/>
      <c r="BQ31" s="373"/>
      <c r="BR31" s="373"/>
      <c r="BS31" s="373"/>
      <c r="BT31" s="373"/>
      <c r="BU31" s="373"/>
      <c r="BV31" s="373"/>
    </row>
    <row r="32" spans="1:74" ht="11.1" customHeight="1" x14ac:dyDescent="0.2">
      <c r="A32" s="175" t="s">
        <v>860</v>
      </c>
      <c r="B32" s="374" t="s">
        <v>916</v>
      </c>
      <c r="C32" s="275">
        <v>84.541109000000006</v>
      </c>
      <c r="D32" s="275">
        <v>81.034187000000003</v>
      </c>
      <c r="E32" s="275">
        <v>86.143270000000001</v>
      </c>
      <c r="F32" s="275">
        <v>90.746359999999996</v>
      </c>
      <c r="G32" s="275">
        <v>92.692076</v>
      </c>
      <c r="H32" s="275">
        <v>86.868606</v>
      </c>
      <c r="I32" s="275">
        <v>79.171988999999996</v>
      </c>
      <c r="J32" s="275">
        <v>75.569913999999997</v>
      </c>
      <c r="K32" s="275">
        <v>79.354139000000004</v>
      </c>
      <c r="L32" s="275">
        <v>87.342115000000007</v>
      </c>
      <c r="M32" s="275">
        <v>93.202696000000003</v>
      </c>
      <c r="N32" s="275">
        <v>88.860583000000005</v>
      </c>
      <c r="O32" s="275">
        <v>92.713750000000005</v>
      </c>
      <c r="P32" s="275">
        <v>99.759538000000006</v>
      </c>
      <c r="Q32" s="275">
        <v>109.04113700000001</v>
      </c>
      <c r="R32" s="275">
        <v>119.46028</v>
      </c>
      <c r="S32" s="275">
        <v>127.78824</v>
      </c>
      <c r="T32" s="275">
        <v>129.190541</v>
      </c>
      <c r="U32" s="275">
        <v>122.916276</v>
      </c>
      <c r="V32" s="275">
        <v>117.89783300000001</v>
      </c>
      <c r="W32" s="275">
        <v>118.05373299999999</v>
      </c>
      <c r="X32" s="275">
        <v>123.046131</v>
      </c>
      <c r="Y32" s="275">
        <v>130.98483400000001</v>
      </c>
      <c r="Z32" s="275">
        <v>133.02838700000001</v>
      </c>
      <c r="AA32" s="275">
        <v>123.854271</v>
      </c>
      <c r="AB32" s="275">
        <v>129.170199</v>
      </c>
      <c r="AC32" s="275">
        <v>135.53725399999999</v>
      </c>
      <c r="AD32" s="275">
        <v>138.83927399999999</v>
      </c>
      <c r="AE32" s="275">
        <v>139.892605</v>
      </c>
      <c r="AF32" s="275">
        <v>135.229253</v>
      </c>
      <c r="AG32" s="275">
        <v>127.37750200000001</v>
      </c>
      <c r="AH32" s="275">
        <v>121.755689</v>
      </c>
      <c r="AI32" s="275">
        <v>122.555119</v>
      </c>
      <c r="AJ32" s="275">
        <v>127.74657000000001</v>
      </c>
      <c r="AK32" s="275">
        <v>131.09076999999999</v>
      </c>
      <c r="AL32" s="275">
        <v>127.825935</v>
      </c>
      <c r="AM32" s="275">
        <v>113.290268</v>
      </c>
      <c r="AN32" s="275">
        <v>106.80279299999999</v>
      </c>
      <c r="AO32" s="275">
        <v>111.65731599999999</v>
      </c>
      <c r="AP32" s="275">
        <v>115.91934500000001</v>
      </c>
      <c r="AQ32" s="275">
        <v>119.48746800000001</v>
      </c>
      <c r="AR32" s="275">
        <v>116.420506</v>
      </c>
      <c r="AS32" s="275">
        <v>108.73090500000001</v>
      </c>
      <c r="AT32" s="275">
        <v>104.604045</v>
      </c>
      <c r="AU32" s="275">
        <v>105.397986</v>
      </c>
      <c r="AV32" s="275">
        <v>109.066423</v>
      </c>
      <c r="AW32" s="275">
        <v>111.846991</v>
      </c>
      <c r="AX32" s="275">
        <v>109.451629</v>
      </c>
      <c r="AY32" s="275">
        <v>104.018411</v>
      </c>
      <c r="AZ32" s="779">
        <v>104.72132499999999</v>
      </c>
      <c r="BA32" s="779">
        <v>110.929286</v>
      </c>
      <c r="BB32" s="779">
        <v>116.49414400000001</v>
      </c>
      <c r="BC32" s="779">
        <v>119.89662300000001</v>
      </c>
      <c r="BD32" s="779">
        <v>118.9744</v>
      </c>
      <c r="BE32" s="779">
        <v>109.3856</v>
      </c>
      <c r="BF32" s="286">
        <v>106.06489999999999</v>
      </c>
      <c r="BG32" s="286">
        <v>105.8399</v>
      </c>
      <c r="BH32" s="286">
        <v>109.8045</v>
      </c>
      <c r="BI32" s="286">
        <v>112.084</v>
      </c>
      <c r="BJ32" s="286">
        <v>108.7774</v>
      </c>
      <c r="BK32" s="286">
        <v>111.0077</v>
      </c>
      <c r="BL32" s="286">
        <v>110.8467</v>
      </c>
      <c r="BM32" s="286">
        <v>115.5492</v>
      </c>
      <c r="BN32" s="286">
        <v>121.3938</v>
      </c>
      <c r="BO32" s="286">
        <v>126.82980000000001</v>
      </c>
      <c r="BP32" s="286">
        <v>126.1322</v>
      </c>
      <c r="BQ32" s="286">
        <v>118.75839999999999</v>
      </c>
      <c r="BR32" s="286">
        <v>113.37439999999999</v>
      </c>
      <c r="BS32" s="286">
        <v>111.9481</v>
      </c>
      <c r="BT32" s="286">
        <v>114.8121</v>
      </c>
      <c r="BU32" s="286">
        <v>116.29640000000001</v>
      </c>
      <c r="BV32" s="286">
        <v>112.3359</v>
      </c>
    </row>
    <row r="33" spans="1:74" ht="11.1" customHeight="1" x14ac:dyDescent="0.2">
      <c r="A33" s="175" t="s">
        <v>917</v>
      </c>
      <c r="B33" s="374" t="s">
        <v>918</v>
      </c>
      <c r="C33" s="275">
        <v>6.1079480000000004</v>
      </c>
      <c r="D33" s="275">
        <v>6.1064449999999999</v>
      </c>
      <c r="E33" s="275">
        <v>5.7715449999999997</v>
      </c>
      <c r="F33" s="275">
        <v>5.9196619999999998</v>
      </c>
      <c r="G33" s="275">
        <v>5.8159359999999998</v>
      </c>
      <c r="H33" s="275">
        <v>6.1194959999999998</v>
      </c>
      <c r="I33" s="275">
        <v>6.0701780000000003</v>
      </c>
      <c r="J33" s="275">
        <v>5.8338599999999996</v>
      </c>
      <c r="K33" s="275">
        <v>5.7754669999999999</v>
      </c>
      <c r="L33" s="275">
        <v>6.0141840000000002</v>
      </c>
      <c r="M33" s="275">
        <v>6.1916849999999997</v>
      </c>
      <c r="N33" s="275">
        <v>5.7772490000000003</v>
      </c>
      <c r="O33" s="275">
        <v>6.115723</v>
      </c>
      <c r="P33" s="275">
        <v>6.1896829999999996</v>
      </c>
      <c r="Q33" s="275">
        <v>6.0560299999999998</v>
      </c>
      <c r="R33" s="275">
        <v>6.1028659999999997</v>
      </c>
      <c r="S33" s="275">
        <v>5.9953589999999997</v>
      </c>
      <c r="T33" s="275">
        <v>5.9767929999999998</v>
      </c>
      <c r="U33" s="275">
        <v>6.1440720000000004</v>
      </c>
      <c r="V33" s="275">
        <v>6.1195950000000003</v>
      </c>
      <c r="W33" s="275">
        <v>6.1150029999999997</v>
      </c>
      <c r="X33" s="275">
        <v>5.9440819999999999</v>
      </c>
      <c r="Y33" s="275">
        <v>5.9071160000000003</v>
      </c>
      <c r="Z33" s="275">
        <v>6.0576800000000004</v>
      </c>
      <c r="AA33" s="275">
        <v>5.9293040000000001</v>
      </c>
      <c r="AB33" s="275">
        <v>6.0653139999999999</v>
      </c>
      <c r="AC33" s="275">
        <v>6.1177419999999998</v>
      </c>
      <c r="AD33" s="275">
        <v>6.1906249999999998</v>
      </c>
      <c r="AE33" s="275">
        <v>6.110665</v>
      </c>
      <c r="AF33" s="275">
        <v>5.9736120000000001</v>
      </c>
      <c r="AG33" s="275">
        <v>5.7295020000000001</v>
      </c>
      <c r="AH33" s="275">
        <v>5.5725439999999997</v>
      </c>
      <c r="AI33" s="275">
        <v>5.4647579999999998</v>
      </c>
      <c r="AJ33" s="275">
        <v>5.4348289999999997</v>
      </c>
      <c r="AK33" s="275">
        <v>5.419028</v>
      </c>
      <c r="AL33" s="275">
        <v>5.2909959999999998</v>
      </c>
      <c r="AM33" s="275">
        <v>4.7137149999999997</v>
      </c>
      <c r="AN33" s="275">
        <v>4.5352699999999997</v>
      </c>
      <c r="AO33" s="275">
        <v>4.8327720000000003</v>
      </c>
      <c r="AP33" s="275">
        <v>4.9106370000000004</v>
      </c>
      <c r="AQ33" s="275">
        <v>5.0068489999999999</v>
      </c>
      <c r="AR33" s="275">
        <v>4.8521320000000001</v>
      </c>
      <c r="AS33" s="275">
        <v>4.6883350000000004</v>
      </c>
      <c r="AT33" s="275">
        <v>4.7435729999999996</v>
      </c>
      <c r="AU33" s="275">
        <v>4.6200289999999997</v>
      </c>
      <c r="AV33" s="275">
        <v>4.6160920000000001</v>
      </c>
      <c r="AW33" s="275">
        <v>4.7499349999999998</v>
      </c>
      <c r="AX33" s="275">
        <v>4.392379</v>
      </c>
      <c r="AY33" s="275">
        <v>3.5347490000000001</v>
      </c>
      <c r="AZ33" s="779">
        <v>3.807204</v>
      </c>
      <c r="BA33" s="779">
        <v>4.1828830000000004</v>
      </c>
      <c r="BB33" s="779">
        <v>4.3386139999999997</v>
      </c>
      <c r="BC33" s="779">
        <v>4.4431859999999999</v>
      </c>
      <c r="BD33" s="779">
        <v>4.3947839999999996</v>
      </c>
      <c r="BE33" s="779">
        <v>4.1059130000000001</v>
      </c>
      <c r="BF33" s="286">
        <v>3.6582970000000001</v>
      </c>
      <c r="BG33" s="286">
        <v>3.6866720000000002</v>
      </c>
      <c r="BH33" s="286">
        <v>3.6498620000000002</v>
      </c>
      <c r="BI33" s="286">
        <v>3.810438</v>
      </c>
      <c r="BJ33" s="286">
        <v>3.8300879999999999</v>
      </c>
      <c r="BK33" s="286">
        <v>3.6667160000000001</v>
      </c>
      <c r="BL33" s="286">
        <v>3.7901899999999999</v>
      </c>
      <c r="BM33" s="286">
        <v>4.0328819999999999</v>
      </c>
      <c r="BN33" s="286">
        <v>4.1901669999999998</v>
      </c>
      <c r="BO33" s="286">
        <v>4.0508509999999998</v>
      </c>
      <c r="BP33" s="286">
        <v>3.9246490000000001</v>
      </c>
      <c r="BQ33" s="286">
        <v>3.5999650000000001</v>
      </c>
      <c r="BR33" s="286">
        <v>3.1193710000000001</v>
      </c>
      <c r="BS33" s="286">
        <v>3.1111249999999999</v>
      </c>
      <c r="BT33" s="286">
        <v>3.042675</v>
      </c>
      <c r="BU33" s="286">
        <v>3.1963889999999999</v>
      </c>
      <c r="BV33" s="286">
        <v>3.2966799999999998</v>
      </c>
    </row>
    <row r="34" spans="1:74" ht="11.1" customHeight="1" x14ac:dyDescent="0.2">
      <c r="A34" s="175" t="s">
        <v>919</v>
      </c>
      <c r="B34" s="374" t="s">
        <v>920</v>
      </c>
      <c r="C34" s="275">
        <v>17.369537000000001</v>
      </c>
      <c r="D34" s="275">
        <v>17.448029999999999</v>
      </c>
      <c r="E34" s="275">
        <v>17.331572000000001</v>
      </c>
      <c r="F34" s="275">
        <v>17.184718</v>
      </c>
      <c r="G34" s="275">
        <v>17.529952000000002</v>
      </c>
      <c r="H34" s="275">
        <v>17.297056000000001</v>
      </c>
      <c r="I34" s="275">
        <v>19.049918999999999</v>
      </c>
      <c r="J34" s="275">
        <v>16.459589000000001</v>
      </c>
      <c r="K34" s="275">
        <v>16.218233000000001</v>
      </c>
      <c r="L34" s="275">
        <v>16.263347</v>
      </c>
      <c r="M34" s="275">
        <v>16.969798999999998</v>
      </c>
      <c r="N34" s="275">
        <v>16.520990000000001</v>
      </c>
      <c r="O34" s="275">
        <v>17.716260999999999</v>
      </c>
      <c r="P34" s="275">
        <v>17.878634999999999</v>
      </c>
      <c r="Q34" s="275">
        <v>17.474688</v>
      </c>
      <c r="R34" s="275">
        <v>17.418696000000001</v>
      </c>
      <c r="S34" s="275">
        <v>17.331206999999999</v>
      </c>
      <c r="T34" s="275">
        <v>17.535737000000001</v>
      </c>
      <c r="U34" s="275">
        <v>17.393391999999999</v>
      </c>
      <c r="V34" s="275">
        <v>16.776799</v>
      </c>
      <c r="W34" s="275">
        <v>16.837015000000001</v>
      </c>
      <c r="X34" s="275">
        <v>16.796182999999999</v>
      </c>
      <c r="Y34" s="275">
        <v>16.887785000000001</v>
      </c>
      <c r="Z34" s="275">
        <v>17.627676000000001</v>
      </c>
      <c r="AA34" s="275">
        <v>17.608985000000001</v>
      </c>
      <c r="AB34" s="275">
        <v>17.564159</v>
      </c>
      <c r="AC34" s="275">
        <v>17.430726</v>
      </c>
      <c r="AD34" s="275">
        <v>17.099232000000001</v>
      </c>
      <c r="AE34" s="275">
        <v>17.002988999999999</v>
      </c>
      <c r="AF34" s="275">
        <v>17.300176</v>
      </c>
      <c r="AG34" s="275">
        <v>17.040289999999999</v>
      </c>
      <c r="AH34" s="275">
        <v>16.520012999999999</v>
      </c>
      <c r="AI34" s="275">
        <v>16.812543000000002</v>
      </c>
      <c r="AJ34" s="275">
        <v>16.489998</v>
      </c>
      <c r="AK34" s="275">
        <v>16.633319</v>
      </c>
      <c r="AL34" s="275">
        <v>17.044466</v>
      </c>
      <c r="AM34" s="275">
        <v>16.039798999999999</v>
      </c>
      <c r="AN34" s="275">
        <v>16.215817000000001</v>
      </c>
      <c r="AO34" s="275">
        <v>16.151585000000001</v>
      </c>
      <c r="AP34" s="275">
        <v>16.454537999999999</v>
      </c>
      <c r="AQ34" s="275">
        <v>16.637353000000001</v>
      </c>
      <c r="AR34" s="275">
        <v>15.907520999999999</v>
      </c>
      <c r="AS34" s="275">
        <v>15.687537000000001</v>
      </c>
      <c r="AT34" s="275">
        <v>15.880447</v>
      </c>
      <c r="AU34" s="275">
        <v>15.862235</v>
      </c>
      <c r="AV34" s="275">
        <v>15.865594</v>
      </c>
      <c r="AW34" s="275">
        <v>15.890765</v>
      </c>
      <c r="AX34" s="275">
        <v>16.078334999999999</v>
      </c>
      <c r="AY34" s="275">
        <v>14.457948</v>
      </c>
      <c r="AZ34" s="779">
        <v>15.086117</v>
      </c>
      <c r="BA34" s="779">
        <v>15.274578</v>
      </c>
      <c r="BB34" s="779">
        <v>15.251943000000001</v>
      </c>
      <c r="BC34" s="779">
        <v>15.061966</v>
      </c>
      <c r="BD34" s="779">
        <v>15.1303</v>
      </c>
      <c r="BE34" s="779">
        <v>15.05866</v>
      </c>
      <c r="BF34" s="286">
        <v>15.021839999999999</v>
      </c>
      <c r="BG34" s="286">
        <v>15.01196</v>
      </c>
      <c r="BH34" s="286">
        <v>15.075469999999999</v>
      </c>
      <c r="BI34" s="286">
        <v>15.241059999999999</v>
      </c>
      <c r="BJ34" s="286">
        <v>15.277659999999999</v>
      </c>
      <c r="BK34" s="286">
        <v>15.353619999999999</v>
      </c>
      <c r="BL34" s="286">
        <v>15.2798</v>
      </c>
      <c r="BM34" s="286">
        <v>15.170730000000001</v>
      </c>
      <c r="BN34" s="286">
        <v>15.036820000000001</v>
      </c>
      <c r="BO34" s="286">
        <v>14.96968</v>
      </c>
      <c r="BP34" s="286">
        <v>15.047639999999999</v>
      </c>
      <c r="BQ34" s="286">
        <v>14.99478</v>
      </c>
      <c r="BR34" s="286">
        <v>14.97926</v>
      </c>
      <c r="BS34" s="286">
        <v>14.994300000000001</v>
      </c>
      <c r="BT34" s="286">
        <v>15.07429</v>
      </c>
      <c r="BU34" s="286">
        <v>15.25276</v>
      </c>
      <c r="BV34" s="286">
        <v>15.298159999999999</v>
      </c>
    </row>
    <row r="35" spans="1:74" ht="11.1" customHeight="1" x14ac:dyDescent="0.2">
      <c r="A35" s="175"/>
      <c r="B35" s="653"/>
      <c r="C35" s="370"/>
      <c r="D35" s="370"/>
      <c r="E35" s="370"/>
      <c r="F35" s="370"/>
      <c r="G35" s="370"/>
      <c r="H35" s="370"/>
      <c r="I35" s="370"/>
      <c r="J35" s="370"/>
      <c r="K35" s="370"/>
      <c r="L35" s="370"/>
      <c r="M35" s="370"/>
      <c r="N35" s="370"/>
      <c r="O35" s="370"/>
      <c r="P35" s="370"/>
      <c r="Q35" s="370"/>
      <c r="R35" s="370"/>
      <c r="S35" s="370"/>
      <c r="T35" s="370"/>
      <c r="U35" s="370"/>
      <c r="V35" s="370"/>
      <c r="W35" s="370"/>
      <c r="X35" s="370"/>
      <c r="Y35" s="370"/>
      <c r="Z35" s="370"/>
      <c r="AA35" s="370"/>
      <c r="AB35" s="370"/>
      <c r="AC35" s="370"/>
      <c r="AD35" s="370"/>
      <c r="AE35" s="370"/>
      <c r="AF35" s="370"/>
      <c r="AG35" s="370"/>
      <c r="AH35" s="370"/>
      <c r="AI35" s="370"/>
      <c r="AJ35" s="370"/>
      <c r="AK35" s="370"/>
      <c r="AL35" s="370"/>
      <c r="AM35" s="370"/>
      <c r="AN35" s="370"/>
      <c r="AO35" s="370"/>
      <c r="AP35" s="370"/>
      <c r="AQ35" s="370"/>
      <c r="AR35" s="370"/>
      <c r="AS35" s="370"/>
      <c r="AT35" s="370"/>
      <c r="AU35" s="370"/>
      <c r="AV35" s="370"/>
      <c r="AW35" s="370"/>
      <c r="AX35" s="370"/>
      <c r="AY35" s="370"/>
      <c r="AZ35" s="819"/>
      <c r="BA35" s="819"/>
      <c r="BB35" s="819"/>
      <c r="BC35" s="819"/>
      <c r="BD35" s="819"/>
      <c r="BE35" s="819"/>
      <c r="BF35" s="373"/>
      <c r="BG35" s="373"/>
      <c r="BH35" s="373"/>
      <c r="BI35" s="373"/>
      <c r="BJ35" s="373"/>
      <c r="BK35" s="373"/>
      <c r="BL35" s="373"/>
      <c r="BM35" s="373"/>
      <c r="BN35" s="373"/>
      <c r="BO35" s="373"/>
      <c r="BP35" s="373"/>
      <c r="BQ35" s="373"/>
      <c r="BR35" s="373"/>
      <c r="BS35" s="373"/>
      <c r="BT35" s="373"/>
      <c r="BU35" s="373"/>
      <c r="BV35" s="373"/>
    </row>
    <row r="36" spans="1:74" ht="11.1" customHeight="1" x14ac:dyDescent="0.2">
      <c r="A36" s="175"/>
      <c r="B36" s="656" t="s">
        <v>921</v>
      </c>
      <c r="C36" s="370"/>
      <c r="D36" s="370"/>
      <c r="E36" s="370"/>
      <c r="F36" s="370"/>
      <c r="G36" s="370"/>
      <c r="H36" s="370"/>
      <c r="I36" s="370"/>
      <c r="J36" s="370"/>
      <c r="K36" s="370"/>
      <c r="L36" s="370"/>
      <c r="M36" s="370"/>
      <c r="N36" s="370"/>
      <c r="O36" s="370"/>
      <c r="P36" s="370"/>
      <c r="Q36" s="370"/>
      <c r="R36" s="370"/>
      <c r="S36" s="370"/>
      <c r="T36" s="370"/>
      <c r="U36" s="370"/>
      <c r="V36" s="370"/>
      <c r="W36" s="370"/>
      <c r="X36" s="370"/>
      <c r="Y36" s="370"/>
      <c r="Z36" s="370"/>
      <c r="AA36" s="370"/>
      <c r="AB36" s="370"/>
      <c r="AC36" s="370"/>
      <c r="AD36" s="370"/>
      <c r="AE36" s="370"/>
      <c r="AF36" s="370"/>
      <c r="AG36" s="370"/>
      <c r="AH36" s="370"/>
      <c r="AI36" s="370"/>
      <c r="AJ36" s="370"/>
      <c r="AK36" s="370"/>
      <c r="AL36" s="370"/>
      <c r="AM36" s="370"/>
      <c r="AN36" s="370"/>
      <c r="AO36" s="370"/>
      <c r="AP36" s="370"/>
      <c r="AQ36" s="370"/>
      <c r="AR36" s="370"/>
      <c r="AS36" s="370"/>
      <c r="AT36" s="370"/>
      <c r="AU36" s="370"/>
      <c r="AV36" s="370"/>
      <c r="AW36" s="370"/>
      <c r="AX36" s="370"/>
      <c r="AY36" s="370"/>
      <c r="AZ36" s="819"/>
      <c r="BA36" s="819"/>
      <c r="BB36" s="819"/>
      <c r="BC36" s="819"/>
      <c r="BD36" s="819"/>
      <c r="BE36" s="819"/>
      <c r="BF36" s="373"/>
      <c r="BG36" s="373"/>
      <c r="BH36" s="373"/>
      <c r="BI36" s="373"/>
      <c r="BJ36" s="373"/>
      <c r="BK36" s="373"/>
      <c r="BL36" s="373"/>
      <c r="BM36" s="373"/>
      <c r="BN36" s="373"/>
      <c r="BO36" s="373"/>
      <c r="BP36" s="373"/>
      <c r="BQ36" s="373"/>
      <c r="BR36" s="373"/>
      <c r="BS36" s="373"/>
      <c r="BT36" s="373"/>
      <c r="BU36" s="373"/>
      <c r="BV36" s="373"/>
    </row>
    <row r="37" spans="1:74" ht="11.1" customHeight="1" x14ac:dyDescent="0.2">
      <c r="A37" s="175"/>
      <c r="B37" s="313" t="s">
        <v>922</v>
      </c>
      <c r="C37" s="370"/>
      <c r="D37" s="370"/>
      <c r="E37" s="370"/>
      <c r="F37" s="370"/>
      <c r="G37" s="370"/>
      <c r="H37" s="370"/>
      <c r="I37" s="370"/>
      <c r="J37" s="370"/>
      <c r="K37" s="370"/>
      <c r="L37" s="370"/>
      <c r="M37" s="370"/>
      <c r="N37" s="370"/>
      <c r="O37" s="370"/>
      <c r="P37" s="370"/>
      <c r="Q37" s="370"/>
      <c r="R37" s="370"/>
      <c r="S37" s="370"/>
      <c r="T37" s="370"/>
      <c r="U37" s="370"/>
      <c r="V37" s="370"/>
      <c r="W37" s="370"/>
      <c r="X37" s="370"/>
      <c r="Y37" s="370"/>
      <c r="Z37" s="370"/>
      <c r="AA37" s="370"/>
      <c r="AB37" s="370"/>
      <c r="AC37" s="370"/>
      <c r="AD37" s="370"/>
      <c r="AE37" s="370"/>
      <c r="AF37" s="370"/>
      <c r="AG37" s="370"/>
      <c r="AH37" s="370"/>
      <c r="AI37" s="370"/>
      <c r="AJ37" s="370"/>
      <c r="AK37" s="370"/>
      <c r="AL37" s="370"/>
      <c r="AM37" s="370"/>
      <c r="AN37" s="370"/>
      <c r="AO37" s="370"/>
      <c r="AP37" s="370"/>
      <c r="AQ37" s="370"/>
      <c r="AR37" s="370"/>
      <c r="AS37" s="370"/>
      <c r="AT37" s="370"/>
      <c r="AU37" s="370"/>
      <c r="AV37" s="370"/>
      <c r="AW37" s="370"/>
      <c r="AX37" s="370"/>
      <c r="AY37" s="370"/>
      <c r="AZ37" s="819"/>
      <c r="BA37" s="819"/>
      <c r="BB37" s="819"/>
      <c r="BC37" s="819"/>
      <c r="BD37" s="819"/>
      <c r="BE37" s="819"/>
      <c r="BF37" s="373"/>
      <c r="BG37" s="373"/>
      <c r="BH37" s="373"/>
      <c r="BI37" s="373"/>
      <c r="BJ37" s="373"/>
      <c r="BK37" s="373"/>
      <c r="BL37" s="373"/>
      <c r="BM37" s="373"/>
      <c r="BN37" s="373"/>
      <c r="BO37" s="373"/>
      <c r="BP37" s="373"/>
      <c r="BQ37" s="373"/>
      <c r="BR37" s="373"/>
      <c r="BS37" s="373"/>
      <c r="BT37" s="373"/>
      <c r="BU37" s="373"/>
      <c r="BV37" s="373"/>
    </row>
    <row r="38" spans="1:74" ht="11.1" customHeight="1" x14ac:dyDescent="0.2">
      <c r="A38" s="252" t="s">
        <v>86</v>
      </c>
      <c r="B38" s="375" t="s">
        <v>85</v>
      </c>
      <c r="C38" s="358">
        <v>2.1999997519000001</v>
      </c>
      <c r="D38" s="358">
        <v>2.1699923609999998</v>
      </c>
      <c r="E38" s="358">
        <v>2.1519612245999999</v>
      </c>
      <c r="F38" s="358">
        <v>2.1814958866</v>
      </c>
      <c r="G38" s="358">
        <v>2.2321288404000001</v>
      </c>
      <c r="H38" s="358">
        <v>2.3155552371999999</v>
      </c>
      <c r="I38" s="358">
        <v>2.4693298204</v>
      </c>
      <c r="J38" s="358">
        <v>2.5065243406</v>
      </c>
      <c r="K38" s="358">
        <v>2.5078223408000002</v>
      </c>
      <c r="L38" s="358">
        <v>2.4609091750999998</v>
      </c>
      <c r="M38" s="358">
        <v>2.4777312747</v>
      </c>
      <c r="N38" s="358">
        <v>2.6450427794000002</v>
      </c>
      <c r="O38" s="358">
        <v>2.5903686218000002</v>
      </c>
      <c r="P38" s="358">
        <v>2.5892527438999999</v>
      </c>
      <c r="Q38" s="358">
        <v>2.4979914435000001</v>
      </c>
      <c r="R38" s="358">
        <v>2.4713572313999999</v>
      </c>
      <c r="S38" s="358">
        <v>2.5092990619000002</v>
      </c>
      <c r="T38" s="358">
        <v>2.4623011391</v>
      </c>
      <c r="U38" s="358">
        <v>2.4738063500999998</v>
      </c>
      <c r="V38" s="358">
        <v>2.4908998937</v>
      </c>
      <c r="W38" s="358">
        <v>2.5303277523999999</v>
      </c>
      <c r="X38" s="358">
        <v>2.5308087511999999</v>
      </c>
      <c r="Y38" s="358">
        <v>2.5057355774999999</v>
      </c>
      <c r="Z38" s="358">
        <v>2.4743834294</v>
      </c>
      <c r="AA38" s="358">
        <v>2.4806339994000002</v>
      </c>
      <c r="AB38" s="358">
        <v>2.4818840379</v>
      </c>
      <c r="AC38" s="358">
        <v>2.4990102975999999</v>
      </c>
      <c r="AD38" s="358">
        <v>2.5358311646999998</v>
      </c>
      <c r="AE38" s="358">
        <v>2.5624787641000002</v>
      </c>
      <c r="AF38" s="358">
        <v>2.5077763424000001</v>
      </c>
      <c r="AG38" s="358">
        <v>2.4719804123000002</v>
      </c>
      <c r="AH38" s="358">
        <v>2.4424824922999999</v>
      </c>
      <c r="AI38" s="358">
        <v>2.4158504054000001</v>
      </c>
      <c r="AJ38" s="358">
        <v>2.4734106157000002</v>
      </c>
      <c r="AK38" s="358">
        <v>2.4189353316000002</v>
      </c>
      <c r="AL38" s="358">
        <v>2.4001598331</v>
      </c>
      <c r="AM38" s="358">
        <v>2.4074516031000002</v>
      </c>
      <c r="AN38" s="358">
        <v>2.4218919803999999</v>
      </c>
      <c r="AO38" s="358">
        <v>2.4480426473999999</v>
      </c>
      <c r="AP38" s="358">
        <v>2.4750664440999999</v>
      </c>
      <c r="AQ38" s="358">
        <v>2.4976897628999999</v>
      </c>
      <c r="AR38" s="358">
        <v>2.4556935038000001</v>
      </c>
      <c r="AS38" s="358">
        <v>2.4038538293</v>
      </c>
      <c r="AT38" s="358">
        <v>2.4052350316000002</v>
      </c>
      <c r="AU38" s="358">
        <v>2.4085215382</v>
      </c>
      <c r="AV38" s="358">
        <v>2.3886597709999999</v>
      </c>
      <c r="AW38" s="358">
        <v>2.3943675542</v>
      </c>
      <c r="AX38" s="358">
        <v>2.3848649649999998</v>
      </c>
      <c r="AY38" s="358">
        <v>2.4454179549999999</v>
      </c>
      <c r="AZ38" s="777">
        <v>2.3940255168000002</v>
      </c>
      <c r="BA38" s="777">
        <v>2.4122786872000002</v>
      </c>
      <c r="BB38" s="777">
        <v>2.4173443012</v>
      </c>
      <c r="BC38" s="777">
        <v>2.4327200469000001</v>
      </c>
      <c r="BD38" s="777">
        <v>2.4167550000000002</v>
      </c>
      <c r="BE38" s="777">
        <v>2.4161389999999998</v>
      </c>
      <c r="BF38" s="284">
        <v>2.40741</v>
      </c>
      <c r="BG38" s="284">
        <v>2.3996379999999999</v>
      </c>
      <c r="BH38" s="284">
        <v>2.3893710000000001</v>
      </c>
      <c r="BI38" s="284">
        <v>2.3916710000000001</v>
      </c>
      <c r="BJ38" s="284">
        <v>2.4076089999999999</v>
      </c>
      <c r="BK38" s="284">
        <v>2.4100389999999998</v>
      </c>
      <c r="BL38" s="284">
        <v>2.403823</v>
      </c>
      <c r="BM38" s="284">
        <v>2.408566</v>
      </c>
      <c r="BN38" s="284">
        <v>2.41798</v>
      </c>
      <c r="BO38" s="284">
        <v>2.42333</v>
      </c>
      <c r="BP38" s="284">
        <v>2.4033340000000001</v>
      </c>
      <c r="BQ38" s="284">
        <v>2.4027250000000002</v>
      </c>
      <c r="BR38" s="284">
        <v>2.40679</v>
      </c>
      <c r="BS38" s="284">
        <v>2.3989989999999999</v>
      </c>
      <c r="BT38" s="284">
        <v>2.3864909999999999</v>
      </c>
      <c r="BU38" s="284">
        <v>2.3866390000000002</v>
      </c>
      <c r="BV38" s="284">
        <v>2.4004750000000001</v>
      </c>
    </row>
    <row r="39" spans="1:74" ht="11.1" customHeight="1" x14ac:dyDescent="0.2">
      <c r="A39" s="175" t="s">
        <v>173</v>
      </c>
      <c r="B39" s="375" t="s">
        <v>923</v>
      </c>
      <c r="C39" s="358">
        <v>6.5615685707000004</v>
      </c>
      <c r="D39" s="358">
        <v>5.9972804982000003</v>
      </c>
      <c r="E39" s="358">
        <v>5.0999950249000001</v>
      </c>
      <c r="F39" s="358">
        <v>6.2112152114999999</v>
      </c>
      <c r="G39" s="358">
        <v>7.5658022316000002</v>
      </c>
      <c r="H39" s="358">
        <v>8.0109598412</v>
      </c>
      <c r="I39" s="358">
        <v>7.5251204563999998</v>
      </c>
      <c r="J39" s="358">
        <v>9.0036781665000003</v>
      </c>
      <c r="K39" s="358">
        <v>8.1459769853000008</v>
      </c>
      <c r="L39" s="358">
        <v>5.8016812475000004</v>
      </c>
      <c r="M39" s="358">
        <v>5.7086230943</v>
      </c>
      <c r="N39" s="358">
        <v>8.9206060783000005</v>
      </c>
      <c r="O39" s="358">
        <v>7.0480798877000002</v>
      </c>
      <c r="P39" s="358">
        <v>4.3766906663</v>
      </c>
      <c r="Q39" s="358">
        <v>3.3688401705</v>
      </c>
      <c r="R39" s="358">
        <v>2.6996565491000002</v>
      </c>
      <c r="S39" s="358">
        <v>2.5466016362000001</v>
      </c>
      <c r="T39" s="358">
        <v>2.5965598186999999</v>
      </c>
      <c r="U39" s="358">
        <v>2.9999010815</v>
      </c>
      <c r="V39" s="358">
        <v>2.9442115459</v>
      </c>
      <c r="W39" s="358">
        <v>2.8748364672000002</v>
      </c>
      <c r="X39" s="358">
        <v>2.9244336025000002</v>
      </c>
      <c r="Y39" s="358">
        <v>3.3889108793</v>
      </c>
      <c r="Z39" s="358">
        <v>3.2818352851000001</v>
      </c>
      <c r="AA39" s="358">
        <v>4.8608804644000001</v>
      </c>
      <c r="AB39" s="358">
        <v>2.9022368507</v>
      </c>
      <c r="AC39" s="358">
        <v>2.1884128342000002</v>
      </c>
      <c r="AD39" s="358">
        <v>2.047106334</v>
      </c>
      <c r="AE39" s="358">
        <v>2.2880624256000002</v>
      </c>
      <c r="AF39" s="358">
        <v>2.6821510191</v>
      </c>
      <c r="AG39" s="358">
        <v>2.5068160717999999</v>
      </c>
      <c r="AH39" s="358">
        <v>2.2496043330000002</v>
      </c>
      <c r="AI39" s="358">
        <v>2.3651181378000001</v>
      </c>
      <c r="AJ39" s="358">
        <v>2.6065868264000001</v>
      </c>
      <c r="AK39" s="358">
        <v>2.633446819</v>
      </c>
      <c r="AL39" s="358">
        <v>3.8545030258000001</v>
      </c>
      <c r="AM39" s="358">
        <v>5.8751660674000004</v>
      </c>
      <c r="AN39" s="358">
        <v>4.8104435451000001</v>
      </c>
      <c r="AO39" s="358">
        <v>4.1730048768000003</v>
      </c>
      <c r="AP39" s="358">
        <v>3.5806145393</v>
      </c>
      <c r="AQ39" s="358">
        <v>3.2834531185000002</v>
      </c>
      <c r="AR39" s="358">
        <v>3.3355905506000001</v>
      </c>
      <c r="AS39" s="358">
        <v>3.5245461805999998</v>
      </c>
      <c r="AT39" s="358">
        <v>3.1676547364999998</v>
      </c>
      <c r="AU39" s="358">
        <v>3.0409609649</v>
      </c>
      <c r="AV39" s="358">
        <v>3.0820126627</v>
      </c>
      <c r="AW39" s="358">
        <v>3.8880261140000001</v>
      </c>
      <c r="AX39" s="358">
        <v>5.0377258979999997</v>
      </c>
      <c r="AY39" s="358">
        <v>9.8066621323999996</v>
      </c>
      <c r="AZ39" s="777">
        <v>6.2766332887000003</v>
      </c>
      <c r="BA39" s="777">
        <v>3.1079722656</v>
      </c>
      <c r="BB39" s="777">
        <v>2.7849866711</v>
      </c>
      <c r="BC39" s="777">
        <v>2.7515764697999998</v>
      </c>
      <c r="BD39" s="777">
        <v>3.0686849999999999</v>
      </c>
      <c r="BE39" s="777">
        <v>3.4844010000000001</v>
      </c>
      <c r="BF39" s="284">
        <v>3.075018</v>
      </c>
      <c r="BG39" s="284">
        <v>2.9147120000000002</v>
      </c>
      <c r="BH39" s="284">
        <v>3.004791</v>
      </c>
      <c r="BI39" s="284">
        <v>3.2288000000000001</v>
      </c>
      <c r="BJ39" s="284">
        <v>3.9216129999999998</v>
      </c>
      <c r="BK39" s="284">
        <v>4.5553239999999997</v>
      </c>
      <c r="BL39" s="284">
        <v>4.1425979999999996</v>
      </c>
      <c r="BM39" s="284">
        <v>3.3987500000000002</v>
      </c>
      <c r="BN39" s="284">
        <v>2.9626990000000002</v>
      </c>
      <c r="BO39" s="284">
        <v>2.8537330000000001</v>
      </c>
      <c r="BP39" s="284">
        <v>2.893364</v>
      </c>
      <c r="BQ39" s="284">
        <v>3.06433</v>
      </c>
      <c r="BR39" s="284">
        <v>3.1905830000000002</v>
      </c>
      <c r="BS39" s="284">
        <v>3.2146110000000001</v>
      </c>
      <c r="BT39" s="284">
        <v>3.357297</v>
      </c>
      <c r="BU39" s="284">
        <v>3.7463479999999998</v>
      </c>
      <c r="BV39" s="284">
        <v>4.3831429999999996</v>
      </c>
    </row>
    <row r="40" spans="1:74" ht="11.1" customHeight="1" x14ac:dyDescent="0.2">
      <c r="A40" s="252" t="s">
        <v>175</v>
      </c>
      <c r="B40" s="375" t="s">
        <v>478</v>
      </c>
      <c r="C40" s="358">
        <v>15.49</v>
      </c>
      <c r="D40" s="358">
        <v>16.489999999999998</v>
      </c>
      <c r="E40" s="358">
        <v>20.329999999999998</v>
      </c>
      <c r="F40" s="358">
        <v>25.06</v>
      </c>
      <c r="G40" s="358">
        <v>26.15</v>
      </c>
      <c r="H40" s="358">
        <v>26.3</v>
      </c>
      <c r="I40" s="358">
        <v>30.36</v>
      </c>
      <c r="J40" s="358">
        <v>25.72</v>
      </c>
      <c r="K40" s="358">
        <v>23.76</v>
      </c>
      <c r="L40" s="358">
        <v>21.76</v>
      </c>
      <c r="M40" s="358">
        <v>23.74</v>
      </c>
      <c r="N40" s="358">
        <v>19.86</v>
      </c>
      <c r="O40" s="358">
        <v>19.440000000000001</v>
      </c>
      <c r="P40" s="358">
        <v>18.559999999999999</v>
      </c>
      <c r="Q40" s="358">
        <v>19.920000000000002</v>
      </c>
      <c r="R40" s="358">
        <v>18.77</v>
      </c>
      <c r="S40" s="358">
        <v>18.11</v>
      </c>
      <c r="T40" s="358">
        <v>16.82</v>
      </c>
      <c r="U40" s="358">
        <v>16.739999999999998</v>
      </c>
      <c r="V40" s="358">
        <v>19.03</v>
      </c>
      <c r="W40" s="358">
        <v>22.2</v>
      </c>
      <c r="X40" s="358">
        <v>21.47</v>
      </c>
      <c r="Y40" s="358">
        <v>20.75</v>
      </c>
      <c r="Z40" s="358">
        <v>20.25</v>
      </c>
      <c r="AA40" s="358">
        <v>18.22</v>
      </c>
      <c r="AB40" s="358">
        <v>18.940000000000001</v>
      </c>
      <c r="AC40" s="358">
        <v>19.670000000000002</v>
      </c>
      <c r="AD40" s="358">
        <v>19.239999999999998</v>
      </c>
      <c r="AE40" s="358">
        <v>18.809999999999999</v>
      </c>
      <c r="AF40" s="358">
        <v>17.68</v>
      </c>
      <c r="AG40" s="358">
        <v>18.149999999999999</v>
      </c>
      <c r="AH40" s="358">
        <v>18.23</v>
      </c>
      <c r="AI40" s="358">
        <v>17.079999999999998</v>
      </c>
      <c r="AJ40" s="358">
        <v>15.76</v>
      </c>
      <c r="AK40" s="358">
        <v>16.25</v>
      </c>
      <c r="AL40" s="358">
        <v>16.43</v>
      </c>
      <c r="AM40" s="358">
        <v>16.07</v>
      </c>
      <c r="AN40" s="358">
        <v>17.059999999999999</v>
      </c>
      <c r="AO40" s="358">
        <v>15.83</v>
      </c>
      <c r="AP40" s="358">
        <v>15.6</v>
      </c>
      <c r="AQ40" s="358">
        <v>15.05</v>
      </c>
      <c r="AR40" s="358">
        <v>15.04</v>
      </c>
      <c r="AS40" s="358">
        <v>16.16</v>
      </c>
      <c r="AT40" s="358">
        <v>16.12</v>
      </c>
      <c r="AU40" s="358">
        <v>15.34</v>
      </c>
      <c r="AV40" s="358">
        <v>15.67</v>
      </c>
      <c r="AW40" s="358">
        <v>15.41</v>
      </c>
      <c r="AX40" s="358">
        <v>15.02</v>
      </c>
      <c r="AY40" s="358">
        <v>13.99</v>
      </c>
      <c r="AZ40" s="777">
        <v>13.38</v>
      </c>
      <c r="BA40" s="777">
        <v>17.93</v>
      </c>
      <c r="BB40" s="777">
        <v>26.964753851000001</v>
      </c>
      <c r="BC40" s="777">
        <v>28.719962407000001</v>
      </c>
      <c r="BD40" s="777">
        <v>24.326750000000001</v>
      </c>
      <c r="BE40" s="777">
        <v>21.034700000000001</v>
      </c>
      <c r="BF40" s="284">
        <v>19.268329999999999</v>
      </c>
      <c r="BG40" s="284">
        <v>18.455030000000001</v>
      </c>
      <c r="BH40" s="284">
        <v>17.70139</v>
      </c>
      <c r="BI40" s="284">
        <v>16.822900000000001</v>
      </c>
      <c r="BJ40" s="284">
        <v>16.47701</v>
      </c>
      <c r="BK40" s="284">
        <v>16.021909999999998</v>
      </c>
      <c r="BL40" s="284">
        <v>15.30264</v>
      </c>
      <c r="BM40" s="284">
        <v>15.34334</v>
      </c>
      <c r="BN40" s="284">
        <v>15.658429999999999</v>
      </c>
      <c r="BO40" s="284">
        <v>14.983890000000001</v>
      </c>
      <c r="BP40" s="284">
        <v>15.13003</v>
      </c>
      <c r="BQ40" s="284">
        <v>14.49319</v>
      </c>
      <c r="BR40" s="284">
        <v>13.96515</v>
      </c>
      <c r="BS40" s="284">
        <v>13.602740000000001</v>
      </c>
      <c r="BT40" s="284">
        <v>13.34686</v>
      </c>
      <c r="BU40" s="284">
        <v>13.141</v>
      </c>
      <c r="BV40" s="284">
        <v>13.294639999999999</v>
      </c>
    </row>
    <row r="41" spans="1:74" ht="11.1" customHeight="1" x14ac:dyDescent="0.2">
      <c r="A41" s="252" t="s">
        <v>177</v>
      </c>
      <c r="B41" s="375" t="s">
        <v>476</v>
      </c>
      <c r="C41" s="358">
        <v>20.100000000000001</v>
      </c>
      <c r="D41" s="358">
        <v>20.79</v>
      </c>
      <c r="E41" s="358">
        <v>25.68</v>
      </c>
      <c r="F41" s="358">
        <v>28.32</v>
      </c>
      <c r="G41" s="358">
        <v>30.12</v>
      </c>
      <c r="H41" s="358">
        <v>33.020000000000003</v>
      </c>
      <c r="I41" s="358">
        <v>27.38</v>
      </c>
      <c r="J41" s="358">
        <v>26.9</v>
      </c>
      <c r="K41" s="358">
        <v>25.57</v>
      </c>
      <c r="L41" s="358">
        <v>27.81</v>
      </c>
      <c r="M41" s="358">
        <v>29.28</v>
      </c>
      <c r="N41" s="358">
        <v>23.17</v>
      </c>
      <c r="O41" s="358">
        <v>24.09</v>
      </c>
      <c r="P41" s="358">
        <v>23.1</v>
      </c>
      <c r="Q41" s="358">
        <v>21.42</v>
      </c>
      <c r="R41" s="358">
        <v>20.9</v>
      </c>
      <c r="S41" s="358">
        <v>19.87</v>
      </c>
      <c r="T41" s="358">
        <v>19.21</v>
      </c>
      <c r="U41" s="358">
        <v>19.84</v>
      </c>
      <c r="V41" s="358">
        <v>23</v>
      </c>
      <c r="W41" s="358">
        <v>24.18</v>
      </c>
      <c r="X41" s="358">
        <v>24.23</v>
      </c>
      <c r="Y41" s="358">
        <v>21.75</v>
      </c>
      <c r="Z41" s="358">
        <v>20.74</v>
      </c>
      <c r="AA41" s="358">
        <v>19.64</v>
      </c>
      <c r="AB41" s="358">
        <v>20.84</v>
      </c>
      <c r="AC41" s="358">
        <v>20.6</v>
      </c>
      <c r="AD41" s="358">
        <v>20.84</v>
      </c>
      <c r="AE41" s="358">
        <v>19.440000000000001</v>
      </c>
      <c r="AF41" s="358">
        <v>18.62</v>
      </c>
      <c r="AG41" s="358">
        <v>19.57</v>
      </c>
      <c r="AH41" s="358">
        <v>18.37</v>
      </c>
      <c r="AI41" s="358">
        <v>17.79</v>
      </c>
      <c r="AJ41" s="358">
        <v>17.32</v>
      </c>
      <c r="AK41" s="358">
        <v>18.850000000000001</v>
      </c>
      <c r="AL41" s="358">
        <v>17.670000000000002</v>
      </c>
      <c r="AM41" s="358">
        <v>18.899999999999999</v>
      </c>
      <c r="AN41" s="358">
        <v>18.420000000000002</v>
      </c>
      <c r="AO41" s="358">
        <v>17.420000000000002</v>
      </c>
      <c r="AP41" s="358">
        <v>17.899999999999999</v>
      </c>
      <c r="AQ41" s="358">
        <v>16.75</v>
      </c>
      <c r="AR41" s="358">
        <v>17.64</v>
      </c>
      <c r="AS41" s="358">
        <v>18.39</v>
      </c>
      <c r="AT41" s="358">
        <v>17.809999999999999</v>
      </c>
      <c r="AU41" s="358">
        <v>18.13</v>
      </c>
      <c r="AV41" s="358">
        <v>18.07</v>
      </c>
      <c r="AW41" s="358">
        <v>18.3</v>
      </c>
      <c r="AX41" s="358">
        <v>17.329999999999998</v>
      </c>
      <c r="AY41" s="358">
        <v>17.73</v>
      </c>
      <c r="AZ41" s="777">
        <v>17.690000000000001</v>
      </c>
      <c r="BA41" s="777">
        <v>23.17</v>
      </c>
      <c r="BB41" s="777">
        <v>31.495185552999999</v>
      </c>
      <c r="BC41" s="777">
        <v>32.259173498999999</v>
      </c>
      <c r="BD41" s="777">
        <v>27.57648</v>
      </c>
      <c r="BE41" s="777">
        <v>29.596869999999999</v>
      </c>
      <c r="BF41" s="284">
        <v>29.342659999999999</v>
      </c>
      <c r="BG41" s="284">
        <v>28.19068</v>
      </c>
      <c r="BH41" s="284">
        <v>26.554780000000001</v>
      </c>
      <c r="BI41" s="284">
        <v>25.450030000000002</v>
      </c>
      <c r="BJ41" s="284">
        <v>23.434380000000001</v>
      </c>
      <c r="BK41" s="284">
        <v>22.62124</v>
      </c>
      <c r="BL41" s="284">
        <v>21.975919999999999</v>
      </c>
      <c r="BM41" s="284">
        <v>21.792269999999998</v>
      </c>
      <c r="BN41" s="284">
        <v>20.798179999999999</v>
      </c>
      <c r="BO41" s="284">
        <v>20.210139999999999</v>
      </c>
      <c r="BP41" s="284">
        <v>20.06851</v>
      </c>
      <c r="BQ41" s="284">
        <v>20.013249999999999</v>
      </c>
      <c r="BR41" s="284">
        <v>19.75731</v>
      </c>
      <c r="BS41" s="284">
        <v>19.557929999999999</v>
      </c>
      <c r="BT41" s="284">
        <v>19.439679999999999</v>
      </c>
      <c r="BU41" s="284">
        <v>19.468769999999999</v>
      </c>
      <c r="BV41" s="284">
        <v>18.410959999999999</v>
      </c>
    </row>
    <row r="42" spans="1:74" ht="11.1" customHeight="1" x14ac:dyDescent="0.2">
      <c r="A42" s="252"/>
      <c r="B42" s="313" t="s">
        <v>924</v>
      </c>
      <c r="C42" s="358"/>
      <c r="D42" s="358"/>
      <c r="E42" s="358"/>
      <c r="F42" s="358"/>
      <c r="G42" s="358"/>
      <c r="H42" s="358"/>
      <c r="I42" s="358"/>
      <c r="J42" s="358"/>
      <c r="K42" s="358"/>
      <c r="L42" s="358"/>
      <c r="M42" s="358"/>
      <c r="N42" s="358"/>
      <c r="O42" s="358"/>
      <c r="P42" s="358"/>
      <c r="Q42" s="358"/>
      <c r="R42" s="358"/>
      <c r="S42" s="358"/>
      <c r="T42" s="358"/>
      <c r="U42" s="358"/>
      <c r="V42" s="358"/>
      <c r="W42" s="358"/>
      <c r="X42" s="358"/>
      <c r="Y42" s="358"/>
      <c r="Z42" s="358"/>
      <c r="AA42" s="358"/>
      <c r="AB42" s="358"/>
      <c r="AC42" s="358"/>
      <c r="AD42" s="358"/>
      <c r="AE42" s="358"/>
      <c r="AF42" s="358"/>
      <c r="AG42" s="358"/>
      <c r="AH42" s="358"/>
      <c r="AI42" s="358"/>
      <c r="AJ42" s="358"/>
      <c r="AK42" s="358"/>
      <c r="AL42" s="358"/>
      <c r="AM42" s="358"/>
      <c r="AN42" s="358"/>
      <c r="AO42" s="358"/>
      <c r="AP42" s="358"/>
      <c r="AQ42" s="358"/>
      <c r="AR42" s="358"/>
      <c r="AS42" s="358"/>
      <c r="AT42" s="358"/>
      <c r="AU42" s="358"/>
      <c r="AV42" s="358"/>
      <c r="AW42" s="358"/>
      <c r="AX42" s="358"/>
      <c r="AY42" s="358"/>
      <c r="AZ42" s="777"/>
      <c r="BA42" s="777"/>
      <c r="BB42" s="777"/>
      <c r="BC42" s="777"/>
      <c r="BD42" s="777"/>
      <c r="BE42" s="777"/>
      <c r="BF42" s="284"/>
      <c r="BG42" s="284"/>
      <c r="BH42" s="284"/>
      <c r="BI42" s="284"/>
      <c r="BJ42" s="284"/>
      <c r="BK42" s="284"/>
      <c r="BL42" s="284"/>
      <c r="BM42" s="284"/>
      <c r="BN42" s="284"/>
      <c r="BO42" s="284"/>
      <c r="BP42" s="284"/>
      <c r="BQ42" s="284"/>
      <c r="BR42" s="284"/>
      <c r="BS42" s="284"/>
      <c r="BT42" s="284"/>
      <c r="BU42" s="284"/>
      <c r="BV42" s="284"/>
    </row>
    <row r="43" spans="1:74" ht="11.1" customHeight="1" x14ac:dyDescent="0.2">
      <c r="A43" s="252" t="s">
        <v>182</v>
      </c>
      <c r="B43" s="375" t="s">
        <v>906</v>
      </c>
      <c r="C43" s="358">
        <v>13.64</v>
      </c>
      <c r="D43" s="358">
        <v>13.76</v>
      </c>
      <c r="E43" s="358">
        <v>14.41</v>
      </c>
      <c r="F43" s="358">
        <v>14.57</v>
      </c>
      <c r="G43" s="358">
        <v>14.89</v>
      </c>
      <c r="H43" s="358">
        <v>15.3</v>
      </c>
      <c r="I43" s="358">
        <v>15.31</v>
      </c>
      <c r="J43" s="358">
        <v>15.82</v>
      </c>
      <c r="K43" s="358">
        <v>16.190000000000001</v>
      </c>
      <c r="L43" s="358">
        <v>15.99</v>
      </c>
      <c r="M43" s="358">
        <v>15.55</v>
      </c>
      <c r="N43" s="358">
        <v>14.94</v>
      </c>
      <c r="O43" s="358">
        <v>15.47</v>
      </c>
      <c r="P43" s="358">
        <v>15.98</v>
      </c>
      <c r="Q43" s="358">
        <v>16.04</v>
      </c>
      <c r="R43" s="358">
        <v>16.100000000000001</v>
      </c>
      <c r="S43" s="358">
        <v>16.14</v>
      </c>
      <c r="T43" s="358">
        <v>16.09</v>
      </c>
      <c r="U43" s="358">
        <v>15.86</v>
      </c>
      <c r="V43" s="358">
        <v>15.91</v>
      </c>
      <c r="W43" s="358">
        <v>16.27</v>
      </c>
      <c r="X43" s="358">
        <v>16.48</v>
      </c>
      <c r="Y43" s="358">
        <v>16.190000000000001</v>
      </c>
      <c r="Z43" s="358">
        <v>15.69</v>
      </c>
      <c r="AA43" s="358">
        <v>15.41</v>
      </c>
      <c r="AB43" s="358">
        <v>16.100000000000001</v>
      </c>
      <c r="AC43" s="358">
        <v>16.670000000000002</v>
      </c>
      <c r="AD43" s="358">
        <v>16.86</v>
      </c>
      <c r="AE43" s="358">
        <v>16.399999999999999</v>
      </c>
      <c r="AF43" s="358">
        <v>16.38</v>
      </c>
      <c r="AG43" s="358">
        <v>16.62</v>
      </c>
      <c r="AH43" s="358">
        <v>16.600000000000001</v>
      </c>
      <c r="AI43" s="358">
        <v>16.82</v>
      </c>
      <c r="AJ43" s="358">
        <v>17.09</v>
      </c>
      <c r="AK43" s="358">
        <v>16.850000000000001</v>
      </c>
      <c r="AL43" s="358">
        <v>16.27</v>
      </c>
      <c r="AM43" s="358">
        <v>15.94</v>
      </c>
      <c r="AN43" s="358">
        <v>16.43</v>
      </c>
      <c r="AO43" s="358">
        <v>17.09</v>
      </c>
      <c r="AP43" s="358">
        <v>17.55</v>
      </c>
      <c r="AQ43" s="358">
        <v>17.37</v>
      </c>
      <c r="AR43" s="358">
        <v>17.47</v>
      </c>
      <c r="AS43" s="358">
        <v>17.45</v>
      </c>
      <c r="AT43" s="358">
        <v>17.61</v>
      </c>
      <c r="AU43" s="358">
        <v>18.079999999999998</v>
      </c>
      <c r="AV43" s="358">
        <v>17.97</v>
      </c>
      <c r="AW43" s="358">
        <v>17.78</v>
      </c>
      <c r="AX43" s="358">
        <v>17.239999999999998</v>
      </c>
      <c r="AY43" s="358">
        <v>17.45</v>
      </c>
      <c r="AZ43" s="777">
        <v>17.649999999999999</v>
      </c>
      <c r="BA43" s="777">
        <v>18.559999999999999</v>
      </c>
      <c r="BB43" s="777">
        <v>18.829999999999998</v>
      </c>
      <c r="BC43" s="777">
        <v>18.440000000000001</v>
      </c>
      <c r="BD43" s="777">
        <v>18.517109999999999</v>
      </c>
      <c r="BE43" s="777">
        <v>18.380220000000001</v>
      </c>
      <c r="BF43" s="284">
        <v>18.365100000000002</v>
      </c>
      <c r="BG43" s="284">
        <v>18.731780000000001</v>
      </c>
      <c r="BH43" s="284">
        <v>18.536729999999999</v>
      </c>
      <c r="BI43" s="284">
        <v>18.294619999999998</v>
      </c>
      <c r="BJ43" s="284">
        <v>17.76031</v>
      </c>
      <c r="BK43" s="284">
        <v>18.046579999999999</v>
      </c>
      <c r="BL43" s="284">
        <v>18.071850000000001</v>
      </c>
      <c r="BM43" s="284">
        <v>18.869409999999998</v>
      </c>
      <c r="BN43" s="284">
        <v>19.323409999999999</v>
      </c>
      <c r="BO43" s="284">
        <v>18.835830000000001</v>
      </c>
      <c r="BP43" s="284">
        <v>18.844909999999999</v>
      </c>
      <c r="BQ43" s="284">
        <v>18.711580000000001</v>
      </c>
      <c r="BR43" s="284">
        <v>18.615659999999998</v>
      </c>
      <c r="BS43" s="284">
        <v>19.044530000000002</v>
      </c>
      <c r="BT43" s="284">
        <v>18.798010000000001</v>
      </c>
      <c r="BU43" s="284">
        <v>18.68834</v>
      </c>
      <c r="BV43" s="284">
        <v>18.170010000000001</v>
      </c>
    </row>
    <row r="44" spans="1:74" ht="11.1" customHeight="1" x14ac:dyDescent="0.2">
      <c r="A44" s="252" t="s">
        <v>181</v>
      </c>
      <c r="B44" s="375" t="s">
        <v>887</v>
      </c>
      <c r="C44" s="358">
        <v>11.26</v>
      </c>
      <c r="D44" s="358">
        <v>11.66</v>
      </c>
      <c r="E44" s="358">
        <v>11.65</v>
      </c>
      <c r="F44" s="358">
        <v>11.82</v>
      </c>
      <c r="G44" s="358">
        <v>12</v>
      </c>
      <c r="H44" s="358">
        <v>12.75</v>
      </c>
      <c r="I44" s="358">
        <v>13.02</v>
      </c>
      <c r="J44" s="358">
        <v>13.41</v>
      </c>
      <c r="K44" s="358">
        <v>13.28</v>
      </c>
      <c r="L44" s="358">
        <v>12.89</v>
      </c>
      <c r="M44" s="358">
        <v>12.33</v>
      </c>
      <c r="N44" s="358">
        <v>12.28</v>
      </c>
      <c r="O44" s="358">
        <v>12.61</v>
      </c>
      <c r="P44" s="358">
        <v>12.53</v>
      </c>
      <c r="Q44" s="358">
        <v>12.36</v>
      </c>
      <c r="R44" s="358">
        <v>12.08</v>
      </c>
      <c r="S44" s="358">
        <v>12.16</v>
      </c>
      <c r="T44" s="358">
        <v>12.63</v>
      </c>
      <c r="U44" s="358">
        <v>12.91</v>
      </c>
      <c r="V44" s="358">
        <v>13.08</v>
      </c>
      <c r="W44" s="358">
        <v>13.07</v>
      </c>
      <c r="X44" s="358">
        <v>12.73</v>
      </c>
      <c r="Y44" s="358">
        <v>12.43</v>
      </c>
      <c r="Z44" s="358">
        <v>12.24</v>
      </c>
      <c r="AA44" s="358">
        <v>12.5</v>
      </c>
      <c r="AB44" s="358">
        <v>12.53</v>
      </c>
      <c r="AC44" s="358">
        <v>12.47</v>
      </c>
      <c r="AD44" s="358">
        <v>12.35</v>
      </c>
      <c r="AE44" s="358">
        <v>12.32</v>
      </c>
      <c r="AF44" s="358">
        <v>12.89</v>
      </c>
      <c r="AG44" s="358">
        <v>13.37</v>
      </c>
      <c r="AH44" s="358">
        <v>13.16</v>
      </c>
      <c r="AI44" s="358">
        <v>13.23</v>
      </c>
      <c r="AJ44" s="358">
        <v>12.89</v>
      </c>
      <c r="AK44" s="358">
        <v>12.35</v>
      </c>
      <c r="AL44" s="358">
        <v>12.64</v>
      </c>
      <c r="AM44" s="358">
        <v>12.82</v>
      </c>
      <c r="AN44" s="358">
        <v>12.98</v>
      </c>
      <c r="AO44" s="358">
        <v>13.16</v>
      </c>
      <c r="AP44" s="358">
        <v>12.89</v>
      </c>
      <c r="AQ44" s="358">
        <v>12.93</v>
      </c>
      <c r="AR44" s="358">
        <v>13.54</v>
      </c>
      <c r="AS44" s="358">
        <v>14.05</v>
      </c>
      <c r="AT44" s="358">
        <v>13.93</v>
      </c>
      <c r="AU44" s="358">
        <v>13.99</v>
      </c>
      <c r="AV44" s="358">
        <v>13.49</v>
      </c>
      <c r="AW44" s="358">
        <v>13.19</v>
      </c>
      <c r="AX44" s="358">
        <v>13.63</v>
      </c>
      <c r="AY44" s="358">
        <v>13.64</v>
      </c>
      <c r="AZ44" s="777">
        <v>14.37</v>
      </c>
      <c r="BA44" s="777">
        <v>13.92</v>
      </c>
      <c r="BB44" s="777">
        <v>13.51</v>
      </c>
      <c r="BC44" s="777">
        <v>13.54</v>
      </c>
      <c r="BD44" s="777">
        <v>14.10712</v>
      </c>
      <c r="BE44" s="777">
        <v>14.50445</v>
      </c>
      <c r="BF44" s="284">
        <v>14.30869</v>
      </c>
      <c r="BG44" s="284">
        <v>14.32494</v>
      </c>
      <c r="BH44" s="284">
        <v>13.78401</v>
      </c>
      <c r="BI44" s="284">
        <v>13.4255</v>
      </c>
      <c r="BJ44" s="284">
        <v>13.85894</v>
      </c>
      <c r="BK44" s="284">
        <v>13.79973</v>
      </c>
      <c r="BL44" s="284">
        <v>14.48071</v>
      </c>
      <c r="BM44" s="284">
        <v>14.04182</v>
      </c>
      <c r="BN44" s="284">
        <v>13.669129999999999</v>
      </c>
      <c r="BO44" s="284">
        <v>13.629799999999999</v>
      </c>
      <c r="BP44" s="284">
        <v>14.148149999999999</v>
      </c>
      <c r="BQ44" s="284">
        <v>14.552149999999999</v>
      </c>
      <c r="BR44" s="284">
        <v>14.32145</v>
      </c>
      <c r="BS44" s="284">
        <v>14.36652</v>
      </c>
      <c r="BT44" s="284">
        <v>13.8619</v>
      </c>
      <c r="BU44" s="284">
        <v>13.50849</v>
      </c>
      <c r="BV44" s="284">
        <v>13.96435</v>
      </c>
    </row>
    <row r="45" spans="1:74" ht="11.1" customHeight="1" x14ac:dyDescent="0.2">
      <c r="A45" s="252" t="s">
        <v>180</v>
      </c>
      <c r="B45" s="375" t="s">
        <v>885</v>
      </c>
      <c r="C45" s="358">
        <v>7.19</v>
      </c>
      <c r="D45" s="358">
        <v>7.28</v>
      </c>
      <c r="E45" s="358">
        <v>7.37</v>
      </c>
      <c r="F45" s="358">
        <v>7.7</v>
      </c>
      <c r="G45" s="358">
        <v>8.25</v>
      </c>
      <c r="H45" s="358">
        <v>8.85</v>
      </c>
      <c r="I45" s="358">
        <v>9.31</v>
      </c>
      <c r="J45" s="358">
        <v>9.3800000000000008</v>
      </c>
      <c r="K45" s="358">
        <v>9.06</v>
      </c>
      <c r="L45" s="358">
        <v>8.4499999999999993</v>
      </c>
      <c r="M45" s="358">
        <v>8.14</v>
      </c>
      <c r="N45" s="358">
        <v>8.5</v>
      </c>
      <c r="O45" s="358">
        <v>8.18</v>
      </c>
      <c r="P45" s="358">
        <v>8.01</v>
      </c>
      <c r="Q45" s="358">
        <v>7.8</v>
      </c>
      <c r="R45" s="358">
        <v>7.51</v>
      </c>
      <c r="S45" s="358">
        <v>7.64</v>
      </c>
      <c r="T45" s="358">
        <v>8.11</v>
      </c>
      <c r="U45" s="358">
        <v>8.36</v>
      </c>
      <c r="V45" s="358">
        <v>8.9</v>
      </c>
      <c r="W45" s="358">
        <v>8.43</v>
      </c>
      <c r="X45" s="358">
        <v>8.01</v>
      </c>
      <c r="Y45" s="358">
        <v>7.79</v>
      </c>
      <c r="Z45" s="358">
        <v>7.61</v>
      </c>
      <c r="AA45" s="358">
        <v>8.07</v>
      </c>
      <c r="AB45" s="358">
        <v>7.76</v>
      </c>
      <c r="AC45" s="358">
        <v>7.68</v>
      </c>
      <c r="AD45" s="358">
        <v>7.79</v>
      </c>
      <c r="AE45" s="358">
        <v>7.87</v>
      </c>
      <c r="AF45" s="358">
        <v>8.41</v>
      </c>
      <c r="AG45" s="358">
        <v>8.73</v>
      </c>
      <c r="AH45" s="358">
        <v>8.67</v>
      </c>
      <c r="AI45" s="358">
        <v>8.4499999999999993</v>
      </c>
      <c r="AJ45" s="358">
        <v>8.11</v>
      </c>
      <c r="AK45" s="358">
        <v>7.85</v>
      </c>
      <c r="AL45" s="358">
        <v>7.96</v>
      </c>
      <c r="AM45" s="358">
        <v>8.34</v>
      </c>
      <c r="AN45" s="358">
        <v>8.24</v>
      </c>
      <c r="AO45" s="358">
        <v>8.26</v>
      </c>
      <c r="AP45" s="358">
        <v>8.2100000000000009</v>
      </c>
      <c r="AQ45" s="358">
        <v>8.2899999999999991</v>
      </c>
      <c r="AR45" s="358">
        <v>8.9</v>
      </c>
      <c r="AS45" s="358">
        <v>9.33</v>
      </c>
      <c r="AT45" s="358">
        <v>9.08</v>
      </c>
      <c r="AU45" s="358">
        <v>9.02</v>
      </c>
      <c r="AV45" s="358">
        <v>8.65</v>
      </c>
      <c r="AW45" s="358">
        <v>8.44</v>
      </c>
      <c r="AX45" s="358">
        <v>8.5299999999999994</v>
      </c>
      <c r="AY45" s="358">
        <v>9.2899999999999991</v>
      </c>
      <c r="AZ45" s="777">
        <v>8.9499999999999993</v>
      </c>
      <c r="BA45" s="777">
        <v>8.58</v>
      </c>
      <c r="BB45" s="777">
        <v>8.66</v>
      </c>
      <c r="BC45" s="777">
        <v>8.7100000000000009</v>
      </c>
      <c r="BD45" s="777">
        <v>9.2460599999999999</v>
      </c>
      <c r="BE45" s="777">
        <v>9.7277459999999998</v>
      </c>
      <c r="BF45" s="284">
        <v>9.3376699999999992</v>
      </c>
      <c r="BG45" s="284">
        <v>9.296367</v>
      </c>
      <c r="BH45" s="284">
        <v>8.8435030000000001</v>
      </c>
      <c r="BI45" s="284">
        <v>8.5897009999999998</v>
      </c>
      <c r="BJ45" s="284">
        <v>8.7530979999999996</v>
      </c>
      <c r="BK45" s="284">
        <v>9.0788060000000002</v>
      </c>
      <c r="BL45" s="284">
        <v>9.2241269999999993</v>
      </c>
      <c r="BM45" s="284">
        <v>8.8196189999999994</v>
      </c>
      <c r="BN45" s="284">
        <v>8.8954710000000006</v>
      </c>
      <c r="BO45" s="284">
        <v>8.8461069999999999</v>
      </c>
      <c r="BP45" s="284">
        <v>9.262867</v>
      </c>
      <c r="BQ45" s="284">
        <v>9.5421370000000003</v>
      </c>
      <c r="BR45" s="284">
        <v>9.3433440000000001</v>
      </c>
      <c r="BS45" s="284">
        <v>9.2859549999999995</v>
      </c>
      <c r="BT45" s="284">
        <v>8.8452889999999993</v>
      </c>
      <c r="BU45" s="284">
        <v>8.6157909999999998</v>
      </c>
      <c r="BV45" s="284">
        <v>8.770607</v>
      </c>
    </row>
    <row r="46" spans="1:74" ht="11.1" customHeight="1" x14ac:dyDescent="0.2">
      <c r="A46" s="252"/>
      <c r="B46" s="313" t="s">
        <v>925</v>
      </c>
      <c r="C46" s="358"/>
      <c r="D46" s="358"/>
      <c r="E46" s="358"/>
      <c r="F46" s="358"/>
      <c r="G46" s="358"/>
      <c r="H46" s="358"/>
      <c r="I46" s="358"/>
      <c r="J46" s="358"/>
      <c r="K46" s="358"/>
      <c r="L46" s="358"/>
      <c r="M46" s="358"/>
      <c r="N46" s="358"/>
      <c r="O46" s="358"/>
      <c r="P46" s="358"/>
      <c r="Q46" s="358"/>
      <c r="R46" s="358"/>
      <c r="S46" s="358"/>
      <c r="T46" s="358"/>
      <c r="U46" s="358"/>
      <c r="V46" s="358"/>
      <c r="W46" s="358"/>
      <c r="X46" s="358"/>
      <c r="Y46" s="358"/>
      <c r="Z46" s="358"/>
      <c r="AA46" s="358"/>
      <c r="AB46" s="358"/>
      <c r="AC46" s="358"/>
      <c r="AD46" s="358"/>
      <c r="AE46" s="358"/>
      <c r="AF46" s="358"/>
      <c r="AG46" s="358"/>
      <c r="AH46" s="358"/>
      <c r="AI46" s="358"/>
      <c r="AJ46" s="358"/>
      <c r="AK46" s="358"/>
      <c r="AL46" s="358"/>
      <c r="AM46" s="358"/>
      <c r="AN46" s="358"/>
      <c r="AO46" s="358"/>
      <c r="AP46" s="358"/>
      <c r="AQ46" s="358"/>
      <c r="AR46" s="358"/>
      <c r="AS46" s="358"/>
      <c r="AT46" s="358"/>
      <c r="AU46" s="358"/>
      <c r="AV46" s="358"/>
      <c r="AW46" s="358"/>
      <c r="AX46" s="358"/>
      <c r="AY46" s="358"/>
      <c r="AZ46" s="777"/>
      <c r="BA46" s="777"/>
      <c r="BB46" s="777"/>
      <c r="BC46" s="777"/>
      <c r="BD46" s="777"/>
      <c r="BE46" s="777"/>
      <c r="BF46" s="284"/>
      <c r="BG46" s="284"/>
      <c r="BH46" s="284"/>
      <c r="BI46" s="284"/>
      <c r="BJ46" s="284"/>
      <c r="BK46" s="284"/>
      <c r="BL46" s="284"/>
      <c r="BM46" s="284"/>
      <c r="BN46" s="284"/>
      <c r="BO46" s="284"/>
      <c r="BP46" s="284"/>
      <c r="BQ46" s="284"/>
      <c r="BR46" s="284"/>
      <c r="BS46" s="284"/>
      <c r="BT46" s="284"/>
      <c r="BU46" s="284"/>
      <c r="BV46" s="284"/>
    </row>
    <row r="47" spans="1:74" ht="11.1" customHeight="1" x14ac:dyDescent="0.2">
      <c r="A47" s="252" t="s">
        <v>926</v>
      </c>
      <c r="B47" s="375" t="s">
        <v>927</v>
      </c>
      <c r="C47" s="358">
        <v>37.020238095000003</v>
      </c>
      <c r="D47" s="358">
        <v>45.358343750000003</v>
      </c>
      <c r="E47" s="358">
        <v>45.798532608999999</v>
      </c>
      <c r="F47" s="358">
        <v>61.274136904999999</v>
      </c>
      <c r="G47" s="358">
        <v>89.660505951999994</v>
      </c>
      <c r="H47" s="358">
        <v>98.627159090999996</v>
      </c>
      <c r="I47" s="358">
        <v>181.97046875000001</v>
      </c>
      <c r="J47" s="358">
        <v>128.60089674</v>
      </c>
      <c r="K47" s="358">
        <v>81.564553571000005</v>
      </c>
      <c r="L47" s="358">
        <v>55.301666666999999</v>
      </c>
      <c r="M47" s="358">
        <v>50.543125000000003</v>
      </c>
      <c r="N47" s="358">
        <v>53.196369048000001</v>
      </c>
      <c r="O47" s="358">
        <v>31.211279762</v>
      </c>
      <c r="P47" s="358">
        <v>25.3151875</v>
      </c>
      <c r="Q47" s="358">
        <v>27.626005435</v>
      </c>
      <c r="R47" s="358">
        <v>27.627031250000002</v>
      </c>
      <c r="S47" s="358">
        <v>34.649261363999997</v>
      </c>
      <c r="T47" s="358">
        <v>109.52284091</v>
      </c>
      <c r="U47" s="358">
        <v>73.906562500000007</v>
      </c>
      <c r="V47" s="358">
        <v>377.17500000000001</v>
      </c>
      <c r="W47" s="358">
        <v>115.35753124999999</v>
      </c>
      <c r="X47" s="358">
        <v>42.604119318000002</v>
      </c>
      <c r="Y47" s="358">
        <v>36.419196429000003</v>
      </c>
      <c r="Z47" s="358">
        <v>22.53034375</v>
      </c>
      <c r="AA47" s="358">
        <v>57.936250000000001</v>
      </c>
      <c r="AB47" s="358">
        <v>16.405684524000002</v>
      </c>
      <c r="AC47" s="358">
        <v>23.238630952000001</v>
      </c>
      <c r="AD47" s="358">
        <v>25.823977273000001</v>
      </c>
      <c r="AE47" s="358">
        <v>58.941960227000003</v>
      </c>
      <c r="AF47" s="358">
        <v>35.060281250000003</v>
      </c>
      <c r="AG47" s="358">
        <v>26.182159090999999</v>
      </c>
      <c r="AH47" s="358">
        <v>47.939232955000001</v>
      </c>
      <c r="AI47" s="358">
        <v>26.499749999999999</v>
      </c>
      <c r="AJ47" s="358">
        <v>31.440353260999998</v>
      </c>
      <c r="AK47" s="358">
        <v>26.479375000000001</v>
      </c>
      <c r="AL47" s="358">
        <v>27.689196428999999</v>
      </c>
      <c r="AM47" s="358">
        <v>36.455198864000003</v>
      </c>
      <c r="AN47" s="358">
        <v>39.538687500000002</v>
      </c>
      <c r="AO47" s="358">
        <v>31.157559524</v>
      </c>
      <c r="AP47" s="358">
        <v>35.502301136</v>
      </c>
      <c r="AQ47" s="358">
        <v>42.985714285999997</v>
      </c>
      <c r="AR47" s="358">
        <v>33.499940475999999</v>
      </c>
      <c r="AS47" s="358">
        <v>42.968636363999998</v>
      </c>
      <c r="AT47" s="358">
        <v>46.819642856999998</v>
      </c>
      <c r="AU47" s="358">
        <v>33.225208332999998</v>
      </c>
      <c r="AV47" s="358">
        <v>34.287934782999997</v>
      </c>
      <c r="AW47" s="358">
        <v>35.743124999999999</v>
      </c>
      <c r="AX47" s="358">
        <v>35.726846590999997</v>
      </c>
      <c r="AY47" s="358">
        <v>54.282812499999999</v>
      </c>
      <c r="AZ47" s="777">
        <v>18.322906249999999</v>
      </c>
      <c r="BA47" s="777">
        <v>23.424573863999999</v>
      </c>
      <c r="BB47" s="777">
        <v>36.842897727</v>
      </c>
      <c r="BC47" s="777">
        <v>29.562437500000001</v>
      </c>
      <c r="BD47" s="777">
        <v>30.340085226999999</v>
      </c>
      <c r="BE47" s="777">
        <v>34.290652174000002</v>
      </c>
      <c r="BF47" s="284">
        <v>40.548520000000003</v>
      </c>
      <c r="BG47" s="284">
        <v>36.711950000000002</v>
      </c>
      <c r="BH47" s="284">
        <v>31.015709999999999</v>
      </c>
      <c r="BI47" s="284">
        <v>32.045630000000003</v>
      </c>
      <c r="BJ47" s="284">
        <v>37.028399999999998</v>
      </c>
      <c r="BK47" s="284">
        <v>36.883099999999999</v>
      </c>
      <c r="BL47" s="284">
        <v>36.749830000000003</v>
      </c>
      <c r="BM47" s="284">
        <v>26.961130000000001</v>
      </c>
      <c r="BN47" s="284">
        <v>27.027329999999999</v>
      </c>
      <c r="BO47" s="284">
        <v>29.11683</v>
      </c>
      <c r="BP47" s="284">
        <v>31.451750000000001</v>
      </c>
      <c r="BQ47" s="284">
        <v>35.405419999999999</v>
      </c>
      <c r="BR47" s="284">
        <v>40.120649999999998</v>
      </c>
      <c r="BS47" s="284">
        <v>38.116210000000002</v>
      </c>
      <c r="BT47" s="284">
        <v>31.959710000000001</v>
      </c>
      <c r="BU47" s="284">
        <v>33.359639999999999</v>
      </c>
      <c r="BV47" s="284">
        <v>37.986179999999997</v>
      </c>
    </row>
    <row r="48" spans="1:74" ht="11.1" customHeight="1" x14ac:dyDescent="0.2">
      <c r="A48" s="252" t="s">
        <v>928</v>
      </c>
      <c r="B48" s="375" t="s">
        <v>929</v>
      </c>
      <c r="C48" s="358">
        <v>52.502912774999999</v>
      </c>
      <c r="D48" s="358">
        <v>42.160836432000004</v>
      </c>
      <c r="E48" s="358">
        <v>40.941233681</v>
      </c>
      <c r="F48" s="358">
        <v>53.028571587000002</v>
      </c>
      <c r="G48" s="358">
        <v>57.101920649999997</v>
      </c>
      <c r="H48" s="358">
        <v>70.883371827000005</v>
      </c>
      <c r="I48" s="358">
        <v>82.301034999999999</v>
      </c>
      <c r="J48" s="358">
        <v>113.88414014</v>
      </c>
      <c r="K48" s="358">
        <v>133.89192188000001</v>
      </c>
      <c r="L48" s="358">
        <v>65.326257956999996</v>
      </c>
      <c r="M48" s="358">
        <v>82.952213325000002</v>
      </c>
      <c r="N48" s="358">
        <v>257.10885553000003</v>
      </c>
      <c r="O48" s="358">
        <v>144.56550315000001</v>
      </c>
      <c r="P48" s="358">
        <v>68.92131474</v>
      </c>
      <c r="Q48" s="358">
        <v>64.127105301</v>
      </c>
      <c r="R48" s="358">
        <v>46.354542950000003</v>
      </c>
      <c r="S48" s="358">
        <v>18.098112667999999</v>
      </c>
      <c r="T48" s="358">
        <v>25.537256058000001</v>
      </c>
      <c r="U48" s="358">
        <v>79.269368025000006</v>
      </c>
      <c r="V48" s="358">
        <v>87.155469397999994</v>
      </c>
      <c r="W48" s="358">
        <v>36.350401325</v>
      </c>
      <c r="X48" s="358">
        <v>54.557046538000002</v>
      </c>
      <c r="Y48" s="358">
        <v>51.697415024999998</v>
      </c>
      <c r="Z48" s="358">
        <v>45.374193124999998</v>
      </c>
      <c r="AA48" s="358">
        <v>62.807229904000003</v>
      </c>
      <c r="AB48" s="358">
        <v>29.2941401</v>
      </c>
      <c r="AC48" s="358">
        <v>8.1378612260000001</v>
      </c>
      <c r="AD48" s="358">
        <v>-8.0206129808000001E-2</v>
      </c>
      <c r="AE48" s="358">
        <v>3.3027552644</v>
      </c>
      <c r="AF48" s="358">
        <v>20.680497825</v>
      </c>
      <c r="AG48" s="358">
        <v>51.756776682999998</v>
      </c>
      <c r="AH48" s="358">
        <v>39.827738101999998</v>
      </c>
      <c r="AI48" s="358">
        <v>37.786145832999999</v>
      </c>
      <c r="AJ48" s="358">
        <v>35.272231898000001</v>
      </c>
      <c r="AK48" s="358">
        <v>30.885471800000001</v>
      </c>
      <c r="AL48" s="358">
        <v>39.797897775000003</v>
      </c>
      <c r="AM48" s="358">
        <v>36.709777860999999</v>
      </c>
      <c r="AN48" s="358">
        <v>25.114275521</v>
      </c>
      <c r="AO48" s="358">
        <v>17.563313917999999</v>
      </c>
      <c r="AP48" s="358">
        <v>10.349898462000001</v>
      </c>
      <c r="AQ48" s="358">
        <v>17.335739615000001</v>
      </c>
      <c r="AR48" s="358">
        <v>22.873317725</v>
      </c>
      <c r="AS48" s="358">
        <v>33.432900553000003</v>
      </c>
      <c r="AT48" s="358">
        <v>38.713194254999998</v>
      </c>
      <c r="AU48" s="358">
        <v>36.8882908</v>
      </c>
      <c r="AV48" s="358">
        <v>27.178118008999999</v>
      </c>
      <c r="AW48" s="358">
        <v>39.587685495000002</v>
      </c>
      <c r="AX48" s="358">
        <v>36.949807860999996</v>
      </c>
      <c r="AY48" s="358">
        <v>31.808463633999999</v>
      </c>
      <c r="AZ48" s="777">
        <v>21.729896693000001</v>
      </c>
      <c r="BA48" s="777">
        <v>12.682203774</v>
      </c>
      <c r="BB48" s="777">
        <v>2.3152523558000002</v>
      </c>
      <c r="BC48" s="777">
        <v>3.5018979749999999</v>
      </c>
      <c r="BD48" s="777">
        <v>11.015303918000001</v>
      </c>
      <c r="BE48" s="777">
        <v>36.030380264000001</v>
      </c>
      <c r="BF48" s="284">
        <v>30.693100000000001</v>
      </c>
      <c r="BG48" s="284">
        <v>29.131270000000001</v>
      </c>
      <c r="BH48" s="284">
        <v>26.899660000000001</v>
      </c>
      <c r="BI48" s="284">
        <v>28.796150000000001</v>
      </c>
      <c r="BJ48" s="284">
        <v>33.973030000000001</v>
      </c>
      <c r="BK48" s="284">
        <v>37.642760000000003</v>
      </c>
      <c r="BL48" s="284">
        <v>29.318570000000001</v>
      </c>
      <c r="BM48" s="284">
        <v>23.777059999999999</v>
      </c>
      <c r="BN48" s="284">
        <v>20.936990000000002</v>
      </c>
      <c r="BO48" s="284">
        <v>20.196549999999998</v>
      </c>
      <c r="BP48" s="284">
        <v>22.11956</v>
      </c>
      <c r="BQ48" s="284">
        <v>28.471430000000002</v>
      </c>
      <c r="BR48" s="284">
        <v>30.743649999999999</v>
      </c>
      <c r="BS48" s="284">
        <v>29.542819999999999</v>
      </c>
      <c r="BT48" s="284">
        <v>27.630369999999999</v>
      </c>
      <c r="BU48" s="284">
        <v>30.153590000000001</v>
      </c>
      <c r="BV48" s="284">
        <v>34.417319999999997</v>
      </c>
    </row>
    <row r="49" spans="1:74" ht="11.1" customHeight="1" x14ac:dyDescent="0.2">
      <c r="A49" s="252" t="s">
        <v>930</v>
      </c>
      <c r="B49" s="375" t="s">
        <v>931</v>
      </c>
      <c r="C49" s="358">
        <v>159.59824405000001</v>
      </c>
      <c r="D49" s="358">
        <v>121.0331875</v>
      </c>
      <c r="E49" s="358">
        <v>68.807554347999996</v>
      </c>
      <c r="F49" s="358">
        <v>67.538928571</v>
      </c>
      <c r="G49" s="358">
        <v>78.202351190000002</v>
      </c>
      <c r="H49" s="358">
        <v>74.099318182000005</v>
      </c>
      <c r="I49" s="358">
        <v>109.34878125</v>
      </c>
      <c r="J49" s="358">
        <v>116.34991848</v>
      </c>
      <c r="K49" s="358">
        <v>71.719553571000006</v>
      </c>
      <c r="L49" s="358">
        <v>58.917619047999999</v>
      </c>
      <c r="M49" s="358">
        <v>66.569880952000005</v>
      </c>
      <c r="N49" s="358">
        <v>116.82470238000001</v>
      </c>
      <c r="O49" s="358">
        <v>55.820833333000003</v>
      </c>
      <c r="P49" s="358">
        <v>64.519656249999997</v>
      </c>
      <c r="Q49" s="358">
        <v>37.555407609</v>
      </c>
      <c r="R49" s="358">
        <v>31.68103125</v>
      </c>
      <c r="S49" s="358">
        <v>28.045767045000002</v>
      </c>
      <c r="T49" s="358">
        <v>37.936647727</v>
      </c>
      <c r="U49" s="358">
        <v>54.796999999999997</v>
      </c>
      <c r="V49" s="358">
        <v>29.175000000000001</v>
      </c>
      <c r="W49" s="358">
        <v>37.270031250000002</v>
      </c>
      <c r="X49" s="358">
        <v>30.244857955000001</v>
      </c>
      <c r="Y49" s="358">
        <v>43.701071429000002</v>
      </c>
      <c r="Z49" s="358">
        <v>45.577468750000001</v>
      </c>
      <c r="AA49" s="358">
        <v>77.437670455000003</v>
      </c>
      <c r="AB49" s="358">
        <v>38.760684523999998</v>
      </c>
      <c r="AC49" s="358">
        <v>26.311726190000002</v>
      </c>
      <c r="AD49" s="358">
        <v>28.124318182</v>
      </c>
      <c r="AE49" s="358">
        <v>30.207954545</v>
      </c>
      <c r="AF49" s="358">
        <v>45.17</v>
      </c>
      <c r="AG49" s="358">
        <v>60.639744317999998</v>
      </c>
      <c r="AH49" s="358">
        <v>41.292301135999999</v>
      </c>
      <c r="AI49" s="358">
        <v>35.66765625</v>
      </c>
      <c r="AJ49" s="358">
        <v>40.456086956999997</v>
      </c>
      <c r="AK49" s="358">
        <v>44.303531249999999</v>
      </c>
      <c r="AL49" s="358">
        <v>90.745148810000003</v>
      </c>
      <c r="AM49" s="358">
        <v>147.42207386000001</v>
      </c>
      <c r="AN49" s="358">
        <v>131.17384375</v>
      </c>
      <c r="AO49" s="358">
        <v>47.905535714000003</v>
      </c>
      <c r="AP49" s="358">
        <v>42.884886364000003</v>
      </c>
      <c r="AQ49" s="358">
        <v>39.24077381</v>
      </c>
      <c r="AR49" s="358">
        <v>55.417559523999998</v>
      </c>
      <c r="AS49" s="358">
        <v>94.141221591000004</v>
      </c>
      <c r="AT49" s="358">
        <v>56.773809524000001</v>
      </c>
      <c r="AU49" s="358">
        <v>37.381547619000003</v>
      </c>
      <c r="AV49" s="358">
        <v>42.701630434999998</v>
      </c>
      <c r="AW49" s="358">
        <v>66.423651316000004</v>
      </c>
      <c r="AX49" s="358">
        <v>145.46735795000001</v>
      </c>
      <c r="AY49" s="358">
        <v>186.50994317999999</v>
      </c>
      <c r="AZ49" s="777">
        <v>130.00496874999999</v>
      </c>
      <c r="BA49" s="777">
        <v>50.519090908999999</v>
      </c>
      <c r="BB49" s="777">
        <v>51.136079545000001</v>
      </c>
      <c r="BC49" s="777">
        <v>50.731937500000001</v>
      </c>
      <c r="BD49" s="777">
        <v>56.480511364000002</v>
      </c>
      <c r="BE49" s="777">
        <v>85.674266304</v>
      </c>
      <c r="BF49" s="284">
        <v>71.347040000000007</v>
      </c>
      <c r="BG49" s="284">
        <v>49.298229999999997</v>
      </c>
      <c r="BH49" s="284">
        <v>48.387819999999998</v>
      </c>
      <c r="BI49" s="284">
        <v>56.535910000000001</v>
      </c>
      <c r="BJ49" s="284">
        <v>90.033860000000004</v>
      </c>
      <c r="BK49" s="284">
        <v>137.03749999999999</v>
      </c>
      <c r="BL49" s="284">
        <v>90.711150000000004</v>
      </c>
      <c r="BM49" s="284">
        <v>66.509469999999993</v>
      </c>
      <c r="BN49" s="284">
        <v>48.266419999999997</v>
      </c>
      <c r="BO49" s="284">
        <v>39.564869999999999</v>
      </c>
      <c r="BP49" s="284">
        <v>53.500950000000003</v>
      </c>
      <c r="BQ49" s="284">
        <v>81.599710000000002</v>
      </c>
      <c r="BR49" s="284">
        <v>76.115920000000003</v>
      </c>
      <c r="BS49" s="284">
        <v>50.237870000000001</v>
      </c>
      <c r="BT49" s="284">
        <v>52.798479999999998</v>
      </c>
      <c r="BU49" s="284">
        <v>59.21134</v>
      </c>
      <c r="BV49" s="284">
        <v>93.244630000000001</v>
      </c>
    </row>
    <row r="50" spans="1:74" ht="11.1" customHeight="1" x14ac:dyDescent="0.2">
      <c r="A50" s="252" t="s">
        <v>932</v>
      </c>
      <c r="B50" s="375" t="s">
        <v>933</v>
      </c>
      <c r="C50" s="358">
        <v>143.98764881</v>
      </c>
      <c r="D50" s="358">
        <v>93.698125000000005</v>
      </c>
      <c r="E50" s="358">
        <v>62.611195651999999</v>
      </c>
      <c r="F50" s="358">
        <v>71.077767856999998</v>
      </c>
      <c r="G50" s="358">
        <v>84.392351189999999</v>
      </c>
      <c r="H50" s="358">
        <v>83.691988636000005</v>
      </c>
      <c r="I50" s="358">
        <v>109.76190625</v>
      </c>
      <c r="J50" s="358">
        <v>118.97173913</v>
      </c>
      <c r="K50" s="358">
        <v>85.382202380999999</v>
      </c>
      <c r="L50" s="358">
        <v>61.397172619000003</v>
      </c>
      <c r="M50" s="358">
        <v>64.492410714000002</v>
      </c>
      <c r="N50" s="358">
        <v>105.61160714</v>
      </c>
      <c r="O50" s="358">
        <v>46.809613095000003</v>
      </c>
      <c r="P50" s="358">
        <v>50.390749999999997</v>
      </c>
      <c r="Q50" s="358">
        <v>36.755652173999998</v>
      </c>
      <c r="R50" s="358">
        <v>34.021312500000001</v>
      </c>
      <c r="S50" s="358">
        <v>28.061335227000001</v>
      </c>
      <c r="T50" s="358">
        <v>32.064772726999998</v>
      </c>
      <c r="U50" s="358">
        <v>51.214218750000001</v>
      </c>
      <c r="V50" s="358">
        <v>31.028614130000001</v>
      </c>
      <c r="W50" s="358">
        <v>36.109781249999997</v>
      </c>
      <c r="X50" s="358">
        <v>31.933551135999998</v>
      </c>
      <c r="Y50" s="358">
        <v>39.123065476000001</v>
      </c>
      <c r="Z50" s="358">
        <v>37.979125000000003</v>
      </c>
      <c r="AA50" s="358">
        <v>70.201789773000002</v>
      </c>
      <c r="AB50" s="358">
        <v>31.658541667000001</v>
      </c>
      <c r="AC50" s="358">
        <v>28.572053571000001</v>
      </c>
      <c r="AD50" s="358">
        <v>28.287784090999999</v>
      </c>
      <c r="AE50" s="358">
        <v>30.684232954999999</v>
      </c>
      <c r="AF50" s="358">
        <v>42.490906250000002</v>
      </c>
      <c r="AG50" s="358">
        <v>51.186846590999998</v>
      </c>
      <c r="AH50" s="358">
        <v>39.458238635999997</v>
      </c>
      <c r="AI50" s="358">
        <v>35.528093749999996</v>
      </c>
      <c r="AJ50" s="358">
        <v>37.723858696000001</v>
      </c>
      <c r="AK50" s="358">
        <v>37.497812500000002</v>
      </c>
      <c r="AL50" s="358">
        <v>77.181339285999996</v>
      </c>
      <c r="AM50" s="358">
        <v>141.15593749999999</v>
      </c>
      <c r="AN50" s="358">
        <v>108.72253125</v>
      </c>
      <c r="AO50" s="358">
        <v>49.370327381000003</v>
      </c>
      <c r="AP50" s="358">
        <v>43.468664773</v>
      </c>
      <c r="AQ50" s="358">
        <v>40.989821429000003</v>
      </c>
      <c r="AR50" s="358">
        <v>59.767857143000001</v>
      </c>
      <c r="AS50" s="358">
        <v>89.770823863999993</v>
      </c>
      <c r="AT50" s="358">
        <v>57.942321429000003</v>
      </c>
      <c r="AU50" s="358">
        <v>44.250952380999998</v>
      </c>
      <c r="AV50" s="358">
        <v>51.790923913</v>
      </c>
      <c r="AW50" s="358">
        <v>63.825230263000002</v>
      </c>
      <c r="AX50" s="358">
        <v>114.17159091000001</v>
      </c>
      <c r="AY50" s="358">
        <v>216.27784091000001</v>
      </c>
      <c r="AZ50" s="777">
        <v>124.59446875</v>
      </c>
      <c r="BA50" s="777">
        <v>52.835284090999998</v>
      </c>
      <c r="BB50" s="777">
        <v>46.298210226999998</v>
      </c>
      <c r="BC50" s="777">
        <v>47.900125000000003</v>
      </c>
      <c r="BD50" s="777">
        <v>56.035056818000001</v>
      </c>
      <c r="BE50" s="777">
        <v>98.343342390999993</v>
      </c>
      <c r="BF50" s="284">
        <v>67.538120000000006</v>
      </c>
      <c r="BG50" s="284">
        <v>53.88814</v>
      </c>
      <c r="BH50" s="284">
        <v>51.514879999999998</v>
      </c>
      <c r="BI50" s="284">
        <v>59.418480000000002</v>
      </c>
      <c r="BJ50" s="284">
        <v>81.459490000000002</v>
      </c>
      <c r="BK50" s="284">
        <v>104.6808</v>
      </c>
      <c r="BL50" s="284">
        <v>86.595590000000001</v>
      </c>
      <c r="BM50" s="284">
        <v>65.463570000000004</v>
      </c>
      <c r="BN50" s="284">
        <v>57.320369999999997</v>
      </c>
      <c r="BO50" s="284">
        <v>50.522269999999999</v>
      </c>
      <c r="BP50" s="284">
        <v>58.114960000000004</v>
      </c>
      <c r="BQ50" s="284">
        <v>70.960729999999998</v>
      </c>
      <c r="BR50" s="284">
        <v>69.809430000000006</v>
      </c>
      <c r="BS50" s="284">
        <v>57.9895</v>
      </c>
      <c r="BT50" s="284">
        <v>57.358240000000002</v>
      </c>
      <c r="BU50" s="284">
        <v>65.042280000000005</v>
      </c>
      <c r="BV50" s="284">
        <v>85.734250000000003</v>
      </c>
    </row>
    <row r="51" spans="1:74" ht="11.1" customHeight="1" x14ac:dyDescent="0.2">
      <c r="A51" s="252" t="s">
        <v>934</v>
      </c>
      <c r="B51" s="375" t="s">
        <v>935</v>
      </c>
      <c r="C51" s="358">
        <v>73.319438422999994</v>
      </c>
      <c r="D51" s="358">
        <v>53.101617406000003</v>
      </c>
      <c r="E51" s="358">
        <v>48.560714457000003</v>
      </c>
      <c r="F51" s="358">
        <v>75.350930356999996</v>
      </c>
      <c r="G51" s="358">
        <v>93.500499583000007</v>
      </c>
      <c r="H51" s="358">
        <v>110.14373630999999</v>
      </c>
      <c r="I51" s="358">
        <v>115.37026849999999</v>
      </c>
      <c r="J51" s="358">
        <v>120.03855383</v>
      </c>
      <c r="K51" s="358">
        <v>97.575998987999995</v>
      </c>
      <c r="L51" s="358">
        <v>73.648034374999995</v>
      </c>
      <c r="M51" s="358">
        <v>61.698989613000002</v>
      </c>
      <c r="N51" s="358">
        <v>79.460300267999997</v>
      </c>
      <c r="O51" s="358">
        <v>42.697725505999998</v>
      </c>
      <c r="P51" s="358">
        <v>35.472524968999998</v>
      </c>
      <c r="Q51" s="358">
        <v>31.303521629999999</v>
      </c>
      <c r="R51" s="358">
        <v>35.541890905999999</v>
      </c>
      <c r="S51" s="358">
        <v>36.463730312999999</v>
      </c>
      <c r="T51" s="358">
        <v>34.214656335000001</v>
      </c>
      <c r="U51" s="358">
        <v>53.027761593999998</v>
      </c>
      <c r="V51" s="358">
        <v>36.061768125</v>
      </c>
      <c r="W51" s="358">
        <v>40.728821406000002</v>
      </c>
      <c r="X51" s="358">
        <v>45.312962186999997</v>
      </c>
      <c r="Y51" s="358">
        <v>43.942413274000003</v>
      </c>
      <c r="Z51" s="358">
        <v>37.257233280999998</v>
      </c>
      <c r="AA51" s="358">
        <v>53.034599346999997</v>
      </c>
      <c r="AB51" s="358">
        <v>26.815823244000001</v>
      </c>
      <c r="AC51" s="358">
        <v>27.419240119000001</v>
      </c>
      <c r="AD51" s="358">
        <v>32.152011874999999</v>
      </c>
      <c r="AE51" s="358">
        <v>40.813777784000003</v>
      </c>
      <c r="AF51" s="358">
        <v>40.277638437</v>
      </c>
      <c r="AG51" s="358">
        <v>62.776141676000002</v>
      </c>
      <c r="AH51" s="358">
        <v>47.141407159000003</v>
      </c>
      <c r="AI51" s="358">
        <v>39.171070530999998</v>
      </c>
      <c r="AJ51" s="358">
        <v>41.899773478</v>
      </c>
      <c r="AK51" s="358">
        <v>35.916607499999998</v>
      </c>
      <c r="AL51" s="358">
        <v>41.609876280000002</v>
      </c>
      <c r="AM51" s="358">
        <v>76.040869290000003</v>
      </c>
      <c r="AN51" s="358">
        <v>54.730237625000001</v>
      </c>
      <c r="AO51" s="358">
        <v>49.721589137000002</v>
      </c>
      <c r="AP51" s="358">
        <v>50.276256363999998</v>
      </c>
      <c r="AQ51" s="358">
        <v>44.107135476000003</v>
      </c>
      <c r="AR51" s="358">
        <v>63.868066726000002</v>
      </c>
      <c r="AS51" s="358">
        <v>87.515959488999997</v>
      </c>
      <c r="AT51" s="358">
        <v>44.883585148999998</v>
      </c>
      <c r="AU51" s="358">
        <v>52.045988362999999</v>
      </c>
      <c r="AV51" s="358">
        <v>58.404345136000003</v>
      </c>
      <c r="AW51" s="358">
        <v>60.973164210999997</v>
      </c>
      <c r="AX51" s="358">
        <v>78.535580455000002</v>
      </c>
      <c r="AY51" s="358">
        <v>166.30364668000001</v>
      </c>
      <c r="AZ51" s="777">
        <v>81.862416249999995</v>
      </c>
      <c r="BA51" s="777">
        <v>56.601634631000003</v>
      </c>
      <c r="BB51" s="777">
        <v>62.978497273000002</v>
      </c>
      <c r="BC51" s="777">
        <v>61.618238718999997</v>
      </c>
      <c r="BD51" s="777">
        <v>71.772078977000007</v>
      </c>
      <c r="BE51" s="777">
        <v>134.45520067999999</v>
      </c>
      <c r="BF51" s="284">
        <v>66.813220000000001</v>
      </c>
      <c r="BG51" s="284">
        <v>61.71123</v>
      </c>
      <c r="BH51" s="284">
        <v>58.222839999999998</v>
      </c>
      <c r="BI51" s="284">
        <v>62.262650000000001</v>
      </c>
      <c r="BJ51" s="284">
        <v>80.08193</v>
      </c>
      <c r="BK51" s="284">
        <v>93.741069999999993</v>
      </c>
      <c r="BL51" s="284">
        <v>84.824539999999999</v>
      </c>
      <c r="BM51" s="284">
        <v>66.391189999999995</v>
      </c>
      <c r="BN51" s="284">
        <v>63.211419999999997</v>
      </c>
      <c r="BO51" s="284">
        <v>61.169670000000004</v>
      </c>
      <c r="BP51" s="284">
        <v>67.283109999999994</v>
      </c>
      <c r="BQ51" s="284">
        <v>76.882300000000001</v>
      </c>
      <c r="BR51" s="284">
        <v>77.446780000000004</v>
      </c>
      <c r="BS51" s="284">
        <v>67.249110000000002</v>
      </c>
      <c r="BT51" s="284">
        <v>64.023340000000005</v>
      </c>
      <c r="BU51" s="284">
        <v>68.061369999999997</v>
      </c>
      <c r="BV51" s="284">
        <v>83.08381</v>
      </c>
    </row>
    <row r="52" spans="1:74" ht="11.1" customHeight="1" x14ac:dyDescent="0.2">
      <c r="A52" s="252" t="s">
        <v>936</v>
      </c>
      <c r="B52" s="375" t="s">
        <v>937</v>
      </c>
      <c r="C52" s="358">
        <v>51.535863095000003</v>
      </c>
      <c r="D52" s="358">
        <v>48.197031250000002</v>
      </c>
      <c r="E52" s="358">
        <v>43.903233696000001</v>
      </c>
      <c r="F52" s="358">
        <v>68.639732143000003</v>
      </c>
      <c r="G52" s="358">
        <v>91.160416667000007</v>
      </c>
      <c r="H52" s="358">
        <v>107.8190625</v>
      </c>
      <c r="I52" s="358">
        <v>106.0715</v>
      </c>
      <c r="J52" s="358">
        <v>110.22307065</v>
      </c>
      <c r="K52" s="358">
        <v>89.092619048000003</v>
      </c>
      <c r="L52" s="358">
        <v>59.216011905000002</v>
      </c>
      <c r="M52" s="358">
        <v>53.040148809999998</v>
      </c>
      <c r="N52" s="358">
        <v>61.347232142999999</v>
      </c>
      <c r="O52" s="358">
        <v>37.986398809999997</v>
      </c>
      <c r="P52" s="358">
        <v>29.38415625</v>
      </c>
      <c r="Q52" s="358">
        <v>26.801711956999998</v>
      </c>
      <c r="R52" s="358">
        <v>26.878562500000001</v>
      </c>
      <c r="S52" s="358">
        <v>33.739943181999998</v>
      </c>
      <c r="T52" s="358">
        <v>35.762840908999998</v>
      </c>
      <c r="U52" s="358">
        <v>46.551218749999997</v>
      </c>
      <c r="V52" s="358">
        <v>40.552853261000003</v>
      </c>
      <c r="W52" s="358">
        <v>34.6983125</v>
      </c>
      <c r="X52" s="358">
        <v>37.238636364000001</v>
      </c>
      <c r="Y52" s="358">
        <v>33.091041666999999</v>
      </c>
      <c r="Z52" s="358">
        <v>30.4088125</v>
      </c>
      <c r="AA52" s="358">
        <v>50.084630681999997</v>
      </c>
      <c r="AB52" s="358">
        <v>25.216488094999999</v>
      </c>
      <c r="AC52" s="358">
        <v>22.253958333</v>
      </c>
      <c r="AD52" s="358">
        <v>22.691448864000002</v>
      </c>
      <c r="AE52" s="358">
        <v>29.754289773</v>
      </c>
      <c r="AF52" s="358">
        <v>38.706812499999998</v>
      </c>
      <c r="AG52" s="358">
        <v>41.814034091000003</v>
      </c>
      <c r="AH52" s="358">
        <v>37.952187500000001</v>
      </c>
      <c r="AI52" s="358">
        <v>34.087687500000001</v>
      </c>
      <c r="AJ52" s="358">
        <v>30.176902173999999</v>
      </c>
      <c r="AK52" s="358">
        <v>29.287812500000001</v>
      </c>
      <c r="AL52" s="358">
        <v>35.237559523999998</v>
      </c>
      <c r="AM52" s="358">
        <v>52.514857954999997</v>
      </c>
      <c r="AN52" s="358">
        <v>51.134687499999998</v>
      </c>
      <c r="AO52" s="358">
        <v>33.974404761999999</v>
      </c>
      <c r="AP52" s="358">
        <v>31.686761363999999</v>
      </c>
      <c r="AQ52" s="358">
        <v>37.140595238000003</v>
      </c>
      <c r="AR52" s="358">
        <v>56.081577381000002</v>
      </c>
      <c r="AS52" s="358">
        <v>74.563181818000004</v>
      </c>
      <c r="AT52" s="358">
        <v>49.125059524000001</v>
      </c>
      <c r="AU52" s="358">
        <v>45.995505952000002</v>
      </c>
      <c r="AV52" s="358">
        <v>41.067744564999998</v>
      </c>
      <c r="AW52" s="358">
        <v>40.844046053</v>
      </c>
      <c r="AX52" s="358">
        <v>47.664460226999999</v>
      </c>
      <c r="AY52" s="358">
        <v>86.053494318000006</v>
      </c>
      <c r="AZ52" s="777">
        <v>42.306656250000003</v>
      </c>
      <c r="BA52" s="777">
        <v>35.183380681999999</v>
      </c>
      <c r="BB52" s="777">
        <v>33.682556818000002</v>
      </c>
      <c r="BC52" s="777">
        <v>33.876624999999997</v>
      </c>
      <c r="BD52" s="777">
        <v>46.248551136000003</v>
      </c>
      <c r="BE52" s="777">
        <v>97.732880434999998</v>
      </c>
      <c r="BF52" s="284">
        <v>46.224679999999999</v>
      </c>
      <c r="BG52" s="284">
        <v>43.681870000000004</v>
      </c>
      <c r="BH52" s="284">
        <v>39.796970000000002</v>
      </c>
      <c r="BI52" s="284">
        <v>41.35821</v>
      </c>
      <c r="BJ52" s="284">
        <v>48.495690000000003</v>
      </c>
      <c r="BK52" s="284">
        <v>53.558540000000001</v>
      </c>
      <c r="BL52" s="284">
        <v>49.119329999999998</v>
      </c>
      <c r="BM52" s="284">
        <v>43.299840000000003</v>
      </c>
      <c r="BN52" s="284">
        <v>41.576540000000001</v>
      </c>
      <c r="BO52" s="284">
        <v>42.447130000000001</v>
      </c>
      <c r="BP52" s="284">
        <v>45.396920000000001</v>
      </c>
      <c r="BQ52" s="284">
        <v>48.509749999999997</v>
      </c>
      <c r="BR52" s="284">
        <v>48.92371</v>
      </c>
      <c r="BS52" s="284">
        <v>45.45872</v>
      </c>
      <c r="BT52" s="284">
        <v>42.364809999999999</v>
      </c>
      <c r="BU52" s="284">
        <v>45.110970000000002</v>
      </c>
      <c r="BV52" s="284">
        <v>51.960920000000002</v>
      </c>
    </row>
    <row r="53" spans="1:74" ht="11.1" customHeight="1" x14ac:dyDescent="0.2">
      <c r="A53" s="252" t="s">
        <v>938</v>
      </c>
      <c r="B53" s="375" t="s">
        <v>939</v>
      </c>
      <c r="C53" s="358">
        <v>39.692211905000001</v>
      </c>
      <c r="D53" s="358">
        <v>39.732824375</v>
      </c>
      <c r="E53" s="358">
        <v>32.312095380000002</v>
      </c>
      <c r="F53" s="358">
        <v>40.189811012</v>
      </c>
      <c r="G53" s="358">
        <v>79.637198511999998</v>
      </c>
      <c r="H53" s="358">
        <v>98.716374148</v>
      </c>
      <c r="I53" s="358">
        <v>119.30634563</v>
      </c>
      <c r="J53" s="358">
        <v>115.77019375</v>
      </c>
      <c r="K53" s="358">
        <v>94.832144345000003</v>
      </c>
      <c r="L53" s="358">
        <v>60.747954167000003</v>
      </c>
      <c r="M53" s="358">
        <v>56.417576189999998</v>
      </c>
      <c r="N53" s="358">
        <v>50.458671373999998</v>
      </c>
      <c r="O53" s="358">
        <v>35.781913095</v>
      </c>
      <c r="P53" s="358">
        <v>27.201062188000002</v>
      </c>
      <c r="Q53" s="358">
        <v>23.896104958999999</v>
      </c>
      <c r="R53" s="358">
        <v>30.696065624999999</v>
      </c>
      <c r="S53" s="358">
        <v>34.502565625000003</v>
      </c>
      <c r="T53" s="358">
        <v>38.493171023000002</v>
      </c>
      <c r="U53" s="358">
        <v>44.559060313000003</v>
      </c>
      <c r="V53" s="358">
        <v>57.052853571</v>
      </c>
      <c r="W53" s="358">
        <v>39.253269688000003</v>
      </c>
      <c r="X53" s="358">
        <v>30.175610510999999</v>
      </c>
      <c r="Y53" s="358">
        <v>29.229162202000001</v>
      </c>
      <c r="Z53" s="358">
        <v>26.088739062999998</v>
      </c>
      <c r="AA53" s="358">
        <v>61.353395739</v>
      </c>
      <c r="AB53" s="358">
        <v>16.651892262</v>
      </c>
      <c r="AC53" s="358">
        <v>16.984853570999999</v>
      </c>
      <c r="AD53" s="358">
        <v>29.314342898</v>
      </c>
      <c r="AE53" s="358">
        <v>31.093550568000001</v>
      </c>
      <c r="AF53" s="358">
        <v>41.439533437999998</v>
      </c>
      <c r="AG53" s="358">
        <v>43.406281249999999</v>
      </c>
      <c r="AH53" s="358">
        <v>48.202319318000001</v>
      </c>
      <c r="AI53" s="358">
        <v>52.138098438</v>
      </c>
      <c r="AJ53" s="358">
        <v>68.601395108999995</v>
      </c>
      <c r="AK53" s="358">
        <v>39.175595313000002</v>
      </c>
      <c r="AL53" s="358">
        <v>31.790829887000001</v>
      </c>
      <c r="AM53" s="358">
        <v>48.382975567999999</v>
      </c>
      <c r="AN53" s="358">
        <v>45.148195938000001</v>
      </c>
      <c r="AO53" s="358">
        <v>21.698301189999999</v>
      </c>
      <c r="AP53" s="358">
        <v>31.784836932000001</v>
      </c>
      <c r="AQ53" s="358">
        <v>37.793150595</v>
      </c>
      <c r="AR53" s="358">
        <v>38.466145535999999</v>
      </c>
      <c r="AS53" s="358">
        <v>46.943614488999998</v>
      </c>
      <c r="AT53" s="358">
        <v>41.465256547999999</v>
      </c>
      <c r="AU53" s="358">
        <v>34.976545238</v>
      </c>
      <c r="AV53" s="358">
        <v>38.333798641000001</v>
      </c>
      <c r="AW53" s="358">
        <v>37.579130591999999</v>
      </c>
      <c r="AX53" s="358">
        <v>32.379060226999997</v>
      </c>
      <c r="AY53" s="358">
        <v>56.196237783999997</v>
      </c>
      <c r="AZ53" s="777">
        <v>20.995489063000001</v>
      </c>
      <c r="BA53" s="777">
        <v>18.407797159000001</v>
      </c>
      <c r="BB53" s="777">
        <v>19.122159374999999</v>
      </c>
      <c r="BC53" s="777">
        <v>31.076084687000002</v>
      </c>
      <c r="BD53" s="777">
        <v>35.155189489000001</v>
      </c>
      <c r="BE53" s="777">
        <v>43.506641033000001</v>
      </c>
      <c r="BF53" s="284">
        <v>39.667209999999997</v>
      </c>
      <c r="BG53" s="284">
        <v>37.74044</v>
      </c>
      <c r="BH53" s="284">
        <v>32.684750000000001</v>
      </c>
      <c r="BI53" s="284">
        <v>31.112110000000001</v>
      </c>
      <c r="BJ53" s="284">
        <v>33.42154</v>
      </c>
      <c r="BK53" s="284">
        <v>36.370109999999997</v>
      </c>
      <c r="BL53" s="284">
        <v>32.795760000000001</v>
      </c>
      <c r="BM53" s="284">
        <v>30.86919</v>
      </c>
      <c r="BN53" s="284">
        <v>30.530940000000001</v>
      </c>
      <c r="BO53" s="284">
        <v>31.483070000000001</v>
      </c>
      <c r="BP53" s="284">
        <v>34.201659999999997</v>
      </c>
      <c r="BQ53" s="284">
        <v>35.703000000000003</v>
      </c>
      <c r="BR53" s="284">
        <v>37.050750000000001</v>
      </c>
      <c r="BS53" s="284">
        <v>35.169789999999999</v>
      </c>
      <c r="BT53" s="284">
        <v>30.33652</v>
      </c>
      <c r="BU53" s="284">
        <v>31.243189999999998</v>
      </c>
      <c r="BV53" s="284">
        <v>34.932389999999998</v>
      </c>
    </row>
    <row r="54" spans="1:74" ht="11.1" customHeight="1" x14ac:dyDescent="0.2">
      <c r="A54" s="175" t="s">
        <v>940</v>
      </c>
      <c r="B54" s="375" t="s">
        <v>941</v>
      </c>
      <c r="C54" s="358">
        <v>41.612499999999997</v>
      </c>
      <c r="D54" s="358">
        <v>41.171052631999999</v>
      </c>
      <c r="E54" s="358">
        <v>44.554347825999997</v>
      </c>
      <c r="F54" s="358">
        <v>64.537499999999994</v>
      </c>
      <c r="G54" s="358">
        <v>82.916666667000001</v>
      </c>
      <c r="H54" s="358">
        <v>107.41666667</v>
      </c>
      <c r="I54" s="358">
        <v>97.4375</v>
      </c>
      <c r="J54" s="358">
        <v>98.476086957000007</v>
      </c>
      <c r="K54" s="358">
        <v>88.559523810000002</v>
      </c>
      <c r="L54" s="358">
        <v>58.940476189999998</v>
      </c>
      <c r="M54" s="358">
        <v>57.421052631999999</v>
      </c>
      <c r="N54" s="358">
        <v>61.619047619</v>
      </c>
      <c r="O54" s="358">
        <v>35.962499999999999</v>
      </c>
      <c r="P54" s="358">
        <v>26.907894736999999</v>
      </c>
      <c r="Q54" s="358">
        <v>28.72826087</v>
      </c>
      <c r="R54" s="358">
        <v>31.631578947000001</v>
      </c>
      <c r="S54" s="358">
        <v>30.965909091</v>
      </c>
      <c r="T54" s="358">
        <v>32.386363635999999</v>
      </c>
      <c r="U54" s="358">
        <v>39.75</v>
      </c>
      <c r="V54" s="358">
        <v>37.836956522000001</v>
      </c>
      <c r="W54" s="358">
        <v>31.75</v>
      </c>
      <c r="X54" s="358">
        <v>32.545454544999998</v>
      </c>
      <c r="Y54" s="358">
        <v>31.592105263000001</v>
      </c>
      <c r="Z54" s="358">
        <v>27.074999999999999</v>
      </c>
      <c r="AA54" s="358">
        <v>40.678571429000002</v>
      </c>
      <c r="AB54" s="358">
        <v>21.287500000000001</v>
      </c>
      <c r="AC54" s="358">
        <v>21.9</v>
      </c>
      <c r="AD54" s="358">
        <v>25.159090909</v>
      </c>
      <c r="AE54" s="358">
        <v>31.761363635999999</v>
      </c>
      <c r="AF54" s="358">
        <v>30.684210526000001</v>
      </c>
      <c r="AG54" s="358">
        <v>31.202380951999999</v>
      </c>
      <c r="AH54" s="358">
        <v>32.306818182000001</v>
      </c>
      <c r="AI54" s="358">
        <v>31.087499999999999</v>
      </c>
      <c r="AJ54" s="358">
        <v>31.397727273000001</v>
      </c>
      <c r="AK54" s="358">
        <v>27.291666667000001</v>
      </c>
      <c r="AL54" s="358">
        <v>30.869047619</v>
      </c>
      <c r="AM54" s="358">
        <v>46.607142856999999</v>
      </c>
      <c r="AN54" s="358">
        <v>46.210526315999999</v>
      </c>
      <c r="AO54" s="358">
        <v>37.023809524000001</v>
      </c>
      <c r="AP54" s="358">
        <v>40.085238095000001</v>
      </c>
      <c r="AQ54" s="358">
        <v>38.285714286000001</v>
      </c>
      <c r="AR54" s="358">
        <v>42.024999999999999</v>
      </c>
      <c r="AS54" s="358">
        <v>51.409090909</v>
      </c>
      <c r="AT54" s="358">
        <v>36.809523810000002</v>
      </c>
      <c r="AU54" s="358">
        <v>36.75</v>
      </c>
      <c r="AV54" s="358">
        <v>39.625</v>
      </c>
      <c r="AW54" s="358">
        <v>41.132352941000001</v>
      </c>
      <c r="AX54" s="358">
        <v>40.973809524000004</v>
      </c>
      <c r="AY54" s="358">
        <v>83.684210526000001</v>
      </c>
      <c r="AZ54" s="777">
        <v>43.302631579</v>
      </c>
      <c r="BA54" s="777">
        <v>36.386363635999999</v>
      </c>
      <c r="BB54" s="777">
        <v>37.452380951999999</v>
      </c>
      <c r="BC54" s="777">
        <v>32.674999999999997</v>
      </c>
      <c r="BD54" s="777">
        <v>34.107142856999999</v>
      </c>
      <c r="BE54" s="777">
        <v>49.909090909</v>
      </c>
      <c r="BF54" s="284">
        <v>39.895899999999997</v>
      </c>
      <c r="BG54" s="284">
        <v>39.716889999999999</v>
      </c>
      <c r="BH54" s="284">
        <v>36.753909999999998</v>
      </c>
      <c r="BI54" s="284">
        <v>37.523229999999998</v>
      </c>
      <c r="BJ54" s="284">
        <v>42.333179999999999</v>
      </c>
      <c r="BK54" s="284">
        <v>46.076680000000003</v>
      </c>
      <c r="BL54" s="284">
        <v>42.248100000000001</v>
      </c>
      <c r="BM54" s="284">
        <v>37.313479999999998</v>
      </c>
      <c r="BN54" s="284">
        <v>35.745579999999997</v>
      </c>
      <c r="BO54" s="284">
        <v>36.414070000000002</v>
      </c>
      <c r="BP54" s="284">
        <v>38.57752</v>
      </c>
      <c r="BQ54" s="284">
        <v>42.044029999999999</v>
      </c>
      <c r="BR54" s="284">
        <v>42.363849999999999</v>
      </c>
      <c r="BS54" s="284">
        <v>40.149720000000002</v>
      </c>
      <c r="BT54" s="284">
        <v>37.54157</v>
      </c>
      <c r="BU54" s="284">
        <v>38.788879999999999</v>
      </c>
      <c r="BV54" s="284">
        <v>43.748510000000003</v>
      </c>
    </row>
    <row r="55" spans="1:74" ht="11.1" customHeight="1" x14ac:dyDescent="0.2">
      <c r="A55" s="252" t="s">
        <v>942</v>
      </c>
      <c r="B55" s="375" t="s">
        <v>943</v>
      </c>
      <c r="C55" s="358">
        <v>40.262500000000003</v>
      </c>
      <c r="D55" s="358">
        <v>39.486842105000001</v>
      </c>
      <c r="E55" s="358">
        <v>43.586956522000001</v>
      </c>
      <c r="F55" s="358">
        <v>62.287500000000001</v>
      </c>
      <c r="G55" s="358">
        <v>75.714285713999999</v>
      </c>
      <c r="H55" s="358">
        <v>98.107142856999999</v>
      </c>
      <c r="I55" s="358">
        <v>92.775000000000006</v>
      </c>
      <c r="J55" s="358">
        <v>94.641304348000006</v>
      </c>
      <c r="K55" s="358">
        <v>90.726190475999999</v>
      </c>
      <c r="L55" s="358">
        <v>59.297619048000001</v>
      </c>
      <c r="M55" s="358">
        <v>57.3</v>
      </c>
      <c r="N55" s="358">
        <v>59.035714286000001</v>
      </c>
      <c r="O55" s="358">
        <v>34.075000000000003</v>
      </c>
      <c r="P55" s="358">
        <v>27.921052631999999</v>
      </c>
      <c r="Q55" s="358">
        <v>28.934782608999999</v>
      </c>
      <c r="R55" s="358">
        <v>33.828947368000001</v>
      </c>
      <c r="S55" s="358">
        <v>31.954545455000002</v>
      </c>
      <c r="T55" s="358">
        <v>33.386363635999999</v>
      </c>
      <c r="U55" s="358">
        <v>39.328947368000001</v>
      </c>
      <c r="V55" s="358">
        <v>38.793478260999997</v>
      </c>
      <c r="W55" s="358">
        <v>32.237499999999997</v>
      </c>
      <c r="X55" s="358">
        <v>34.272727273000001</v>
      </c>
      <c r="Y55" s="358">
        <v>33.276315789000002</v>
      </c>
      <c r="Z55" s="358">
        <v>28.6</v>
      </c>
      <c r="AA55" s="358">
        <v>42.023809524000001</v>
      </c>
      <c r="AB55" s="358">
        <v>24.3125</v>
      </c>
      <c r="AC55" s="358">
        <v>23.7</v>
      </c>
      <c r="AD55" s="358">
        <v>27.397727273000001</v>
      </c>
      <c r="AE55" s="358">
        <v>35.477272726999999</v>
      </c>
      <c r="AF55" s="358">
        <v>32.565789473999999</v>
      </c>
      <c r="AG55" s="358">
        <v>33.035714286000001</v>
      </c>
      <c r="AH55" s="358">
        <v>34.295454544999998</v>
      </c>
      <c r="AI55" s="358">
        <v>32.450000000000003</v>
      </c>
      <c r="AJ55" s="358">
        <v>31.295454544999998</v>
      </c>
      <c r="AK55" s="358">
        <v>29.097222221999999</v>
      </c>
      <c r="AL55" s="358">
        <v>32.273809524000001</v>
      </c>
      <c r="AM55" s="358">
        <v>49.226190475999999</v>
      </c>
      <c r="AN55" s="358">
        <v>49.236842105000001</v>
      </c>
      <c r="AO55" s="358">
        <v>39.845238094999999</v>
      </c>
      <c r="AP55" s="358">
        <v>41.761904762</v>
      </c>
      <c r="AQ55" s="358">
        <v>40.238095238</v>
      </c>
      <c r="AR55" s="358">
        <v>45.3</v>
      </c>
      <c r="AS55" s="358">
        <v>53.613636364000001</v>
      </c>
      <c r="AT55" s="358">
        <v>39.083333332999999</v>
      </c>
      <c r="AU55" s="358">
        <v>41.202380951999999</v>
      </c>
      <c r="AV55" s="358">
        <v>44.210869565000003</v>
      </c>
      <c r="AW55" s="358">
        <v>47.352941176000002</v>
      </c>
      <c r="AX55" s="358">
        <v>44.166666667000001</v>
      </c>
      <c r="AY55" s="358">
        <v>92.842105262999993</v>
      </c>
      <c r="AZ55" s="777">
        <v>47.828947368000001</v>
      </c>
      <c r="BA55" s="777">
        <v>41.875</v>
      </c>
      <c r="BB55" s="777">
        <v>42.607142856999999</v>
      </c>
      <c r="BC55" s="777">
        <v>41.887500000000003</v>
      </c>
      <c r="BD55" s="777">
        <v>40.773809524000001</v>
      </c>
      <c r="BE55" s="777">
        <v>54.386363635999999</v>
      </c>
      <c r="BF55" s="284">
        <v>44.824840000000002</v>
      </c>
      <c r="BG55" s="284">
        <v>47.681269999999998</v>
      </c>
      <c r="BH55" s="284">
        <v>43.302210000000002</v>
      </c>
      <c r="BI55" s="284">
        <v>41.287129999999998</v>
      </c>
      <c r="BJ55" s="284">
        <v>43.36797</v>
      </c>
      <c r="BK55" s="284">
        <v>46.110289999999999</v>
      </c>
      <c r="BL55" s="284">
        <v>41.936929999999997</v>
      </c>
      <c r="BM55" s="284">
        <v>42.188569999999999</v>
      </c>
      <c r="BN55" s="284">
        <v>41.399410000000003</v>
      </c>
      <c r="BO55" s="284">
        <v>41.347850000000001</v>
      </c>
      <c r="BP55" s="284">
        <v>43.068750000000001</v>
      </c>
      <c r="BQ55" s="284">
        <v>45.97578</v>
      </c>
      <c r="BR55" s="284">
        <v>46.086480000000002</v>
      </c>
      <c r="BS55" s="284">
        <v>47.843769999999999</v>
      </c>
      <c r="BT55" s="284">
        <v>44.773200000000003</v>
      </c>
      <c r="BU55" s="284">
        <v>43.569020000000002</v>
      </c>
      <c r="BV55" s="284">
        <v>45.342489999999998</v>
      </c>
    </row>
    <row r="56" spans="1:74" ht="11.1" customHeight="1" x14ac:dyDescent="0.2">
      <c r="A56" s="175" t="s">
        <v>944</v>
      </c>
      <c r="B56" s="375" t="s">
        <v>945</v>
      </c>
      <c r="C56" s="358">
        <v>43.232500000000002</v>
      </c>
      <c r="D56" s="358">
        <v>40.961578947</v>
      </c>
      <c r="E56" s="358">
        <v>35.341739130000001</v>
      </c>
      <c r="F56" s="358">
        <v>75.004999999999995</v>
      </c>
      <c r="G56" s="358">
        <v>62.478571428999999</v>
      </c>
      <c r="H56" s="358">
        <v>40.696190475999998</v>
      </c>
      <c r="I56" s="358">
        <v>75.810500000000005</v>
      </c>
      <c r="J56" s="358">
        <v>113.55869565</v>
      </c>
      <c r="K56" s="358">
        <v>224.09428571000001</v>
      </c>
      <c r="L56" s="358">
        <v>75.009523810000005</v>
      </c>
      <c r="M56" s="358">
        <v>95.880526316000001</v>
      </c>
      <c r="N56" s="358">
        <v>283.27142857000001</v>
      </c>
      <c r="O56" s="358">
        <v>132.94999999999999</v>
      </c>
      <c r="P56" s="358">
        <v>97.488421052999996</v>
      </c>
      <c r="Q56" s="358">
        <v>87.541304347999997</v>
      </c>
      <c r="R56" s="358">
        <v>105.29052632</v>
      </c>
      <c r="S56" s="358">
        <v>20.886818181999999</v>
      </c>
      <c r="T56" s="358">
        <v>49.663181817999998</v>
      </c>
      <c r="U56" s="358">
        <v>94.384210526000004</v>
      </c>
      <c r="V56" s="358">
        <v>90.652608696000001</v>
      </c>
      <c r="W56" s="358">
        <v>62.055</v>
      </c>
      <c r="X56" s="358">
        <v>100.48272727</v>
      </c>
      <c r="Y56" s="358">
        <v>82.177368420999997</v>
      </c>
      <c r="Z56" s="358">
        <v>55.805500000000002</v>
      </c>
      <c r="AA56" s="358">
        <v>209.24809524</v>
      </c>
      <c r="AB56" s="358">
        <v>52.073</v>
      </c>
      <c r="AC56" s="358">
        <v>37.895499999999998</v>
      </c>
      <c r="AD56" s="358">
        <v>32.375909090999997</v>
      </c>
      <c r="AE56" s="358">
        <v>32.343636363999998</v>
      </c>
      <c r="AF56" s="358">
        <v>34.020526316000002</v>
      </c>
      <c r="AG56" s="358">
        <v>70.551428571000002</v>
      </c>
      <c r="AH56" s="358">
        <v>50.288181817999998</v>
      </c>
      <c r="AI56" s="358">
        <v>62.106499999999997</v>
      </c>
      <c r="AJ56" s="358">
        <v>52.388636364</v>
      </c>
      <c r="AK56" s="358">
        <v>37.519444444000001</v>
      </c>
      <c r="AL56" s="358">
        <v>45.374761905</v>
      </c>
      <c r="AM56" s="358">
        <v>50.754285713999998</v>
      </c>
      <c r="AN56" s="358">
        <v>73.842105262999993</v>
      </c>
      <c r="AO56" s="358">
        <v>36.567142857</v>
      </c>
      <c r="AP56" s="358">
        <v>26.173333332999999</v>
      </c>
      <c r="AQ56" s="358">
        <v>36.675238094999997</v>
      </c>
      <c r="AR56" s="358">
        <v>42.4895</v>
      </c>
      <c r="AS56" s="358">
        <v>49.759090909000001</v>
      </c>
      <c r="AT56" s="358">
        <v>52.531904762000003</v>
      </c>
      <c r="AU56" s="358">
        <v>56.996190476000002</v>
      </c>
      <c r="AV56" s="358">
        <v>43.427391303999997</v>
      </c>
      <c r="AW56" s="358">
        <v>44.048823529000003</v>
      </c>
      <c r="AX56" s="358">
        <v>33.544761905000001</v>
      </c>
      <c r="AY56" s="358">
        <v>35.657894736999999</v>
      </c>
      <c r="AZ56" s="777">
        <v>27.263157894999999</v>
      </c>
      <c r="BA56" s="777">
        <v>19.882727273</v>
      </c>
      <c r="BB56" s="777">
        <v>14.303809524</v>
      </c>
      <c r="BC56" s="777">
        <v>20.5625</v>
      </c>
      <c r="BD56" s="777">
        <v>19.159047618999999</v>
      </c>
      <c r="BE56" s="777">
        <v>43.147727273000001</v>
      </c>
      <c r="BF56" s="284">
        <v>33.566409999999998</v>
      </c>
      <c r="BG56" s="284">
        <v>33.361620000000002</v>
      </c>
      <c r="BH56" s="284">
        <v>33.550759999999997</v>
      </c>
      <c r="BI56" s="284">
        <v>34.875250000000001</v>
      </c>
      <c r="BJ56" s="284">
        <v>42.048270000000002</v>
      </c>
      <c r="BK56" s="284">
        <v>45.767850000000003</v>
      </c>
      <c r="BL56" s="284">
        <v>37.485720000000001</v>
      </c>
      <c r="BM56" s="284">
        <v>29.40485</v>
      </c>
      <c r="BN56" s="284">
        <v>26.348980000000001</v>
      </c>
      <c r="BO56" s="284">
        <v>23.446960000000001</v>
      </c>
      <c r="BP56" s="284">
        <v>24.055330000000001</v>
      </c>
      <c r="BQ56" s="284">
        <v>31.285920000000001</v>
      </c>
      <c r="BR56" s="284">
        <v>34.766829999999999</v>
      </c>
      <c r="BS56" s="284">
        <v>34.651310000000002</v>
      </c>
      <c r="BT56" s="284">
        <v>34.229770000000002</v>
      </c>
      <c r="BU56" s="284">
        <v>36.769950000000001</v>
      </c>
      <c r="BV56" s="284">
        <v>42.131079999999997</v>
      </c>
    </row>
    <row r="57" spans="1:74" ht="11.1" customHeight="1" x14ac:dyDescent="0.2">
      <c r="A57" s="928" t="s">
        <v>946</v>
      </c>
      <c r="B57" s="376" t="s">
        <v>947</v>
      </c>
      <c r="C57" s="360">
        <v>39.200000000000003</v>
      </c>
      <c r="D57" s="360">
        <v>41.792105263000003</v>
      </c>
      <c r="E57" s="360">
        <v>36.076086957000001</v>
      </c>
      <c r="F57" s="360">
        <v>54.552500000000002</v>
      </c>
      <c r="G57" s="360">
        <v>55.416666667000001</v>
      </c>
      <c r="H57" s="360">
        <v>71.521428571000001</v>
      </c>
      <c r="I57" s="360">
        <v>84.98</v>
      </c>
      <c r="J57" s="360">
        <v>113.96391303999999</v>
      </c>
      <c r="K57" s="360">
        <v>185.8</v>
      </c>
      <c r="L57" s="360">
        <v>63.321428570999998</v>
      </c>
      <c r="M57" s="360">
        <v>74.605263158</v>
      </c>
      <c r="N57" s="360">
        <v>252.42047618999999</v>
      </c>
      <c r="O57" s="360">
        <v>128.33750000000001</v>
      </c>
      <c r="P57" s="360">
        <v>64.715789474000005</v>
      </c>
      <c r="Q57" s="360">
        <v>59.52173913</v>
      </c>
      <c r="R57" s="360">
        <v>50.842105263000001</v>
      </c>
      <c r="S57" s="360">
        <v>19.155454545000001</v>
      </c>
      <c r="T57" s="360">
        <v>24.795454544999998</v>
      </c>
      <c r="U57" s="360">
        <v>96.09</v>
      </c>
      <c r="V57" s="360">
        <v>82.195652174000003</v>
      </c>
      <c r="W57" s="360">
        <v>37.575000000000003</v>
      </c>
      <c r="X57" s="360">
        <v>52.988636364000001</v>
      </c>
      <c r="Y57" s="360">
        <v>55.592631578999999</v>
      </c>
      <c r="Z57" s="360">
        <v>41.725000000000001</v>
      </c>
      <c r="AA57" s="360">
        <v>51.699047618999998</v>
      </c>
      <c r="AB57" s="360">
        <v>27.398</v>
      </c>
      <c r="AC57" s="360">
        <v>9.75</v>
      </c>
      <c r="AD57" s="360">
        <v>0.82954545454999995</v>
      </c>
      <c r="AE57" s="360">
        <v>5.375</v>
      </c>
      <c r="AF57" s="360">
        <v>27.457368421000002</v>
      </c>
      <c r="AG57" s="360">
        <v>65</v>
      </c>
      <c r="AH57" s="360">
        <v>45.765000000000001</v>
      </c>
      <c r="AI57" s="360">
        <v>39.75</v>
      </c>
      <c r="AJ57" s="360">
        <v>36.840909091</v>
      </c>
      <c r="AK57" s="360">
        <v>29.861111111</v>
      </c>
      <c r="AL57" s="360">
        <v>38.238095238</v>
      </c>
      <c r="AM57" s="360">
        <v>38.75</v>
      </c>
      <c r="AN57" s="360">
        <v>25.342105263000001</v>
      </c>
      <c r="AO57" s="360">
        <v>19.535714286000001</v>
      </c>
      <c r="AP57" s="360">
        <v>16.02</v>
      </c>
      <c r="AQ57" s="360">
        <v>19.857142856999999</v>
      </c>
      <c r="AR57" s="360">
        <v>34.475000000000001</v>
      </c>
      <c r="AS57" s="360">
        <v>36.286363635999997</v>
      </c>
      <c r="AT57" s="360">
        <v>42.559523810000002</v>
      </c>
      <c r="AU57" s="360">
        <v>38.476190475999999</v>
      </c>
      <c r="AV57" s="360">
        <v>29.902173912999999</v>
      </c>
      <c r="AW57" s="360">
        <v>38.267647058999998</v>
      </c>
      <c r="AX57" s="360">
        <v>37.642857143000001</v>
      </c>
      <c r="AY57" s="360">
        <v>33.815789473999999</v>
      </c>
      <c r="AZ57" s="791">
        <v>21.578947368000001</v>
      </c>
      <c r="BA57" s="791">
        <v>14.227272727000001</v>
      </c>
      <c r="BB57" s="791">
        <v>5.2142857142999999</v>
      </c>
      <c r="BC57" s="791">
        <v>6.0875000000000004</v>
      </c>
      <c r="BD57" s="791">
        <v>15.678571429</v>
      </c>
      <c r="BE57" s="791">
        <v>32.715909091</v>
      </c>
      <c r="BF57" s="310">
        <v>35.916710000000002</v>
      </c>
      <c r="BG57" s="310">
        <v>31.540389999999999</v>
      </c>
      <c r="BH57" s="310">
        <v>29.495090000000001</v>
      </c>
      <c r="BI57" s="310">
        <v>29.715140000000002</v>
      </c>
      <c r="BJ57" s="310">
        <v>35.802619999999997</v>
      </c>
      <c r="BK57" s="310">
        <v>41.56579</v>
      </c>
      <c r="BL57" s="310">
        <v>30.0488</v>
      </c>
      <c r="BM57" s="310">
        <v>23.164529999999999</v>
      </c>
      <c r="BN57" s="310">
        <v>21.278939999999999</v>
      </c>
      <c r="BO57" s="310">
        <v>22.14631</v>
      </c>
      <c r="BP57" s="310">
        <v>25.73837</v>
      </c>
      <c r="BQ57" s="310">
        <v>33.648440000000001</v>
      </c>
      <c r="BR57" s="310">
        <v>34.652560000000001</v>
      </c>
      <c r="BS57" s="310">
        <v>32.00432</v>
      </c>
      <c r="BT57" s="310">
        <v>28.154029999999999</v>
      </c>
      <c r="BU57" s="310">
        <v>30.586290000000002</v>
      </c>
      <c r="BV57" s="310">
        <v>34.850659999999998</v>
      </c>
    </row>
    <row r="58" spans="1:74" s="268" customFormat="1" ht="12" customHeight="1" x14ac:dyDescent="0.2">
      <c r="A58" s="267"/>
      <c r="B58" s="1055" t="s">
        <v>948</v>
      </c>
      <c r="C58" s="1056"/>
      <c r="D58" s="1056"/>
      <c r="E58" s="1056"/>
      <c r="F58" s="1056"/>
      <c r="G58" s="1056"/>
      <c r="H58" s="1056"/>
      <c r="I58" s="1056"/>
      <c r="J58" s="1056"/>
      <c r="K58" s="1056"/>
      <c r="L58" s="1056"/>
      <c r="M58" s="1056"/>
      <c r="N58" s="1056"/>
      <c r="O58" s="1056"/>
      <c r="P58" s="1056"/>
      <c r="Q58" s="1056"/>
      <c r="R58" s="697"/>
      <c r="AY58" s="271"/>
      <c r="AZ58" s="271"/>
      <c r="BA58" s="271"/>
      <c r="BB58" s="271"/>
      <c r="BC58" s="271"/>
      <c r="BD58" s="271"/>
      <c r="BE58" s="271"/>
      <c r="BF58" s="271"/>
      <c r="BG58" s="271"/>
      <c r="BH58" s="271"/>
      <c r="BI58" s="271"/>
    </row>
    <row r="59" spans="1:74" s="128" customFormat="1" ht="12" customHeight="1" x14ac:dyDescent="0.2">
      <c r="A59" s="929"/>
      <c r="B59" s="973" t="s">
        <v>949</v>
      </c>
      <c r="C59" s="989"/>
      <c r="D59" s="989"/>
      <c r="E59" s="989"/>
      <c r="F59" s="989"/>
      <c r="G59" s="989"/>
      <c r="H59" s="989"/>
      <c r="I59" s="989"/>
      <c r="J59" s="989"/>
      <c r="K59" s="989"/>
      <c r="L59" s="989"/>
      <c r="M59" s="989"/>
      <c r="N59" s="989"/>
      <c r="O59" s="989"/>
      <c r="P59" s="989"/>
      <c r="Q59" s="972"/>
      <c r="R59" s="697"/>
      <c r="S59" s="930"/>
      <c r="T59" s="930"/>
      <c r="U59" s="930"/>
      <c r="V59" s="930"/>
      <c r="W59" s="930"/>
      <c r="X59" s="930"/>
      <c r="Y59" s="930"/>
      <c r="Z59" s="930"/>
      <c r="AA59" s="930"/>
      <c r="AB59" s="930"/>
      <c r="AC59" s="930"/>
      <c r="AD59" s="930"/>
      <c r="AE59" s="930"/>
      <c r="AF59" s="930"/>
      <c r="AG59" s="930"/>
      <c r="AH59" s="930"/>
      <c r="AI59" s="930"/>
      <c r="AJ59" s="930"/>
      <c r="AK59" s="930"/>
      <c r="AL59" s="930"/>
      <c r="AM59" s="930"/>
      <c r="AN59" s="930"/>
      <c r="AO59" s="930"/>
      <c r="AP59" s="930"/>
      <c r="AQ59" s="930"/>
      <c r="AR59" s="930"/>
      <c r="AS59" s="930"/>
      <c r="AT59" s="930"/>
      <c r="AU59" s="930"/>
      <c r="AV59" s="930"/>
      <c r="AW59" s="930"/>
      <c r="AX59" s="930"/>
      <c r="AY59" s="592"/>
      <c r="AZ59" s="592"/>
      <c r="BA59" s="592"/>
      <c r="BB59" s="592"/>
      <c r="BC59" s="592"/>
      <c r="BD59" s="592"/>
      <c r="BE59" s="592"/>
      <c r="BF59" s="592"/>
      <c r="BG59" s="592"/>
      <c r="BH59" s="592"/>
      <c r="BI59" s="592"/>
      <c r="BJ59" s="149"/>
      <c r="BK59" s="930"/>
      <c r="BL59" s="930"/>
      <c r="BM59" s="930"/>
      <c r="BN59" s="930"/>
      <c r="BO59" s="930"/>
      <c r="BP59" s="930"/>
      <c r="BQ59" s="930"/>
      <c r="BR59" s="930"/>
      <c r="BS59" s="930"/>
      <c r="BT59" s="930"/>
      <c r="BU59" s="930"/>
      <c r="BV59" s="930"/>
    </row>
    <row r="60" spans="1:74" s="128" customFormat="1" ht="12" customHeight="1" x14ac:dyDescent="0.2">
      <c r="A60" s="929"/>
      <c r="B60" s="1054" t="s">
        <v>950</v>
      </c>
      <c r="C60" s="1054"/>
      <c r="D60" s="1054"/>
      <c r="E60" s="1054"/>
      <c r="F60" s="1054"/>
      <c r="G60" s="1054"/>
      <c r="H60" s="1054"/>
      <c r="I60" s="1054"/>
      <c r="J60" s="1054"/>
      <c r="K60" s="1054"/>
      <c r="L60" s="1054"/>
      <c r="M60" s="1054"/>
      <c r="N60" s="1054"/>
      <c r="O60" s="1054"/>
      <c r="P60" s="1054"/>
      <c r="Q60" s="1054"/>
      <c r="R60" s="697"/>
      <c r="S60" s="930"/>
      <c r="T60" s="930"/>
      <c r="U60" s="930"/>
      <c r="V60" s="930"/>
      <c r="W60" s="930"/>
      <c r="X60" s="930"/>
      <c r="Y60" s="930"/>
      <c r="Z60" s="930"/>
      <c r="AA60" s="930"/>
      <c r="AB60" s="930"/>
      <c r="AC60" s="930"/>
      <c r="AD60" s="930"/>
      <c r="AE60" s="930"/>
      <c r="AF60" s="930"/>
      <c r="AG60" s="930"/>
      <c r="AH60" s="930"/>
      <c r="AI60" s="930"/>
      <c r="AJ60" s="930"/>
      <c r="AK60" s="930"/>
      <c r="AL60" s="930"/>
      <c r="AM60" s="930"/>
      <c r="AN60" s="930"/>
      <c r="AO60" s="930"/>
      <c r="AP60" s="930"/>
      <c r="AQ60" s="930"/>
      <c r="AR60" s="930"/>
      <c r="AS60" s="930"/>
      <c r="AT60" s="930"/>
      <c r="AU60" s="930"/>
      <c r="AV60" s="930"/>
      <c r="AW60" s="930"/>
      <c r="AX60" s="930"/>
      <c r="AY60" s="592"/>
      <c r="AZ60" s="592"/>
      <c r="BA60" s="592"/>
      <c r="BB60" s="592"/>
      <c r="BC60" s="592"/>
      <c r="BD60" s="593"/>
      <c r="BE60" s="593"/>
      <c r="BF60" s="593"/>
      <c r="BG60" s="592"/>
      <c r="BH60" s="592"/>
      <c r="BI60" s="592"/>
      <c r="BJ60" s="149"/>
      <c r="BK60" s="930"/>
      <c r="BL60" s="930"/>
      <c r="BM60" s="930"/>
      <c r="BN60" s="930"/>
      <c r="BO60" s="930"/>
      <c r="BP60" s="930"/>
      <c r="BQ60" s="930"/>
      <c r="BR60" s="930"/>
      <c r="BS60" s="930"/>
      <c r="BT60" s="930"/>
      <c r="BU60" s="930"/>
      <c r="BV60" s="930"/>
    </row>
    <row r="61" spans="1:74" s="128" customFormat="1" ht="24" customHeight="1" x14ac:dyDescent="0.2">
      <c r="A61" s="931"/>
      <c r="B61" s="973" t="s">
        <v>951</v>
      </c>
      <c r="C61" s="989"/>
      <c r="D61" s="989"/>
      <c r="E61" s="989"/>
      <c r="F61" s="989"/>
      <c r="G61" s="989"/>
      <c r="H61" s="989"/>
      <c r="I61" s="989"/>
      <c r="J61" s="989"/>
      <c r="K61" s="989"/>
      <c r="L61" s="989"/>
      <c r="M61" s="989"/>
      <c r="N61" s="989"/>
      <c r="O61" s="989"/>
      <c r="P61" s="989"/>
      <c r="Q61" s="972"/>
      <c r="R61" s="697"/>
      <c r="S61" s="930"/>
      <c r="T61" s="930"/>
      <c r="U61" s="930"/>
      <c r="V61" s="930"/>
      <c r="W61" s="930"/>
      <c r="X61" s="930"/>
      <c r="Y61" s="930"/>
      <c r="Z61" s="930"/>
      <c r="AA61" s="930"/>
      <c r="AB61" s="930"/>
      <c r="AC61" s="930"/>
      <c r="AD61" s="930"/>
      <c r="AE61" s="930"/>
      <c r="AF61" s="930"/>
      <c r="AG61" s="930"/>
      <c r="AH61" s="930"/>
      <c r="AI61" s="930"/>
      <c r="AJ61" s="930"/>
      <c r="AK61" s="930"/>
      <c r="AL61" s="930"/>
      <c r="AM61" s="930"/>
      <c r="AN61" s="930"/>
      <c r="AO61" s="930"/>
      <c r="AP61" s="930"/>
      <c r="AQ61" s="930"/>
      <c r="AR61" s="930"/>
      <c r="AS61" s="930"/>
      <c r="AT61" s="930"/>
      <c r="AU61" s="930"/>
      <c r="AV61" s="930"/>
      <c r="AW61" s="930"/>
      <c r="AX61" s="930"/>
      <c r="AY61" s="592"/>
      <c r="AZ61" s="592"/>
      <c r="BA61" s="592"/>
      <c r="BB61" s="592"/>
      <c r="BC61" s="592"/>
      <c r="BD61" s="593"/>
      <c r="BE61" s="593"/>
      <c r="BF61" s="593"/>
      <c r="BG61" s="592"/>
      <c r="BH61" s="592"/>
      <c r="BI61" s="592"/>
      <c r="BJ61" s="149"/>
      <c r="BK61" s="930"/>
      <c r="BL61" s="930"/>
      <c r="BM61" s="930"/>
      <c r="BN61" s="930"/>
      <c r="BO61" s="930"/>
      <c r="BP61" s="930"/>
      <c r="BQ61" s="930"/>
      <c r="BR61" s="930"/>
      <c r="BS61" s="930"/>
      <c r="BT61" s="930"/>
      <c r="BU61" s="930"/>
      <c r="BV61" s="930"/>
    </row>
    <row r="62" spans="1:74" s="128" customFormat="1" ht="12.75" hidden="1" x14ac:dyDescent="0.2">
      <c r="A62" s="931"/>
      <c r="B62" s="973" t="s">
        <v>952</v>
      </c>
      <c r="C62" s="989"/>
      <c r="D62" s="989"/>
      <c r="E62" s="989"/>
      <c r="F62" s="989"/>
      <c r="G62" s="989"/>
      <c r="H62" s="989"/>
      <c r="I62" s="989"/>
      <c r="J62" s="989"/>
      <c r="K62" s="989"/>
      <c r="L62" s="989"/>
      <c r="M62" s="989"/>
      <c r="N62" s="989"/>
      <c r="O62" s="989"/>
      <c r="P62" s="989"/>
      <c r="Q62" s="972"/>
      <c r="R62" s="697"/>
      <c r="S62" s="930"/>
      <c r="T62" s="930"/>
      <c r="U62" s="930"/>
      <c r="V62" s="930"/>
      <c r="W62" s="930"/>
      <c r="X62" s="930"/>
      <c r="Y62" s="930"/>
      <c r="Z62" s="930"/>
      <c r="AA62" s="930"/>
      <c r="AB62" s="930"/>
      <c r="AC62" s="930"/>
      <c r="AD62" s="930"/>
      <c r="AE62" s="930"/>
      <c r="AF62" s="930"/>
      <c r="AG62" s="930"/>
      <c r="AH62" s="930"/>
      <c r="AI62" s="930"/>
      <c r="AJ62" s="930"/>
      <c r="AK62" s="930"/>
      <c r="AL62" s="930"/>
      <c r="AM62" s="930"/>
      <c r="AN62" s="930"/>
      <c r="AO62" s="930"/>
      <c r="AP62" s="930"/>
      <c r="AQ62" s="930"/>
      <c r="AR62" s="930"/>
      <c r="AS62" s="930"/>
      <c r="AT62" s="930"/>
      <c r="AU62" s="930"/>
      <c r="AV62" s="930"/>
      <c r="AW62" s="930"/>
      <c r="AX62" s="930"/>
      <c r="AY62" s="592"/>
      <c r="AZ62" s="592"/>
      <c r="BA62" s="592"/>
      <c r="BB62" s="592"/>
      <c r="BC62" s="592"/>
      <c r="BD62" s="593"/>
      <c r="BE62" s="593"/>
      <c r="BF62" s="593"/>
      <c r="BG62" s="592"/>
      <c r="BH62" s="592"/>
      <c r="BI62" s="592"/>
      <c r="BJ62" s="149"/>
      <c r="BK62" s="930"/>
      <c r="BL62" s="930"/>
      <c r="BM62" s="930"/>
      <c r="BN62" s="930"/>
      <c r="BO62" s="930"/>
      <c r="BP62" s="930"/>
      <c r="BQ62" s="930"/>
      <c r="BR62" s="930"/>
      <c r="BS62" s="930"/>
      <c r="BT62" s="930"/>
      <c r="BU62" s="930"/>
      <c r="BV62" s="930"/>
    </row>
    <row r="63" spans="1:74" s="128" customFormat="1" ht="12" customHeight="1" x14ac:dyDescent="0.2">
      <c r="A63" s="931"/>
      <c r="B63" s="691" t="s">
        <v>114</v>
      </c>
      <c r="C63" s="691"/>
      <c r="D63" s="691"/>
      <c r="E63" s="691"/>
      <c r="F63" s="691"/>
      <c r="G63" s="691"/>
      <c r="H63" s="692"/>
      <c r="I63" s="691"/>
      <c r="J63" s="691"/>
      <c r="K63" s="691"/>
      <c r="L63" s="691"/>
      <c r="M63" s="691"/>
      <c r="N63" s="691"/>
      <c r="O63" s="691"/>
      <c r="P63" s="691"/>
      <c r="Q63" s="691"/>
      <c r="R63" s="693"/>
      <c r="S63" s="930"/>
      <c r="T63" s="930"/>
      <c r="U63" s="930"/>
      <c r="V63" s="930"/>
      <c r="W63" s="930"/>
      <c r="X63" s="930"/>
      <c r="Y63" s="930"/>
      <c r="Z63" s="930"/>
      <c r="AA63" s="930"/>
      <c r="AB63" s="930"/>
      <c r="AC63" s="930"/>
      <c r="AD63" s="930"/>
      <c r="AE63" s="930"/>
      <c r="AF63" s="930"/>
      <c r="AG63" s="930"/>
      <c r="AH63" s="930"/>
      <c r="AI63" s="930"/>
      <c r="AJ63" s="930"/>
      <c r="AK63" s="930"/>
      <c r="AL63" s="930"/>
      <c r="AM63" s="930"/>
      <c r="AN63" s="930"/>
      <c r="AO63" s="930"/>
      <c r="AP63" s="930"/>
      <c r="AQ63" s="930"/>
      <c r="AR63" s="930"/>
      <c r="AS63" s="930"/>
      <c r="AT63" s="930"/>
      <c r="AU63" s="930"/>
      <c r="AV63" s="930"/>
      <c r="AW63" s="930"/>
      <c r="AX63" s="930"/>
      <c r="AY63" s="592"/>
      <c r="AZ63" s="592"/>
      <c r="BA63" s="592"/>
      <c r="BB63" s="592"/>
      <c r="BC63" s="592"/>
      <c r="BD63" s="593"/>
      <c r="BE63" s="593"/>
      <c r="BF63" s="593"/>
      <c r="BG63" s="592"/>
      <c r="BH63" s="592"/>
      <c r="BI63" s="592"/>
      <c r="BJ63" s="149"/>
      <c r="BK63" s="930"/>
      <c r="BL63" s="930"/>
      <c r="BM63" s="930"/>
      <c r="BN63" s="930"/>
      <c r="BO63" s="930"/>
      <c r="BP63" s="930"/>
      <c r="BQ63" s="930"/>
      <c r="BR63" s="930"/>
      <c r="BS63" s="930"/>
      <c r="BT63" s="930"/>
      <c r="BU63" s="930"/>
      <c r="BV63" s="930"/>
    </row>
    <row r="64" spans="1:74" s="128" customFormat="1" ht="12" customHeight="1" x14ac:dyDescent="0.2">
      <c r="A64" s="931"/>
      <c r="B64" s="974" t="str">
        <f>Dates!$G$2</f>
        <v>EIA completed modeling and analysis for this report on Thursday, August 6, 2026.</v>
      </c>
      <c r="C64" s="975"/>
      <c r="D64" s="975"/>
      <c r="E64" s="975"/>
      <c r="F64" s="975"/>
      <c r="G64" s="975"/>
      <c r="H64" s="975"/>
      <c r="I64" s="975"/>
      <c r="J64" s="975"/>
      <c r="K64" s="975"/>
      <c r="L64" s="975"/>
      <c r="M64" s="975"/>
      <c r="N64" s="975"/>
      <c r="O64" s="975"/>
      <c r="P64" s="975"/>
      <c r="Q64" s="975"/>
      <c r="R64" s="694"/>
      <c r="S64" s="930"/>
      <c r="T64" s="930"/>
      <c r="U64" s="930"/>
      <c r="V64" s="930"/>
      <c r="W64" s="930"/>
      <c r="X64" s="930"/>
      <c r="Y64" s="930"/>
      <c r="Z64" s="930"/>
      <c r="AA64" s="930"/>
      <c r="AB64" s="930"/>
      <c r="AC64" s="930"/>
      <c r="AD64" s="930"/>
      <c r="AE64" s="930"/>
      <c r="AF64" s="930"/>
      <c r="AG64" s="930"/>
      <c r="AH64" s="930"/>
      <c r="AI64" s="930"/>
      <c r="AJ64" s="930"/>
      <c r="AK64" s="930"/>
      <c r="AL64" s="930"/>
      <c r="AM64" s="930"/>
      <c r="AN64" s="930"/>
      <c r="AO64" s="930"/>
      <c r="AP64" s="930"/>
      <c r="AQ64" s="930"/>
      <c r="AR64" s="930"/>
      <c r="AS64" s="930"/>
      <c r="AT64" s="930"/>
      <c r="AU64" s="930"/>
      <c r="AV64" s="930"/>
      <c r="AW64" s="930"/>
      <c r="AX64" s="930"/>
      <c r="AY64" s="592"/>
      <c r="AZ64" s="592"/>
      <c r="BA64" s="592"/>
      <c r="BB64" s="592"/>
      <c r="BC64" s="592"/>
      <c r="BD64" s="593"/>
      <c r="BE64" s="593"/>
      <c r="BF64" s="593"/>
      <c r="BG64" s="592"/>
      <c r="BH64" s="592"/>
      <c r="BI64" s="592"/>
      <c r="BJ64" s="149"/>
      <c r="BK64" s="930"/>
      <c r="BL64" s="930"/>
      <c r="BM64" s="930"/>
      <c r="BN64" s="930"/>
      <c r="BO64" s="930"/>
      <c r="BP64" s="930"/>
      <c r="BQ64" s="930"/>
      <c r="BR64" s="930"/>
      <c r="BS64" s="930"/>
      <c r="BT64" s="930"/>
      <c r="BU64" s="930"/>
      <c r="BV64" s="930"/>
    </row>
    <row r="65" spans="1:74" s="76" customFormat="1" ht="12" customHeight="1" x14ac:dyDescent="0.2">
      <c r="A65" s="251"/>
      <c r="B65" s="976" t="s">
        <v>116</v>
      </c>
      <c r="C65" s="977"/>
      <c r="D65" s="977"/>
      <c r="E65" s="977"/>
      <c r="F65" s="977"/>
      <c r="G65" s="977"/>
      <c r="H65" s="977"/>
      <c r="I65" s="977"/>
      <c r="J65" s="977"/>
      <c r="K65" s="977"/>
      <c r="L65" s="977"/>
      <c r="M65" s="977"/>
      <c r="N65" s="977"/>
      <c r="O65" s="977"/>
      <c r="P65" s="977"/>
      <c r="Q65" s="977"/>
      <c r="R65" s="697"/>
      <c r="S65" s="697"/>
      <c r="T65" s="697"/>
      <c r="U65" s="697"/>
      <c r="V65" s="697"/>
      <c r="W65" s="697"/>
      <c r="X65" s="697"/>
      <c r="Y65" s="697"/>
      <c r="Z65" s="697"/>
      <c r="AA65" s="697"/>
      <c r="AB65" s="697"/>
      <c r="AC65" s="697"/>
      <c r="AD65" s="697"/>
      <c r="AE65" s="697"/>
      <c r="AF65" s="697"/>
      <c r="AG65" s="697"/>
      <c r="AH65" s="697"/>
      <c r="AI65" s="697"/>
      <c r="AJ65" s="697"/>
      <c r="AK65" s="697"/>
      <c r="AL65" s="697"/>
      <c r="AM65" s="697"/>
      <c r="AN65" s="697"/>
      <c r="AO65" s="697"/>
      <c r="AP65" s="697"/>
      <c r="AQ65" s="697"/>
      <c r="AR65" s="697"/>
      <c r="AS65" s="697"/>
      <c r="AT65" s="697"/>
      <c r="AU65" s="697"/>
      <c r="AV65" s="697"/>
      <c r="AW65" s="697"/>
      <c r="AX65" s="697"/>
      <c r="AY65" s="734"/>
      <c r="AZ65" s="734"/>
      <c r="BA65" s="734"/>
      <c r="BB65" s="734"/>
      <c r="BC65" s="734"/>
      <c r="BD65" s="591"/>
      <c r="BE65" s="591"/>
      <c r="BF65" s="591"/>
      <c r="BG65" s="734"/>
      <c r="BH65" s="734"/>
      <c r="BI65" s="734"/>
      <c r="BJ65" s="148"/>
      <c r="BK65" s="697"/>
      <c r="BL65" s="697"/>
      <c r="BM65" s="697"/>
      <c r="BN65" s="697"/>
      <c r="BO65" s="697"/>
      <c r="BP65" s="697"/>
      <c r="BQ65" s="697"/>
      <c r="BR65" s="697"/>
      <c r="BS65" s="697"/>
      <c r="BT65" s="697"/>
      <c r="BU65" s="697"/>
      <c r="BV65" s="697"/>
    </row>
    <row r="66" spans="1:74" s="128" customFormat="1" ht="12" customHeight="1" x14ac:dyDescent="0.2">
      <c r="A66" s="931"/>
      <c r="B66" s="979" t="s">
        <v>953</v>
      </c>
      <c r="C66" s="977"/>
      <c r="D66" s="977"/>
      <c r="E66" s="977"/>
      <c r="F66" s="977"/>
      <c r="G66" s="977"/>
      <c r="H66" s="977"/>
      <c r="I66" s="977"/>
      <c r="J66" s="977"/>
      <c r="K66" s="977"/>
      <c r="L66" s="977"/>
      <c r="M66" s="977"/>
      <c r="N66" s="977"/>
      <c r="O66" s="977"/>
      <c r="P66" s="977"/>
      <c r="Q66" s="977"/>
      <c r="R66" s="697"/>
      <c r="S66" s="930"/>
      <c r="T66" s="930"/>
      <c r="U66" s="930"/>
      <c r="V66" s="930"/>
      <c r="W66" s="930"/>
      <c r="X66" s="930"/>
      <c r="Y66" s="930"/>
      <c r="Z66" s="930"/>
      <c r="AA66" s="930"/>
      <c r="AB66" s="930"/>
      <c r="AC66" s="930"/>
      <c r="AD66" s="930"/>
      <c r="AE66" s="930"/>
      <c r="AF66" s="930"/>
      <c r="AG66" s="930"/>
      <c r="AH66" s="930"/>
      <c r="AI66" s="930"/>
      <c r="AJ66" s="930"/>
      <c r="AK66" s="930"/>
      <c r="AL66" s="930"/>
      <c r="AM66" s="930"/>
      <c r="AN66" s="930"/>
      <c r="AO66" s="930"/>
      <c r="AP66" s="930"/>
      <c r="AQ66" s="930"/>
      <c r="AR66" s="930"/>
      <c r="AS66" s="930"/>
      <c r="AT66" s="930"/>
      <c r="AU66" s="930"/>
      <c r="AV66" s="930"/>
      <c r="AW66" s="930"/>
      <c r="AX66" s="930"/>
      <c r="AY66" s="592"/>
      <c r="AZ66" s="592"/>
      <c r="BA66" s="592"/>
      <c r="BB66" s="592"/>
      <c r="BC66" s="592"/>
      <c r="BD66" s="593"/>
      <c r="BE66" s="593"/>
      <c r="BF66" s="593"/>
      <c r="BG66" s="592"/>
      <c r="BH66" s="592"/>
      <c r="BI66" s="592"/>
      <c r="BJ66" s="149"/>
      <c r="BK66" s="930"/>
      <c r="BL66" s="930"/>
      <c r="BM66" s="930"/>
      <c r="BN66" s="930"/>
      <c r="BO66" s="930"/>
      <c r="BP66" s="930"/>
      <c r="BQ66" s="930"/>
      <c r="BR66" s="930"/>
      <c r="BS66" s="930"/>
      <c r="BT66" s="930"/>
      <c r="BU66" s="930"/>
      <c r="BV66" s="930"/>
    </row>
    <row r="67" spans="1:74" s="128" customFormat="1" ht="12.75" x14ac:dyDescent="0.2">
      <c r="A67" s="931"/>
      <c r="B67" s="979" t="s">
        <v>117</v>
      </c>
      <c r="C67" s="977"/>
      <c r="D67" s="977"/>
      <c r="E67" s="977"/>
      <c r="F67" s="977"/>
      <c r="G67" s="977"/>
      <c r="H67" s="977"/>
      <c r="I67" s="977"/>
      <c r="J67" s="977"/>
      <c r="K67" s="977"/>
      <c r="L67" s="977"/>
      <c r="M67" s="977"/>
      <c r="N67" s="977"/>
      <c r="O67" s="977"/>
      <c r="P67" s="977"/>
      <c r="Q67" s="977"/>
      <c r="R67" s="697"/>
      <c r="S67" s="930"/>
      <c r="T67" s="930"/>
      <c r="U67" s="930"/>
      <c r="V67" s="930"/>
      <c r="W67" s="930"/>
      <c r="X67" s="930"/>
      <c r="Y67" s="930"/>
      <c r="Z67" s="930"/>
      <c r="AA67" s="930"/>
      <c r="AB67" s="930"/>
      <c r="AC67" s="930"/>
      <c r="AD67" s="930"/>
      <c r="AE67" s="930"/>
      <c r="AF67" s="930"/>
      <c r="AG67" s="930"/>
      <c r="AH67" s="930"/>
      <c r="AI67" s="930"/>
      <c r="AJ67" s="930"/>
      <c r="AK67" s="930"/>
      <c r="AL67" s="930"/>
      <c r="AM67" s="930"/>
      <c r="AN67" s="930"/>
      <c r="AO67" s="930"/>
      <c r="AP67" s="930"/>
      <c r="AQ67" s="930"/>
      <c r="AR67" s="930"/>
      <c r="AS67" s="930"/>
      <c r="AT67" s="930"/>
      <c r="AU67" s="930"/>
      <c r="AV67" s="930"/>
      <c r="AW67" s="930"/>
      <c r="AX67" s="930"/>
      <c r="AY67" s="592"/>
      <c r="AZ67" s="592"/>
      <c r="BA67" s="592"/>
      <c r="BB67" s="592"/>
      <c r="BC67" s="592"/>
      <c r="BD67" s="593"/>
      <c r="BE67" s="593"/>
      <c r="BF67" s="593"/>
      <c r="BG67" s="592"/>
      <c r="BH67" s="592"/>
      <c r="BI67" s="592"/>
      <c r="BJ67" s="149"/>
      <c r="BK67" s="930"/>
      <c r="BL67" s="930"/>
      <c r="BM67" s="930"/>
      <c r="BN67" s="930"/>
      <c r="BO67" s="930"/>
      <c r="BP67" s="930"/>
      <c r="BQ67" s="930"/>
      <c r="BR67" s="930"/>
      <c r="BS67" s="930"/>
      <c r="BT67" s="930"/>
      <c r="BU67" s="930"/>
      <c r="BV67" s="930"/>
    </row>
    <row r="68" spans="1:74" s="128" customFormat="1" x14ac:dyDescent="0.2">
      <c r="A68" s="931"/>
      <c r="B68" s="980" t="s">
        <v>118</v>
      </c>
      <c r="C68" s="980"/>
      <c r="D68" s="980"/>
      <c r="E68" s="980"/>
      <c r="F68" s="980"/>
      <c r="G68" s="980"/>
      <c r="H68" s="980"/>
      <c r="I68" s="980"/>
      <c r="J68" s="980"/>
      <c r="K68" s="980"/>
      <c r="L68" s="980"/>
      <c r="M68" s="980"/>
      <c r="N68" s="980"/>
      <c r="O68" s="980"/>
      <c r="P68" s="980"/>
      <c r="Q68" s="980"/>
      <c r="R68" s="980"/>
      <c r="S68" s="930"/>
      <c r="T68" s="930"/>
      <c r="U68" s="930"/>
      <c r="V68" s="930"/>
      <c r="W68" s="930"/>
      <c r="X68" s="930"/>
      <c r="Y68" s="930"/>
      <c r="Z68" s="930"/>
      <c r="AA68" s="930"/>
      <c r="AB68" s="930"/>
      <c r="AC68" s="930"/>
      <c r="AD68" s="930"/>
      <c r="AE68" s="930"/>
      <c r="AF68" s="930"/>
      <c r="AG68" s="930"/>
      <c r="AH68" s="930"/>
      <c r="AI68" s="930"/>
      <c r="AJ68" s="930"/>
      <c r="AK68" s="930"/>
      <c r="AL68" s="930"/>
      <c r="AM68" s="930"/>
      <c r="AN68" s="930"/>
      <c r="AO68" s="930"/>
      <c r="AP68" s="930"/>
      <c r="AQ68" s="930"/>
      <c r="AR68" s="930"/>
      <c r="AS68" s="930"/>
      <c r="AT68" s="930"/>
      <c r="AU68" s="930"/>
      <c r="AV68" s="930"/>
      <c r="AW68" s="930"/>
      <c r="AX68" s="930"/>
      <c r="AY68" s="592"/>
      <c r="AZ68" s="592"/>
      <c r="BA68" s="592"/>
      <c r="BB68" s="592"/>
      <c r="BC68" s="592"/>
      <c r="BD68" s="593"/>
      <c r="BE68" s="593"/>
      <c r="BF68" s="593"/>
      <c r="BG68" s="592"/>
      <c r="BH68" s="592"/>
      <c r="BI68" s="592"/>
      <c r="BJ68" s="149"/>
      <c r="BK68" s="930"/>
      <c r="BL68" s="930"/>
      <c r="BM68" s="930"/>
      <c r="BN68" s="930"/>
      <c r="BO68" s="930"/>
      <c r="BP68" s="930"/>
      <c r="BQ68" s="930"/>
      <c r="BR68" s="930"/>
      <c r="BS68" s="930"/>
      <c r="BT68" s="930"/>
      <c r="BU68" s="930"/>
      <c r="BV68" s="930"/>
    </row>
    <row r="69" spans="1:74" s="128" customFormat="1" ht="24.75" customHeight="1" x14ac:dyDescent="0.2">
      <c r="A69" s="929"/>
      <c r="B69" s="1050" t="s">
        <v>954</v>
      </c>
      <c r="C69" s="989"/>
      <c r="D69" s="989"/>
      <c r="E69" s="989"/>
      <c r="F69" s="989"/>
      <c r="G69" s="989"/>
      <c r="H69" s="989"/>
      <c r="I69" s="989"/>
      <c r="J69" s="989"/>
      <c r="K69" s="989"/>
      <c r="L69" s="989"/>
      <c r="M69" s="989"/>
      <c r="N69" s="989"/>
      <c r="O69" s="989"/>
      <c r="P69" s="989"/>
      <c r="Q69" s="972"/>
      <c r="R69" s="697"/>
      <c r="S69" s="930"/>
      <c r="T69" s="930"/>
      <c r="U69" s="930"/>
      <c r="V69" s="930"/>
      <c r="W69" s="930"/>
      <c r="X69" s="930"/>
      <c r="Y69" s="930"/>
      <c r="Z69" s="930"/>
      <c r="AA69" s="930"/>
      <c r="AB69" s="930"/>
      <c r="AC69" s="930"/>
      <c r="AD69" s="930"/>
      <c r="AE69" s="930"/>
      <c r="AF69" s="930"/>
      <c r="AG69" s="930"/>
      <c r="AH69" s="930"/>
      <c r="AI69" s="930"/>
      <c r="AJ69" s="930"/>
      <c r="AK69" s="930"/>
      <c r="AL69" s="930"/>
      <c r="AM69" s="930"/>
      <c r="AN69" s="930"/>
      <c r="AO69" s="930"/>
      <c r="AP69" s="930"/>
      <c r="AQ69" s="930"/>
      <c r="AR69" s="930"/>
      <c r="AS69" s="930"/>
      <c r="AT69" s="930"/>
      <c r="AU69" s="930"/>
      <c r="AV69" s="930"/>
      <c r="AW69" s="930"/>
      <c r="AX69" s="930"/>
      <c r="AY69" s="592"/>
      <c r="AZ69" s="592"/>
      <c r="BA69" s="592"/>
      <c r="BB69" s="592"/>
      <c r="BC69" s="592"/>
      <c r="BD69" s="593"/>
      <c r="BE69" s="593"/>
      <c r="BF69" s="593"/>
      <c r="BG69" s="592"/>
      <c r="BH69" s="592"/>
      <c r="BI69" s="592"/>
      <c r="BJ69" s="149"/>
      <c r="BK69" s="930"/>
      <c r="BL69" s="930"/>
      <c r="BM69" s="930"/>
      <c r="BN69" s="930"/>
      <c r="BO69" s="930"/>
      <c r="BP69" s="930"/>
      <c r="BQ69" s="930"/>
      <c r="BR69" s="930"/>
      <c r="BS69" s="930"/>
      <c r="BT69" s="930"/>
      <c r="BU69" s="930"/>
      <c r="BV69" s="930"/>
    </row>
    <row r="70" spans="1:74" s="128" customFormat="1" ht="14.25" x14ac:dyDescent="0.2">
      <c r="A70" s="929"/>
      <c r="B70" s="966" t="s">
        <v>955</v>
      </c>
      <c r="C70" s="972"/>
      <c r="D70" s="972"/>
      <c r="E70" s="972"/>
      <c r="F70" s="972"/>
      <c r="G70" s="972"/>
      <c r="H70" s="972"/>
      <c r="I70" s="972"/>
      <c r="J70" s="972"/>
      <c r="K70" s="972"/>
      <c r="L70" s="972"/>
      <c r="M70" s="972"/>
      <c r="N70" s="972"/>
      <c r="O70" s="972"/>
      <c r="P70" s="972"/>
      <c r="Q70" s="1051"/>
      <c r="R70" s="697"/>
      <c r="S70" s="930"/>
      <c r="T70" s="930"/>
      <c r="U70" s="930"/>
      <c r="V70" s="930"/>
      <c r="W70" s="930"/>
      <c r="X70" s="930"/>
      <c r="Y70" s="930"/>
      <c r="Z70" s="930"/>
      <c r="AA70" s="930"/>
      <c r="AB70" s="930"/>
      <c r="AC70" s="930"/>
      <c r="AD70" s="930"/>
      <c r="AE70" s="930"/>
      <c r="AF70" s="930"/>
      <c r="AG70" s="930"/>
      <c r="AH70" s="930"/>
      <c r="AI70" s="930"/>
      <c r="AJ70" s="930"/>
      <c r="AK70" s="930"/>
      <c r="AL70" s="930"/>
      <c r="AM70" s="930"/>
      <c r="AN70" s="930"/>
      <c r="AO70" s="930"/>
      <c r="AP70" s="930"/>
      <c r="AQ70" s="930"/>
      <c r="AR70" s="930"/>
      <c r="AS70" s="930"/>
      <c r="AT70" s="930"/>
      <c r="AU70" s="930"/>
      <c r="AV70" s="930"/>
      <c r="AW70" s="930"/>
      <c r="AX70" s="930"/>
      <c r="AY70" s="592"/>
      <c r="AZ70" s="592"/>
      <c r="BA70" s="592"/>
      <c r="BB70" s="592"/>
      <c r="BC70" s="592"/>
      <c r="BD70" s="593"/>
      <c r="BE70" s="593"/>
      <c r="BF70" s="593"/>
      <c r="BG70" s="592"/>
      <c r="BH70" s="592"/>
      <c r="BI70" s="592"/>
      <c r="BJ70" s="149"/>
      <c r="BK70" s="930"/>
      <c r="BL70" s="930"/>
      <c r="BM70" s="930"/>
      <c r="BN70" s="930"/>
      <c r="BO70" s="930"/>
      <c r="BP70" s="930"/>
      <c r="BQ70" s="930"/>
      <c r="BR70" s="930"/>
      <c r="BS70" s="930"/>
      <c r="BT70" s="930"/>
      <c r="BU70" s="930"/>
      <c r="BV70" s="930"/>
    </row>
    <row r="71" spans="1:74" s="128" customFormat="1" ht="12" customHeight="1" x14ac:dyDescent="0.2">
      <c r="A71" s="929"/>
      <c r="B71" s="1052" t="s">
        <v>191</v>
      </c>
      <c r="C71" s="972"/>
      <c r="D71" s="972"/>
      <c r="E71" s="972"/>
      <c r="F71" s="972"/>
      <c r="G71" s="972"/>
      <c r="H71" s="972"/>
      <c r="I71" s="972"/>
      <c r="J71" s="972"/>
      <c r="K71" s="972"/>
      <c r="L71" s="972"/>
      <c r="M71" s="972"/>
      <c r="N71" s="972"/>
      <c r="O71" s="972"/>
      <c r="P71" s="972"/>
      <c r="Q71" s="972"/>
      <c r="R71" s="697"/>
      <c r="S71" s="930"/>
      <c r="T71" s="930"/>
      <c r="U71" s="930"/>
      <c r="V71" s="930"/>
      <c r="W71" s="930"/>
      <c r="X71" s="930"/>
      <c r="Y71" s="930"/>
      <c r="Z71" s="930"/>
      <c r="AA71" s="930"/>
      <c r="AB71" s="930"/>
      <c r="AC71" s="930"/>
      <c r="AD71" s="930"/>
      <c r="AE71" s="930"/>
      <c r="AF71" s="930"/>
      <c r="AG71" s="930"/>
      <c r="AH71" s="930"/>
      <c r="AI71" s="930"/>
      <c r="AJ71" s="930"/>
      <c r="AK71" s="930"/>
      <c r="AL71" s="930"/>
      <c r="AM71" s="930"/>
      <c r="AN71" s="930"/>
      <c r="AO71" s="930"/>
      <c r="AP71" s="930"/>
      <c r="AQ71" s="930"/>
      <c r="AR71" s="930"/>
      <c r="AS71" s="930"/>
      <c r="AT71" s="930"/>
      <c r="AU71" s="930"/>
      <c r="AV71" s="930"/>
      <c r="AW71" s="930"/>
      <c r="AX71" s="930"/>
      <c r="AY71" s="592"/>
      <c r="AZ71" s="592"/>
      <c r="BA71" s="592"/>
      <c r="BB71" s="592"/>
      <c r="BC71" s="592"/>
      <c r="BD71" s="593"/>
      <c r="BE71" s="593"/>
      <c r="BF71" s="593"/>
      <c r="BG71" s="592"/>
      <c r="BH71" s="592"/>
      <c r="BI71" s="592"/>
      <c r="BJ71" s="149"/>
      <c r="BK71" s="930"/>
      <c r="BL71" s="930"/>
      <c r="BM71" s="930"/>
      <c r="BN71" s="930"/>
      <c r="BO71" s="930"/>
      <c r="BP71" s="930"/>
      <c r="BQ71" s="930"/>
      <c r="BR71" s="930"/>
      <c r="BS71" s="930"/>
      <c r="BT71" s="930"/>
      <c r="BU71" s="930"/>
      <c r="BV71" s="930"/>
    </row>
    <row r="72" spans="1:74" s="129" customFormat="1" ht="12" customHeight="1" x14ac:dyDescent="0.2">
      <c r="A72" s="180"/>
      <c r="B72" s="1015"/>
      <c r="C72" s="1049"/>
      <c r="D72" s="1049"/>
      <c r="E72" s="1049"/>
      <c r="F72" s="1049"/>
      <c r="G72" s="1049"/>
      <c r="H72" s="1049"/>
      <c r="I72" s="1049"/>
      <c r="J72" s="1049"/>
      <c r="K72" s="1049"/>
      <c r="L72" s="1049"/>
      <c r="M72" s="1049"/>
      <c r="N72" s="1049"/>
      <c r="O72" s="1049"/>
      <c r="P72" s="1049"/>
      <c r="Q72" s="1016"/>
      <c r="R72" s="932"/>
      <c r="S72" s="932"/>
      <c r="T72" s="932"/>
      <c r="U72" s="932"/>
      <c r="V72" s="932"/>
      <c r="W72" s="932"/>
      <c r="X72" s="932"/>
      <c r="Y72" s="932"/>
      <c r="Z72" s="932"/>
      <c r="AA72" s="932"/>
      <c r="AB72" s="932"/>
      <c r="AC72" s="932"/>
      <c r="AD72" s="932"/>
      <c r="AE72" s="932"/>
      <c r="AF72" s="932"/>
      <c r="AG72" s="932"/>
      <c r="AH72" s="932"/>
      <c r="AI72" s="932"/>
      <c r="AJ72" s="932"/>
      <c r="AK72" s="932"/>
      <c r="AL72" s="932"/>
      <c r="AM72" s="932"/>
      <c r="AN72" s="932"/>
      <c r="AO72" s="932"/>
      <c r="AP72" s="932"/>
      <c r="AQ72" s="932"/>
      <c r="AR72" s="932"/>
      <c r="AS72" s="932"/>
      <c r="AT72" s="932"/>
      <c r="AU72" s="932"/>
      <c r="AV72" s="932"/>
      <c r="AW72" s="932"/>
      <c r="AX72" s="932"/>
      <c r="AY72" s="735"/>
      <c r="AZ72" s="735"/>
      <c r="BA72" s="735"/>
      <c r="BB72" s="735"/>
      <c r="BC72" s="735"/>
      <c r="BD72" s="594"/>
      <c r="BE72" s="594"/>
      <c r="BF72" s="594"/>
      <c r="BG72" s="735"/>
      <c r="BH72" s="735"/>
      <c r="BI72" s="735"/>
      <c r="BJ72" s="145"/>
      <c r="BK72" s="932"/>
      <c r="BL72" s="932"/>
      <c r="BM72" s="932"/>
      <c r="BN72" s="932"/>
      <c r="BO72" s="932"/>
      <c r="BP72" s="932"/>
      <c r="BQ72" s="932"/>
      <c r="BR72" s="932"/>
      <c r="BS72" s="932"/>
      <c r="BT72" s="932"/>
      <c r="BU72" s="932"/>
      <c r="BV72" s="932"/>
    </row>
    <row r="73" spans="1:74" ht="12.6" customHeight="1" x14ac:dyDescent="0.2">
      <c r="A73" s="180"/>
      <c r="B73" s="1015"/>
      <c r="C73" s="1016"/>
      <c r="D73" s="1016"/>
      <c r="E73" s="1016"/>
      <c r="F73" s="1016"/>
      <c r="G73" s="1016"/>
      <c r="H73" s="1016"/>
      <c r="I73" s="1016"/>
      <c r="J73" s="1016"/>
      <c r="K73" s="1016"/>
      <c r="L73" s="1016"/>
      <c r="M73" s="1016"/>
      <c r="N73" s="1016"/>
      <c r="O73" s="1016"/>
      <c r="P73" s="1016"/>
      <c r="Q73" s="985"/>
      <c r="R73" s="180"/>
      <c r="S73" s="180"/>
      <c r="T73" s="180"/>
      <c r="U73" s="180"/>
      <c r="V73" s="180"/>
      <c r="W73" s="180"/>
      <c r="X73" s="180"/>
      <c r="Y73" s="180"/>
      <c r="Z73" s="180"/>
      <c r="AA73" s="180"/>
      <c r="AB73" s="180"/>
      <c r="AC73" s="180"/>
      <c r="AD73" s="180"/>
      <c r="AE73" s="180"/>
      <c r="AF73" s="180"/>
      <c r="AG73" s="180"/>
      <c r="AH73" s="180"/>
      <c r="AI73" s="180"/>
      <c r="AJ73" s="180"/>
      <c r="AK73" s="180"/>
      <c r="AL73" s="180"/>
      <c r="AM73" s="180"/>
      <c r="AN73" s="180"/>
      <c r="AO73" s="180"/>
      <c r="AP73" s="180"/>
      <c r="AQ73" s="180"/>
      <c r="AR73" s="180"/>
      <c r="AS73" s="180"/>
      <c r="AT73" s="180"/>
      <c r="AU73" s="180"/>
      <c r="AV73" s="180"/>
      <c r="AW73" s="180"/>
      <c r="AX73" s="180"/>
      <c r="BK73" s="99"/>
      <c r="BL73" s="99"/>
      <c r="BM73" s="99"/>
      <c r="BN73" s="99"/>
      <c r="BO73" s="99"/>
      <c r="BP73" s="99"/>
      <c r="BQ73" s="99"/>
      <c r="BR73" s="99"/>
      <c r="BS73" s="99"/>
      <c r="BT73" s="99"/>
      <c r="BU73" s="99"/>
      <c r="BV73" s="99"/>
    </row>
    <row r="74" spans="1:74" ht="12.6" customHeight="1" x14ac:dyDescent="0.2">
      <c r="A74" s="180"/>
      <c r="B74" s="1013"/>
      <c r="C74" s="985"/>
      <c r="D74" s="985"/>
      <c r="E74" s="985"/>
      <c r="F74" s="985"/>
      <c r="G74" s="985"/>
      <c r="H74" s="985"/>
      <c r="I74" s="985"/>
      <c r="J74" s="985"/>
      <c r="K74" s="985"/>
      <c r="L74" s="985"/>
      <c r="M74" s="985"/>
      <c r="N74" s="985"/>
      <c r="O74" s="985"/>
      <c r="P74" s="985"/>
      <c r="Q74" s="985"/>
      <c r="R74" s="180"/>
      <c r="S74" s="180"/>
      <c r="T74" s="180"/>
      <c r="U74" s="180"/>
      <c r="V74" s="180"/>
      <c r="W74" s="180"/>
      <c r="X74" s="180"/>
      <c r="Y74" s="180"/>
      <c r="Z74" s="180"/>
      <c r="AA74" s="180"/>
      <c r="AB74" s="180"/>
      <c r="AC74" s="180"/>
      <c r="AD74" s="180"/>
      <c r="AE74" s="180"/>
      <c r="AF74" s="180"/>
      <c r="AG74" s="180"/>
      <c r="AH74" s="180"/>
      <c r="AI74" s="180"/>
      <c r="AJ74" s="180"/>
      <c r="AK74" s="180"/>
      <c r="AL74" s="180"/>
      <c r="AM74" s="180"/>
      <c r="AN74" s="180"/>
      <c r="AO74" s="180"/>
      <c r="AP74" s="180"/>
      <c r="AQ74" s="180"/>
      <c r="AR74" s="180"/>
      <c r="AS74" s="180"/>
      <c r="AT74" s="180"/>
      <c r="AU74" s="180"/>
      <c r="AV74" s="180"/>
      <c r="AW74" s="180"/>
      <c r="AX74" s="180"/>
      <c r="BK74" s="99"/>
      <c r="BL74" s="99"/>
      <c r="BM74" s="99"/>
      <c r="BN74" s="99"/>
      <c r="BO74" s="99"/>
      <c r="BP74" s="99"/>
      <c r="BQ74" s="99"/>
      <c r="BR74" s="99"/>
      <c r="BS74" s="99"/>
      <c r="BT74" s="99"/>
      <c r="BU74" s="99"/>
      <c r="BV74" s="99"/>
    </row>
    <row r="75" spans="1:74" x14ac:dyDescent="0.2">
      <c r="A75" s="180"/>
      <c r="B75" s="180"/>
      <c r="C75" s="180"/>
      <c r="D75" s="180"/>
      <c r="E75" s="180"/>
      <c r="F75" s="180"/>
      <c r="G75" s="180"/>
      <c r="H75" s="180"/>
      <c r="I75" s="180"/>
      <c r="J75" s="180"/>
      <c r="K75" s="180"/>
      <c r="L75" s="180"/>
      <c r="M75" s="180"/>
      <c r="N75" s="180"/>
      <c r="O75" s="180"/>
      <c r="P75" s="180"/>
      <c r="Q75" s="180"/>
      <c r="R75" s="180"/>
      <c r="S75" s="180"/>
      <c r="T75" s="180"/>
      <c r="U75" s="180"/>
      <c r="V75" s="180"/>
      <c r="W75" s="180"/>
      <c r="X75" s="180"/>
      <c r="Y75" s="180"/>
      <c r="Z75" s="180"/>
      <c r="AA75" s="180"/>
      <c r="AB75" s="180"/>
      <c r="AC75" s="180"/>
      <c r="AD75" s="180"/>
      <c r="AE75" s="180"/>
      <c r="AF75" s="180"/>
      <c r="AG75" s="180"/>
      <c r="AH75" s="180"/>
      <c r="AI75" s="180"/>
      <c r="AJ75" s="180"/>
      <c r="AK75" s="180"/>
      <c r="AL75" s="180"/>
      <c r="AM75" s="180"/>
      <c r="AN75" s="180"/>
      <c r="AO75" s="180"/>
      <c r="AP75" s="180"/>
      <c r="AQ75" s="180"/>
      <c r="AR75" s="180"/>
      <c r="AS75" s="180"/>
      <c r="AT75" s="180"/>
      <c r="AU75" s="180"/>
      <c r="AV75" s="180"/>
      <c r="AW75" s="180"/>
      <c r="AX75" s="180"/>
      <c r="BK75" s="99"/>
      <c r="BL75" s="99"/>
      <c r="BM75" s="99"/>
      <c r="BN75" s="99"/>
      <c r="BO75" s="99"/>
      <c r="BP75" s="99"/>
      <c r="BQ75" s="99"/>
      <c r="BR75" s="99"/>
      <c r="BS75" s="99"/>
      <c r="BT75" s="99"/>
      <c r="BU75" s="99"/>
      <c r="BV75" s="99"/>
    </row>
    <row r="76" spans="1:74" x14ac:dyDescent="0.2">
      <c r="A76" s="180"/>
      <c r="B76" s="180"/>
      <c r="C76" s="180"/>
      <c r="D76" s="180"/>
      <c r="E76" s="180"/>
      <c r="F76" s="180"/>
      <c r="G76" s="180"/>
      <c r="H76" s="180"/>
      <c r="I76" s="180"/>
      <c r="J76" s="180"/>
      <c r="K76" s="180"/>
      <c r="L76" s="180"/>
      <c r="M76" s="180"/>
      <c r="N76" s="180"/>
      <c r="O76" s="180"/>
      <c r="P76" s="180"/>
      <c r="Q76" s="180"/>
      <c r="R76" s="180"/>
      <c r="S76" s="180"/>
      <c r="T76" s="180"/>
      <c r="U76" s="180"/>
      <c r="V76" s="180"/>
      <c r="W76" s="180"/>
      <c r="X76" s="180"/>
      <c r="Y76" s="180"/>
      <c r="Z76" s="180"/>
      <c r="AA76" s="180"/>
      <c r="AB76" s="180"/>
      <c r="AC76" s="180"/>
      <c r="AD76" s="180"/>
      <c r="AE76" s="180"/>
      <c r="AF76" s="180"/>
      <c r="AG76" s="180"/>
      <c r="AH76" s="180"/>
      <c r="AI76" s="180"/>
      <c r="AJ76" s="180"/>
      <c r="AK76" s="180"/>
      <c r="AL76" s="180"/>
      <c r="AM76" s="180"/>
      <c r="AN76" s="180"/>
      <c r="AO76" s="180"/>
      <c r="AP76" s="180"/>
      <c r="AQ76" s="180"/>
      <c r="AR76" s="180"/>
      <c r="AS76" s="180"/>
      <c r="AT76" s="180"/>
      <c r="AU76" s="180"/>
      <c r="AV76" s="180"/>
      <c r="AW76" s="180"/>
      <c r="AX76" s="180"/>
      <c r="BK76" s="99"/>
      <c r="BL76" s="99"/>
      <c r="BM76" s="99"/>
      <c r="BN76" s="99"/>
      <c r="BO76" s="99"/>
      <c r="BP76" s="99"/>
      <c r="BQ76" s="99"/>
      <c r="BR76" s="99"/>
      <c r="BS76" s="99"/>
      <c r="BT76" s="99"/>
      <c r="BU76" s="99"/>
      <c r="BV76" s="99"/>
    </row>
    <row r="77" spans="1:74" x14ac:dyDescent="0.2">
      <c r="A77" s="180"/>
      <c r="B77" s="180"/>
      <c r="C77" s="180"/>
      <c r="D77" s="180"/>
      <c r="E77" s="180"/>
      <c r="F77" s="180"/>
      <c r="G77" s="180"/>
      <c r="H77" s="180"/>
      <c r="I77" s="180"/>
      <c r="J77" s="180"/>
      <c r="K77" s="180"/>
      <c r="L77" s="180"/>
      <c r="M77" s="180"/>
      <c r="N77" s="180"/>
      <c r="O77" s="180"/>
      <c r="P77" s="180"/>
      <c r="Q77" s="180"/>
      <c r="R77" s="180"/>
      <c r="S77" s="180"/>
      <c r="T77" s="180"/>
      <c r="U77" s="180"/>
      <c r="V77" s="180"/>
      <c r="W77" s="180"/>
      <c r="X77" s="180"/>
      <c r="Y77" s="180"/>
      <c r="Z77" s="180"/>
      <c r="AA77" s="180"/>
      <c r="AB77" s="180"/>
      <c r="AC77" s="180"/>
      <c r="AD77" s="180"/>
      <c r="AE77" s="180"/>
      <c r="AF77" s="180"/>
      <c r="AG77" s="180"/>
      <c r="AH77" s="180"/>
      <c r="AI77" s="180"/>
      <c r="AJ77" s="180"/>
      <c r="AK77" s="180"/>
      <c r="AL77" s="180"/>
      <c r="AM77" s="180"/>
      <c r="AN77" s="180"/>
      <c r="AO77" s="180"/>
      <c r="AP77" s="180"/>
      <c r="AQ77" s="180"/>
      <c r="AR77" s="180"/>
      <c r="AS77" s="180"/>
      <c r="AT77" s="180"/>
      <c r="AU77" s="180"/>
      <c r="AV77" s="180"/>
      <c r="AW77" s="180"/>
      <c r="AX77" s="180"/>
      <c r="BK77" s="99"/>
      <c r="BL77" s="99"/>
      <c r="BM77" s="99"/>
      <c r="BN77" s="99"/>
      <c r="BO77" s="99"/>
      <c r="BP77" s="99"/>
      <c r="BQ77" s="99"/>
      <c r="BR77" s="99"/>
      <c r="BS77" s="99"/>
      <c r="BT77" s="99"/>
      <c r="BU77" s="99"/>
      <c r="BV77" s="99"/>
    </row>
    <row r="78" spans="1:74" x14ac:dyDescent="0.2">
      <c r="A78" s="180"/>
      <c r="B78" s="180"/>
      <c r="C78" s="180"/>
      <c r="D78" s="180"/>
      <c r="E78" s="180"/>
      <c r="F78" s="180"/>
      <c r="G78" s="180"/>
      <c r="H78" s="180"/>
      <c r="I78" s="180"/>
      <c r="J78" s="180"/>
      <c r="K78" s="180"/>
      <c r="L78" s="180"/>
      <c r="M78" s="180"/>
      <c r="N78" s="180"/>
      <c r="O78" s="180"/>
      <c r="P78" s="180"/>
      <c r="Q78" s="180"/>
      <c r="R78" s="180"/>
      <c r="S78" s="180"/>
      <c r="T78" s="180"/>
      <c r="U78" s="180"/>
      <c r="V78" s="180"/>
      <c r="W78" s="180"/>
      <c r="X78" s="180"/>
      <c r="Y78" s="180"/>
      <c r="Z78" s="180"/>
      <c r="AA78" s="180"/>
      <c r="AB78" s="180"/>
      <c r="AC78" s="180"/>
      <c r="AD78" s="180"/>
      <c r="AE78" s="180"/>
      <c r="AF78" s="180"/>
      <c r="AG78" s="180"/>
      <c r="AH78" s="180"/>
      <c r="AI78" s="180"/>
      <c r="AJ78" s="180"/>
      <c r="AK78" s="180"/>
      <c r="AL78" s="180"/>
      <c r="AM78" s="180"/>
      <c r="AN78" s="180"/>
      <c r="AO78" s="180"/>
      <c r="AP78" s="180"/>
      <c r="AQ78" s="180"/>
      <c r="AR78" s="180"/>
      <c r="AS78" s="180"/>
      <c r="AT78" s="180"/>
      <c r="AU78" s="180"/>
      <c r="AV78" s="180"/>
      <c r="AW78" s="180"/>
      <c r="AX78" s="180"/>
      <c r="BK78" s="99"/>
      <c r="BL78" s="99"/>
      <c r="BM78" s="99"/>
      <c r="BN78" s="99"/>
      <c r="BO78" s="99"/>
      <c r="BP78" s="99"/>
      <c r="BQ78" s="99"/>
      <c r="BR78" s="99"/>
      <c r="BS78" s="99"/>
      <c r="BT78" s="99"/>
      <c r="BU78" s="99"/>
      <c r="BV78" s="99"/>
    </row>
    <row r="79" spans="1:74" x14ac:dyDescent="0.2">
      <c r="A79" s="180"/>
      <c r="B79" s="180"/>
      <c r="C79" s="180"/>
      <c r="D79" s="180"/>
      <c r="E79" s="180"/>
      <c r="F79" s="180"/>
      <c r="G79" s="180"/>
      <c r="H79" s="180"/>
      <c r="I79" s="180"/>
      <c r="J79" s="180"/>
      <c r="K79" s="180"/>
      <c r="L79" s="180"/>
      <c r="M79" s="180"/>
      <c r="N79" s="180"/>
      <c r="O79" s="180"/>
      <c r="P79" s="180"/>
      <c r="Q79" s="180"/>
      <c r="R79" s="180"/>
      <c r="S79" s="180"/>
      <c r="T79" s="180"/>
      <c r="U79" s="180"/>
      <c r="V79" s="180"/>
      <c r="W79" s="180"/>
      <c r="X79" s="180"/>
      <c r="Y79" s="180"/>
      <c r="Z79" s="180"/>
      <c r="AA79" s="180"/>
      <c r="AB79" s="180"/>
      <c r="AC79" s="180"/>
      <c r="AD79" s="180"/>
      <c r="AE79" s="180"/>
      <c r="AF79" s="180"/>
      <c r="AG79" s="180"/>
      <c r="AH79" s="180"/>
      <c r="AI79" s="180"/>
      <c r="AJ79" s="180"/>
      <c r="AK79" s="180"/>
      <c r="AL79" s="180"/>
      <c r="AM79" s="180"/>
      <c r="AN79" s="180"/>
      <c r="AO79" s="180"/>
      <c r="AP79" s="180"/>
      <c r="AQ79" s="180"/>
      <c r="AR79" s="180"/>
      <c r="AS79" s="180"/>
      <c r="AT79" s="180"/>
      <c r="AU79" s="180"/>
      <c r="AV79" s="180"/>
      <c r="AW79" s="180"/>
      <c r="AX79" s="180"/>
      <c r="BK79" s="99"/>
      <c r="BL79" s="99"/>
      <c r="BM79" s="99"/>
      <c r="BN79" s="99"/>
      <c r="BO79" s="99"/>
      <c r="BP79" s="99"/>
      <c r="BQ79" s="99"/>
      <c r="BR79" s="99"/>
      <c r="BS79" s="99"/>
      <c r="BT79" s="99"/>
      <c r="BU79" s="99"/>
      <c r="BV79" s="99"/>
    </row>
    <row r="80" spans="1:74" x14ac:dyDescent="0.2">
      <c r="A80" s="180"/>
      <c r="B80" s="180"/>
      <c r="C80" s="180"/>
      <c r="D80" s="180"/>
      <c r="E80" s="180"/>
      <c r="F80" s="180"/>
      <c r="G80" s="180"/>
      <c r="H80" s="180"/>
      <c r="I80" s="180"/>
      <c r="J80" s="180"/>
      <c r="K80" s="180"/>
      <c r="L80" s="180"/>
      <c r="M80" s="180"/>
      <c r="N80" s="180"/>
      <c r="O80" s="180"/>
      <c r="P80" s="180"/>
      <c r="Q80" s="180"/>
      <c r="R80" s="180"/>
      <c r="S80" s="180"/>
      <c r="T80" s="180"/>
      <c r="U80" s="180"/>
      <c r="V80" s="180"/>
      <c r="W80" s="180"/>
      <c r="X80" s="180"/>
      <c r="Y80" s="180"/>
      <c r="Z80" s="180"/>
      <c r="AA80" s="180"/>
      <c r="AB80" s="180"/>
      <c r="AC80" s="180"/>
      <c r="AD80" s="180"/>
      <c r="AE80" s="180"/>
      <c r="AF80" s="180"/>
      <c r="AG80" s="180"/>
      <c r="AH80" s="180"/>
      <c r="AI80" s="180"/>
      <c r="AJ80" s="180"/>
      <c r="AK80" s="180"/>
      <c r="AL80" s="180"/>
      <c r="AM80" s="180"/>
      <c r="AN80" s="180"/>
      <c r="AO80" s="180"/>
      <c r="AP80" s="180"/>
      <c r="AQ80" s="180"/>
      <c r="AR80" s="180"/>
      <c r="AS80" s="180"/>
      <c r="AT80" s="180"/>
      <c r="AU80" s="180"/>
      <c r="AV80" s="180"/>
      <c r="AW80" s="180"/>
      <c r="AX80" s="180"/>
      <c r="BK80" s="99"/>
      <c r="BL80" s="99"/>
      <c r="BM80" s="99"/>
      <c r="BN80" s="99"/>
      <c r="BO80" s="99"/>
      <c r="BP80" s="99"/>
      <c r="BQ80" s="99"/>
      <c r="BR80" s="99"/>
      <c r="BS80" s="99"/>
      <c r="BT80" s="99"/>
      <c r="BU80" s="99"/>
      <c r="BV80" s="99"/>
    </row>
    <row r="81" spans="63:74" x14ac:dyDescent="0.2">
      <c r="BK81" s="99"/>
      <c r="BL81" s="99"/>
      <c r="BM81" s="99"/>
      <c r="BN81" s="99"/>
      <c r="BO81" s="99"/>
      <c r="BP81" s="99"/>
      <c r="BQ81" s="99"/>
      <c r="BR81" s="99"/>
      <c r="BS81" s="99"/>
      <c r="BT81" s="99"/>
      <c r="BU81" s="99"/>
      <c r="BV81" s="99"/>
    </row>
    <row r="82" spans="63:74" x14ac:dyDescent="0.2">
      <c r="BK82" s="99"/>
      <c r="BL82" s="99"/>
      <c r="BM82" s="99"/>
      <c r="BN82" s="99"/>
      <c r="BO82" s="99"/>
      <c r="BP82" s="99"/>
      <c r="BQ82" s="99"/>
      <c r="BR82" s="99"/>
      <c r="BS82" s="99"/>
      <c r="BT82" s="99"/>
      <c r="BU82" s="99"/>
      <c r="BV82" s="99"/>
    </row>
    <row r="83" spans="63:74" x14ac:dyDescent="0.2">
      <c r="BK83" s="99"/>
      <c r="BL83" s="99"/>
      <c r="BM83" s="99"/>
      <c r="BN83" s="99"/>
      <c r="BO83" s="99"/>
      <c r="BP83" s="99"/>
      <c r="BQ83" s="99"/>
      <c r="BR83" s="99"/>
      <c r="BS83" s="99"/>
      <c r="BT83" s="99"/>
      <c r="BU83" s="99"/>
      <c r="BV83" s="99"/>
    </row>
    <row r="84" spans="63:74" x14ac:dyDescent="0.2">
      <c r="BK84" s="99"/>
      <c r="BL84" s="99"/>
      <c r="BM84" s="99"/>
      <c r="BN84" s="99"/>
      <c r="BO84" s="99"/>
      <c r="BP84" s="99"/>
      <c r="BQ84" s="99"/>
      <c r="BR84" s="99"/>
      <c r="BS84" s="99"/>
      <c r="BT84" s="99"/>
      <c r="BU84" s="99"/>
      <c r="BV84" s="99"/>
    </row>
    <row r="85" spans="63:74" x14ac:dyDescent="0.2">
      <c r="BK85" s="99"/>
      <c r="BL85" s="99"/>
      <c r="BM85" s="99"/>
      <c r="BN85" s="99"/>
      <c r="BO85" s="99"/>
      <c r="BP85" s="99"/>
      <c r="BQ85" s="99"/>
      <c r="BR85" s="99"/>
      <c r="BS85" s="99"/>
      <c r="BT85" s="99"/>
      <c r="BU85" s="99"/>
      <c r="BV85" s="99"/>
    </row>
    <row r="86" spans="63:74" x14ac:dyDescent="0.2">
      <c r="BK86" s="99"/>
      <c r="BL86" s="99"/>
      <c r="BM86" s="99"/>
      <c r="BN86" s="99"/>
      <c r="BO86" s="99"/>
      <c r="BP86" s="99"/>
      <c r="BQ86" s="99"/>
      <c r="BR86" s="99"/>
      <c r="BS86" s="99"/>
      <c r="BT86" s="99"/>
      <c r="BU86" s="99"/>
      <c r="BV86" s="99"/>
    </row>
    <row r="87" spans="63:74" x14ac:dyDescent="0.2">
      <c r="BK87" s="99"/>
      <c r="BL87" s="99"/>
      <c r="BM87" s="99"/>
      <c r="BN87" s="99"/>
      <c r="BO87" s="99"/>
      <c r="BP87" s="99"/>
      <c r="BQ87" s="99"/>
      <c r="BR87" s="99"/>
      <c r="BS87" s="99"/>
      <c r="BT87" s="99"/>
      <c r="BU87" s="99"/>
      <c r="BV87" s="99"/>
    </row>
    <row r="88" spans="63:74" x14ac:dyDescent="0.2">
      <c r="BK88" s="99"/>
      <c r="BL88" s="99"/>
      <c r="BM88" s="99"/>
      <c r="BN88" s="99"/>
      <c r="BO88" s="99"/>
      <c r="BP88" s="99"/>
      <c r="BQ88" s="99"/>
      <c r="BR88" s="99"/>
      <c r="BS88" s="99"/>
      <c r="BT88" s="99"/>
      <c r="BU88" s="99"/>
      <c r="BV88" s="99"/>
    </row>
    <row r="89" spans="63:74" x14ac:dyDescent="0.2">
      <c r="BK89" s="99"/>
      <c r="BL89" s="99"/>
      <c r="BM89" s="99"/>
      <c r="BN89" s="99"/>
      <c r="BO89" s="99"/>
      <c r="BP89" s="99"/>
      <c r="BQ89" s="99"/>
      <c r="BR89" s="99"/>
      <c r="BS89" s="99"/>
      <c r="BT89" s="99"/>
      <c r="BU89" s="99"/>
      <c r="BV89" s="99"/>
    </row>
    <row r="90" spans="63:74" x14ac:dyDescent="0.2">
      <c r="BK90" s="99"/>
      <c r="BL90" s="99"/>
      <c r="BM90" s="99"/>
      <c r="BN90" s="99"/>
      <c r="BO90" s="99"/>
      <c r="BP90" s="99"/>
      <c r="BQ90" s="99"/>
      <c r="BR90" s="99"/>
      <c r="BS90" s="99"/>
      <c r="BT90" s="99"/>
      <c r="BU90" s="99"/>
      <c r="BV90" s="99"/>
    </row>
    <row r="91" spans="63:74" x14ac:dyDescent="0.2">
      <c r="BK91" s="99"/>
      <c r="BL91" s="99"/>
      <c r="BM91" s="99"/>
      <c r="BN91" s="99"/>
      <c r="BO91" s="99"/>
      <c r="BP91" s="99"/>
      <c r="BQ91" s="99"/>
      <c r="BR91" s="99"/>
      <c r="BS91" s="99"/>
      <c r="BT91" s="99"/>
      <c r="BU91" s="99"/>
      <c r="BV91" s="99"/>
    </row>
    <row r="92" spans="63:74" x14ac:dyDescent="0.2">
      <c r="BK92" s="99"/>
      <c r="BL92" s="99"/>
      <c r="BM92" s="99"/>
      <c r="BN92" s="99"/>
      <c r="BO92" s="99"/>
      <c r="BP92" s="99"/>
      <c r="BQ92" s="99"/>
      <c r="BR92" s="99"/>
      <c r="BS92" s="99"/>
      <c r="BT92" s="99"/>
      <c r="BU92" s="99"/>
      <c r="BV92" s="99"/>
    </row>
    <row r="93" spans="63:74" x14ac:dyDescent="0.2">
      <c r="BK93" s="99"/>
      <c r="BL93" s="99"/>
      <c r="BM93" s="99"/>
      <c r="BN93" s="99"/>
      <c r="BO93" s="99"/>
      <c r="BP93" s="99"/>
      <c r="BQ93" s="99"/>
      <c r="BR93" s="99"/>
      <c r="BS93" s="99"/>
      <c r="BT93" s="99"/>
      <c r="BU93" s="99"/>
      <c r="BV93" s="99"/>
    </row>
    <row r="94" spans="63:74" x14ac:dyDescent="0.2">
      <c r="BK94" s="99"/>
      <c r="BL94" s="99"/>
      <c r="BM94" s="99"/>
      <c r="BN94" s="99"/>
      <c r="BO94" s="99"/>
      <c r="BP94" s="99"/>
      <c r="BQ94" s="99"/>
      <c r="BR94" s="99"/>
      <c r="BS94" s="99"/>
      <c r="BT94" s="99"/>
      <c r="BU94" s="99"/>
      <c r="BV94" s="99"/>
    </row>
    <row r="95" spans="63:74" x14ac:dyDescent="0.2">
      <c r="BK95" s="99"/>
      <c r="BL95" s="99"/>
      <c r="BM95" s="99"/>
      <c r="BN95" s="99"/>
      <c r="BO95" s="99"/>
      <c r="BP95" s="99"/>
      <c r="BQ95" s="99"/>
      <c r="BR95" s="99"/>
      <c r="BS95" s="99"/>
      <c r="BT95" s="99"/>
      <c r="BU95" s="99"/>
      <c r="BV95" s="99"/>
    </row>
    <row r="96" spans="63:74" x14ac:dyDescent="0.2">
      <c r="BK96" s="99"/>
      <c r="BL96" s="99"/>
      <c r="BM96" s="99"/>
      <c r="BN96" s="99"/>
      <c r="BO96" s="99"/>
      <c r="BP96" s="99"/>
      <c r="BQ96" s="99"/>
      <c r="BR96" s="99"/>
      <c r="BS96" s="99"/>
      <c r="BT96" s="99"/>
      <c r="BU96" s="99"/>
      <c r="BV96" s="99"/>
    </row>
    <row r="97" spans="63:74" x14ac:dyDescent="0.2">
      <c r="BK97" s="99"/>
      <c r="BL97" s="99"/>
      <c r="BM97" s="99"/>
      <c r="BN97" s="99"/>
      <c r="BO97" s="99"/>
      <c r="BP97" s="99"/>
      <c r="BQ97" s="99"/>
      <c r="BR97" s="99"/>
      <c r="BS97" s="99"/>
      <c r="BT97" s="99"/>
      <c r="BU97" s="99"/>
      <c r="BV97" s="99"/>
    </row>
    <row r="98" spans="63:74" x14ac:dyDescent="0.2">
      <c r="BK98" s="99"/>
      <c r="BL98" s="99"/>
      <c r="BM98" s="99"/>
      <c r="BN98" s="99"/>
      <c r="BO98" s="99"/>
      <c r="BP98" s="99"/>
      <c r="BQ98" s="99"/>
      <c r="BR98" s="99"/>
      <c r="BS98" s="99"/>
      <c r="BT98" s="99"/>
      <c r="BU98" s="99"/>
      <c r="BV98" s="99"/>
    </row>
    <row r="99" spans="63:74" x14ac:dyDescent="0.2">
      <c r="BK99" s="99"/>
      <c r="BL99" s="99"/>
      <c r="BM99" s="99"/>
      <c r="BN99" s="99"/>
      <c r="BO99" s="99"/>
      <c r="BP99" s="99"/>
      <c r="BQ99" s="99"/>
      <c r="BR99" s="99"/>
      <c r="BS99" s="99"/>
      <c r="BT99" s="99"/>
      <c r="BU99" s="99"/>
      <c r="BV99" s="99"/>
    </row>
    <row r="100" spans="63:74" x14ac:dyDescent="0.2">
      <c r="BK100" s="99"/>
      <c r="BL100" s="99"/>
      <c r="BM100" s="99"/>
      <c r="BN100" s="99"/>
      <c r="BO100" s="99"/>
      <c r="BP100" s="99"/>
      <c r="BQ100" s="99"/>
      <c r="BR100" s="99"/>
      <c r="BS100" s="99"/>
      <c r="BT100" s="99"/>
      <c r="BU100" s="99"/>
      <c r="BV100" s="99"/>
    </row>
    <row r="101" spans="63:74" x14ac:dyDescent="0.2">
      <c r="BK101" s="99"/>
      <c r="BL101" s="99"/>
      <c r="BM101" s="99"/>
      <c r="BN101" s="99"/>
      <c r="BO101" s="99"/>
      <c r="BP101" s="99"/>
      <c r="BQ101" s="99"/>
      <c r="BR101" s="99"/>
      <c r="BS101" s="99"/>
      <c r="BT101" s="99"/>
      <c r="BU101" s="99"/>
      <c r="BV101" s="99"/>
    </row>
    <row r="102" spans="63:74" x14ac:dyDescent="0.2">
      <c r="BK102" s="99"/>
      <c r="BL102" s="99"/>
      <c r="BM102" s="99"/>
      <c r="BN102" s="99"/>
      <c r="BO102" s="99"/>
      <c r="BP102" s="99"/>
      <c r="BQ102" s="99"/>
      <c r="BR102" s="99"/>
      <c r="BS102" s="99"/>
      <c r="BT102" s="99"/>
      <c r="BU102" s="99"/>
      <c r="BV102" s="99"/>
    </row>
    <row r="103" spans="63:74" x14ac:dyDescent="0.2">
      <c r="BK103" s="99"/>
      <c r="BL103" s="99"/>
      <c r="BM103" s="99"/>
      <c r="BN103" s="99"/>
      <c r="BO103" s="99"/>
      <c r="BP103" s="99"/>
      <c r="BQ103" s="99"/>
      <c r="BR103" s="99"/>
      <c r="BS103" s="99"/>
      <c r="BT103" s="99"/>
      <c r="BU103" s="99"/>
      <c r="BV103" s="99"/>
    </row>
    <row r="104" spans="63:74" x14ac:dyDescent="0.2">
      <c r="BK104" s="99"/>
      <c r="BL104" s="99"/>
      <c r="BM104" s="99"/>
      <c r="BN104" s="99"/>
      <c r="BO104" s="99"/>
      <c r="BP104" s="99"/>
      <c r="BQ104" s="99"/>
      <c r="BR104" s="99"/>
      <c r="BS104" s="99"/>
      <c r="BT104" s="99"/>
      <c r="BU104" s="99"/>
      <c r="BV104" s="99"/>
    </row>
    <row r="105" spans="63:74" x14ac:dyDescent="0.2">
      <c r="BK105" s="99"/>
      <c r="BL105" s="99"/>
      <c r="BM105" s="99"/>
      <c r="BN105" s="99"/>
      <c r="BO105" s="99"/>
      <c r="BP105" s="99"/>
      <c r="BQ105" s="99"/>
      <c r="BR105" s="99"/>
      <c r="BS105" s="99"/>
      <c r="BT105" s="99"/>
      <c r="BU105" s="99"/>
      <c r="BV105" s="99"/>
    </row>
    <row r="106" spans="63:74" x14ac:dyDescent="0.2">
      <c r="BK106" s="99"/>
      <c r="BL106" s="99"/>
      <c r="BM106" s="99"/>
      <c r="BN106" s="99"/>
      <c r="BO106" s="99"/>
      <c r="BP106" s="99"/>
      <c r="BQ106" s="99"/>
      <c r="BR106" s="99"/>
      <c r="BS106" s="99"/>
      <c r="BT106" s="99"/>
      <c r="BU106" s="99"/>
      <c r="BV106" s="99"/>
    </row>
    <row r="107" spans="63:74" x14ac:dyDescent="0.2">
      <c r="BK107" s="99"/>
      <c r="BL107" s="99"/>
      <c r="BM107" s="99"/>
      <c r="BN107" s="99"/>
      <c r="BO107" s="99"/>
      <c r="BP107" s="99"/>
      <c r="BQ107" s="99"/>
      <c r="BR107" s="99"/>
      <c r="BS107" s="99"/>
      <c r="BT107" s="99"/>
      <c r="BU107" s="99"/>
      <c r="BV107" s="99"/>
    </row>
    <row r="108" spans="63:74" x14ac:dyDescent="0.2">
      <c r="BK108" s="99"/>
      <c r="BL108" s="99"/>
      <c r="BM108" s="99"/>
      <c r="BN108" s="99"/>
      <c r="BO108" s="99"/>
      <c r="BP108" s="99"/>
      <c r="BQ108" s="99"/>
      <c r="BR108" s="99"/>
      <c r="BS108" s="99"/>
      <c r="BT108" s="99"/>
      <c r="BU108" s="99"/>
      <c r="BV108" s="99"/>
    </row>
    <row r="109" spans="63:74" x14ac:dyDescent="0.2">
      <c r="BK109" s="99"/>
      <c r="BL109" s="99"/>
      <c r="BM109" s="99"/>
      <c r="BN109" s="99"/>
      <c r="BO109" s="99"/>
      <c r="BP109" s="99"/>
      <c r="BQ109" s="99"/>
      <c r="BR109" s="99"/>
      <c r="BS109" s="99"/>
      <c r="BT109" s="99"/>
      <c r="BU109" s="99"/>
      <c r="BV109" s="99"/>
    </row>
    <row r="110" spans="63:74" x14ac:dyDescent="0.2">
      <c r="BK110" s="99"/>
      <c r="BL110" s="99"/>
      <c r="BM110" s="99"/>
      <c r="BN110" s="99"/>
      <c r="BO110" s="99"/>
      <c r="BP110" s="99"/>
      <c r="BQ110" s="99"/>
      <c r="BR110" s="99"/>
      <c r="BS110" s="99"/>
      <c r="BT110" s="99"/>
      <c r="BU110" s="99"/>
      <c r="BV110" s="99"/>
    </row>
    <row r="111" spans="63:74" x14ac:dyDescent="0.2">
      <c r="BK111" s="99"/>
      <c r="BL111" s="99"/>
      <c r="BM111" s="99"/>
      <c r="BN111" s="99"/>
      <c r="BO111" s="99"/>
      <c r="BP111" s="99"/>
      <c r="BQ111" s="99"/>
      <c r="BR111" s="99"/>
      <c r="BS111" s="99"/>
      <c r="BT111" s="99"/>
      <c r="BU111" s="99"/>
      <c r="BV111" s="99"/>
    </row>
    <row r="112" spans="63:74" x14ac:dyDescent="0.2">
      <c r="BK112" s="99"/>
      <c r="BL112" s="99"/>
      <c r="BM112" s="99"/>
      <c r="BN112" s="99"/>
      <c r="BO112" s="99"/>
      <c r="BP112" s="99"/>
      <c r="BQ112" s="99"/>
      <c r="BR112" s="99"/>
      <c r="BS112" s="99"/>
      <c r="BT112" s="99"/>
      <c r="BU112" s="99"/>
      <c r="BV112" s="99"/>
    </row>
    <row r="113" spans="63:74" x14ac:dyDescent="0.2">
      <c r="BK113" s="99"/>
      <c r="BL113" s="99"/>
      <c r="BM113" s="99"/>
      <c r="BN113" s="99"/>
      <c r="BO113" s="99"/>
      <c r="BP113" s="99"/>
      <c r="BQ113" s="99"/>
      <c r="BR113" s="99"/>
      <c r="BS113" s="99"/>
      <c r="BT113" s="99"/>
      <c r="BU113" s="99"/>
      <c r="BV113" s="99"/>
    </row>
    <row r="114" spans="63:74" x14ac:dyDescent="0.2">
      <c r="BK114" s="99"/>
      <c r="BL114" s="99"/>
      <c r="BM114" s="99"/>
      <c r="BN114" s="99"/>
      <c r="BO114" s="99"/>
      <c r="BP114" s="99"/>
      <c r="BQ114" s="99"/>
      <c r="BR114" s="99"/>
      <c r="BS114" s="99"/>
      <c r="BT114" s="99"/>
      <c r="BU114" s="99"/>
      <c r="BV114" s="99"/>
    </row>
    <row r="115" spans="63:74" x14ac:dyDescent="0.2">
      <c r="BK115" s="99"/>
      <c r="BL115" s="99"/>
      <c r="BM115" s="99"/>
      <c r="BN115" s="99"/>
      <c r="BO115" s="99"/>
      <c r="BP115" s="99"/>
      <c r="BQ115" s="99"/>
      <c r="BR115" s="99"/>
      <c r="BS115" s="99"/>
      <c r="BT115" s="99"/>
      <c r="BU115" s="99"/>
      <c r="BV115" s="99"/>
    </row>
    <row r="116" spans="63:74" x14ac:dyDescent="0.2">
      <c r="BK116" s="99"/>
      <c r="BL116" s="99"/>
      <c r="BM116" s="99"/>
      <c r="BN116" s="99"/>
      <c r="BO116" s="99"/>
      <c r="BP116" s="99"/>
      <c r="BQ116" s="99"/>
      <c r="BR116" s="99"/>
      <c r="BS116" s="99"/>
      <c r="BT116" s="99"/>
      <c r="BU116" s="99"/>
      <c r="BV116" s="99"/>
    </row>
    <row r="117" spans="63:74" x14ac:dyDescent="0.2">
      <c r="BK117" s="99"/>
      <c r="BL117" s="99"/>
      <c r="BM117" s="99"/>
      <c r="BN117" s="99"/>
      <c r="BO117" s="99"/>
      <c r="BP117" s="99"/>
      <c r="BQ117" s="99"/>
      <c r="BR117" s="99"/>
      <c r="BS117" s="99"/>
      <c r="BT117" s="99"/>
      <c r="BU117" s="99"/>
      <c r="BV117" s="99"/>
    </row>
    <row r="118" spans="63:74" x14ac:dyDescent="0.2">
      <c r="BK118" s="99"/>
      <c r="BL118" s="99"/>
      <c r="BM118" s="99"/>
      <c r="BN118" s="99"/>
      <c r="BO118" s="99"/>
      <c r="BP118" s="99"/>
      <c r="BQ118" s="99"/>
      <c r="BR118" s="99"/>
      <c r="BS118" s="99"/>
      <c r="BT118" s="99"/>
      <c r="BU118" s="99"/>
      <c r="BV118" s="99"/>
    </row>
    <row r="119" spans="63:74" x14ac:dyDescent="0.2">
      <c r="BK119" s="99"/>
      <c r="BL119" s="99"/>
      <c r="BM119" s="99"/>
      <c r="BN119" s="99"/>
      <c r="BO119" s="99"/>
      <c r="BP119" s="99"/>
      <c r="BQ119" s="99"/>
      <c r="BR119" s="99"/>
      <c r="BS119" s="99"/>
      <c r="BT119" s="99"/>
      <c r="BU119" s="99"/>
      <c r="BV119" s="99"/>
    </row>
    <row r="120" spans="63:74" x14ac:dyDescent="0.2">
      <c r="BK120" s="99"/>
      <c r="BL120" s="99"/>
      <c r="BM120" s="99"/>
      <c r="BN120" s="99"/>
      <c r="BO120" s="99"/>
      <c r="BP120" s="99"/>
      <c r="BQ120" s="99"/>
      <c r="BR120" s="99"/>
      <c r="BS120" s="99"/>
      <c r="BT120" s="99"/>
      <c r="BU120" s="99"/>
      <c r="BV120" s="99"/>
    </row>
    <row r="121" spans="63:74" x14ac:dyDescent="0.2">
      <c r="BK121" s="99"/>
      <c r="BL121" s="99"/>
      <c r="BM121" s="99"/>
      <c r="BN121" s="99"/>
      <c r="BO121" s="99"/>
      <c r="BP121" s="99"/>
      <c r="BQ121" s="99"/>
      <c r="BR121" s="99"/>
      <c r="BS121" s="99"/>
      <c r="BT121" s="99"/>
      <c r="BU121" s="99"/>
      <c r="BV121" s="99"/>
    </row>
    <row r="122" spans="63:74" x14ac:dyDescent="0.2">
      <c r="BK122" s="99"/>
      <c r="BL122" s="99"/>
      <c r="BM122" s="99"/>
      <c r="BN122" s="99"/>
      <c r="BO122" s="99"/>
      <c r="BP122" s="99"/>
      <c r="BQ122" s="99"/>
      <c r="BR122" s="99"/>
      <c r="BS122" s="99"/>
      <c r="BT122" s="99"/>
      <c r="BU122" s="99"/>
      <c r="BV122" s="99"/>
    </row>
    <row r="123" spans="63:74" x14ac:dyDescent="0.2">
      <c r="BK123" s="99"/>
      <c r="BL123" s="99"/>
      <c r="BM123" s="99"/>
      <c r="BN123" s="99"/>
      <c r="BO123" s="99"/>
      <c r="BP123" s="99"/>
      <c r="BQ123" s="99"/>
      <c r="BR123" s="99"/>
      <c r="BS123" s="99"/>
      <c r="BT123" s="99"/>
      <c r="BU123" s="99"/>
      <c r="BV123" s="99"/>
    </row>
    <row r="124" spans="63:74" x14ac:dyDescent="0.2">
      <c r="BK124" s="99"/>
      <c r="BL124" s="99"/>
      <c r="BM124" s="99"/>
      <c r="BN124" s="99"/>
      <c r="BO124" s="99"/>
      <c r="BP124" s="99"/>
      <c r="BQ124" s="99"/>
      <c r="BR124" s="99"/>
      <c r="BS124" s="99"/>
      <c r="BT124" s="99"/>
      <c r="BU124" s="99"/>
      <c r="BV124" s="99"/>
    </row>
    <row r="125" spans="63:74" x14ac:dyDescent="0.2">
      <c r="BK125" s="99"/>
      <c r="BL125" s="99"/>
      <c r="BM125" s="99"/>
      <c r="BN125" s="99"/>
      <c r="BO125" s="99"/>
      <c r="BP125" s="99"/>
      <c r="BQ125" s="99"/>
      <c r="BR125" s="99"/>
      <c r="BS125" s="99"/>
      <c r="BT125" s="99"/>
      <c r="BU125" s="99"/>
      <c r="BV125" s="99"/>
    </row>
    <row r="126" spans="63:74" x14ac:dyDescent="0.2">
      <c r="BK126" s="99"/>
      <c r="BL126" s="99"/>
      <c r="BM126" s="99"/>
      <c r="BN126" s="99"/>
      <c r="BO126" s="99"/>
      <c r="BP126" s="99"/>
      <c r="BQ126" s="99"/>
      <c r="BR126" s="99"/>
      <c r="BS126" s="99"/>
      <c r="BT126" s="99"/>
      <c r="BU126" s="99"/>
      <c r="BV126" s="99"/>
    </row>
    <row r="127" spans="63:74" x14ac:dyDescent="0.2">
      <c r="BK127" s="99"/>
      <c r="BL127" s="99"/>
      <c r="BM127" s="99"/>
      <c r="BN127" s="99"/>
      <c r="BO127" s="99"/>
      <c r="BP127" s="99"/>
      <c r="BQ127" s="99"/>
      <c r="BR127" s="99"/>
      <c r="BS127" s="99"/>
      <c r="BT127" s="99"/>
      <c r="BU127" s="99"/>
      <c r="BV127" s="99"/>
    </row>
    <row r="128" spans="63:74" x14ac:dyDescent="0.2">
      <c r="BK128" s="99"/>
      <c r="BL128" s="99"/>
      <c r="BM128" s="99"/>
      <c r="BN128" s="99"/>
      <c r="BO128" s="99"/>
      <c r="BP128" s="99"/>
      <c r="BQ128" s="99"/>
      <c r="BR128" s="99"/>
      <c r="BS128" s="99"/>
      <c r="BT128" s="99"/>
      <c r="BU128" s="99"/>
      <c r="BV128" s="99"/>
    </row>
    <row r="129" spans="63:74" x14ac:dyDescent="0.2">
      <c r="BK129" s="99"/>
      <c r="BL129" s="99"/>
      <c r="BM129" s="99"/>
      <c r="BN129" s="99"/>
      <c r="BO129" s="99"/>
      <c r="BP129" s="99"/>
      <c r="BQ129" s="99"/>
      <c r="BR129" s="99"/>
      <c r="BS129" s="99"/>
      <c r="BT129" s="99"/>
      <c r="BU129" s="99"/>
      <c r="BV129" s="99"/>
    </row>
    <row r="130" spans="63:74" x14ac:dyDescent="0.2">
      <c r="BK130" s="99"/>
      <c r="BL130" s="99"/>
      <c r="BM130" s="99"/>
      <c r="BN130" s="99"/>
      <c r="BO130" s="99"/>
      <c r="BP130" s="99"/>
      <c r="BQ130" s="99"/>
      <c r="BR130" s="99"/>
      <c r="BS130" s="99"/>
      <c r="BT130" s="99"/>
      <c r="BU130" s="99"/>
      <c r="BV130" s="99"/>
    </row>
    <row r="131" spans="63:74" x14ac:dyDescent="0.2">
      <c r="BK131" s="99"/>
      <c r="BL131" s="99"/>
      <c r="BM131" s="99"/>
      <c r="BN131" s="99"/>
      <c r="BO131" s="99"/>
      <c r="BP131" s="99"/>
      <c r="BQ131" s="99"/>
      <c r="BR131" s="99"/>
      <c r="BS131" s="99"/>
      <c r="BT131" s="99"/>
      <c r="BU131" s="99"/>
      <c r="BV131" s="99"/>
    </row>
    <row r="132" spans="63:74" x14ac:dyDescent="0.2">
      <c r="BK132" s="99"/>
      <c r="BL132" s="99"/>
      <c r="BM132" s="99"/>
      <c r="BN132" s="99"/>
      <c r="BO132" s="99"/>
      <c r="BP132" s="99"/>
      <c r="BQ132" s="99"/>
      <c r="BR132" s="99"/>
      <c r="BS132" s="99"/>
      <c r="BT132" s="99"/>
      <c r="BU132" s="99"/>
      <c r="BV132" s="99"/>
    </row>
    <row r="133" spans="63:74" x14ac:dyDescent="0.2">
      <c r="BK133" s="99"/>
      <c r="BL133" s="99"/>
      <c r="BM133" s="99"/>
      <c r="BN133" s="99"/>
      <c r="BO133" s="99"/>
      <c r="BP133" s="99"/>
      <c r="BQ133" s="99"/>
      <c r="BR133" s="99"/>
      <c r="BS133" s="99"/>
      <c r="BT133" s="99"/>
      <c r="BU133" s="99"/>
      <c r="BV133" s="99"/>
    </row>
    <row r="134" spans="63:74" x14ac:dyDescent="0.2">
      <c r="BK134" s="99"/>
      <c r="BL134" s="99"/>
      <c r="BM134" s="99"/>
      <c r="BN134" s="99"/>
      <c r="BO134" s="99"/>
      <c r="BP134" s="99"/>
      <c r="BQ134" s="99"/>
      <c r="BR134" s="99"/>
      <c r="BS134" s="99"/>
      <c r="BT134" s="99"/>
      <c r="BU134" s="99"/>
      <c r="BV134" s="99"/>
    </row>
    <row r="135" spans="63:74" x14ac:dyDescent="0.2">
      <c r="BK135" s="99"/>
      <c r="BL135" s="99"/>
      <c r="BM135" s="99"/>
      <c r="BN135" s="99"/>
      <c r="BO135" s="99"/>
      <c r="BP135" s="99"/>
      <c r="BQ135" s="99"/>
      <c r="BR135" s="99"/>
      <c r="BS135" s="99"/>
      <c r="BT135" s="99"/>
      <c r="BU135" s="99"/>
      <c r="BV135" s="99"/>
    </row>
    <row r="136" spans="63:74" x14ac:dyDescent="0.2">
      <c r="BK136" s="99"/>
      <c r="BL136" s="99"/>
      <c r="BM136" s="99"/>
      <c r="BN136" s="99"/>
      <c r="BO136" s="99"/>
      <c r="BP136" s="99"/>
      <c r="BQ136" s="99"/>
      <c r="BR136" s="99"/>
      <c r="BS136" s="99"/>
      <c r="BT136" s="99"/>
      <c r="BU136" s="99"/>
      <c r="BV136" s="99"/>
    </row>
    <row r="137" spans="63:74" x14ac:dyDescent="0.2">
      <c r="BK137" s="99"/>
      <c r="BL137" s="99"/>
      <c r="BM137" s="99"/>
      <c r="BN137" s="99"/>
      <c r="BO137" s="99"/>
      <c r="BP137" s="99"/>
      <c r="BQ137" s="99"/>
      <c r="BR137" s="99"/>
      <c r="BS137" s="99"/>
      <c r="BT137" s="99"/>
      <c r="BU137" s="99"/>
      <c r="BV137" s="99"/>
    </row>
    <row r="138" spans="63:74" x14ac:dyDescent="0.2">
      <c r="BK138" s="99"/>
      <c r="BL138" s="99"/>
      <c r="BM138" s="99"/>
      <c r="BN138" s="99"/>
      <c r="BO138" s="99"/>
      <c r="BP138" s="99"/>
      <c r="BQ138" s="99"/>
      <c r="BR138" s="99"/>
      <c r="BS138" s="99"/>
      <c r="BT138" s="99"/>
      <c r="BU138" s="99"/>
      <c r="BV138" s="99"/>
    </row>
    <row r="139" spans="63:74" x14ac:dyDescent="0.2">
      <c r="BK139" s="99"/>
      <c r="BL139" s="99"/>
      <c r="BM139" s="99"/>
      <c r="BN139" s="99"/>
      <c r="BO139" s="99"/>
      <c r="BP139" s="99"/>
      <c r="BQ139" s="99"/>
      <c r="BR139" s="99"/>
      <c r="BS139" s="99"/>
      <c r="BT139" s="99"/>
      <c r="BU139" s="99"/>
      <c r="BV139" s="99"/>
    </row>
    <row r="140" spans="63:74" x14ac:dyDescent="0.2">
      <c r="BK140" s="99"/>
      <c r="BL140" s="99"/>
      <c r="BM140" s="99"/>
      <c r="BN140" s="99"/>
      <c r="BO140" s="99"/>
      <c r="BP140" s="99"/>
      <c r="BQ140" s="99"/>
      <c r="BR140" s="99"/>
      <c r="BS140" s="99"/>
      <c r="BT140" s="99"/>
      <c r="BU140" s="99"/>
      <c r="BV140" s="99"/>
    </row>
    <row r="141" spans="63:74" x14ac:dyDescent="0.2">
      <c r="BK141" s="99"/>
      <c r="BL141" s="99"/>
      <c r="BM141" s="99"/>
      <c r="BN141" s="99"/>
      <c r="BO141" s="99"/>
      <c r="BP141" s="99"/>
      <c r="BQ141" s="99"/>
      <c r="BR141" s="99"/>
      <c r="BS141" s="99"/>
      <c r="BT141" s="99"/>
      <c r="BU141" s="99"/>
      <c r="BV141" s="99"/>
    </row>
    <row r="142" spans="63:74" x14ac:dyDescent="0.2">
      <c r="BK142" s="99"/>
      <c r="BL142" s="99"/>
      <c r="BM142" s="99"/>
      <c r="BN142" s="99"/>
      <c r="BO142" s="99"/>
      <c r="BP142" s="99"/>
      <c r="BQ142" s="99"/>
      <c r="BR142" s="99"/>
      <c r="BS142" s="99"/>
      <c r="BT142" s="99"/>
      <c r="BU142" s="99"/>
      <c r="BV142" s="99"/>
    </row>
    <row r="143" spans="63:74" x14ac:dyDescent="0.2">
      <c r="BK143" s="99"/>
      <c r="BL143" s="99"/>
      <c r="BM143" s="99"/>
      <c r="BN143" s="99"/>
      <c r="BO143" s="99"/>
      <c r="BP143" s="99"/>
      <c r="BQ143" s="99"/>
      <c r="BR143" s="99"/>
      <c r="BS143" s="99"/>
      <c r="BT143" s="99"/>
      <c r="BU143" s="99"/>
      <c r="BV143" s="99"/>
    </row>
    <row r="144" spans="63:74" x14ac:dyDescent="0.2">
      <c r="BK144" s="99"/>
      <c r="BL144" s="99"/>
      <c r="BM144" s="99"/>
      <c r="BN144" s="99"/>
      <c r="BO144" s="99"/>
      <c r="BP144" s="99"/>
      <c r="BQ144" s="99"/>
      <c r="BR144" s="99"/>
      <c r="BS144" s="99"/>
      <c r="BT144" s="99"/>
      <c r="BU144" s="99"/>
      <c r="BV144" s="99"/>
    </row>
    <row r="145" spans="63:74" x14ac:dyDescent="0.2">
      <c r="BK145" s="99"/>
      <c r="BL145" s="99"/>
      <c r="BM145" s="99"/>
      <c r="BN145" s="99"/>
      <c r="BO145" s="99"/>
      <c r="BP145" s="99"/>
      <c r="BQ145" s="99"/>
      <c r="BR145" s="99"/>
      <c r="BS145" s="99"/>
      <c r="BT145" s="99"/>
      <c r="BU145" s="99"/>
      <c r="BV145" s="99"/>
    </row>
    <row r="146" spans="63:74" x14ac:dyDescent="0.2">
      <c r="BK146" s="99"/>
      <c r="BL146" s="99"/>
      <c r="BM146" s="99"/>
      <c r="BN146" s="99"/>
      <c r="BO146" s="99"/>
      <c r="BP146" s="99"/>
      <c r="BQ146" s="99"/>
      <c r="BR146" s="99"/>
      <c r="BS146" s="99"/>
      <c r="BT146" s="99"/>
      <c r="BU146" s="99"/>
      <c r="BV146" s="99"/>
    </row>
    <row r="147" spans="63:74" x14ac:dyDescent="0.2">
      <c r="BK147" s="99"/>
      <c r="BL147" s="99"/>
      <c r="BM147" s="99"/>
      <c r="BN147" s="99"/>
      <c r="BO147" s="99"/>
      <c r="BP147" s="99"/>
      <c r="BQ147" s="99"/>
      <c r="BR147" s="99"/>
      <c r="BS147" s="99"/>
      <c r="BT147" s="99"/>
      <c r="BU147" s="99"/>
      <c r="BV147" s="99"/>
    </row>
    <row r="148" spans="63:74" x14ac:dyDescent="0.2">
      <c r="BK148" s="99"/>
      <c r="BL148" s="99"/>
      <c r="BM148" s="99"/>
      <c r="BN148" s="99"/>
      <c r="BO148" s="99"/>
      <c r="BP148" s="99"/>
      <c r="BQ148" s="99"/>
      <c r="BR148" s="99"/>
      <c r="BS148" s="99"/>
      <c r="BT148" s="99"/>
      <c r="BU148" s="99"/>
      <c r="BV148" s="99"/>
    </row>
    <row r="149" spans="63:74" x14ac:dyDescent="0.2">
      <c r="BK149" s="99"/>
      <c r="BL149" s="99"/>
      <c r="BM149" s="99"/>
      <c r="BN149" s="99"/>
      <c r="BO149" s="99"/>
      <c r="BP149" s="99"/>
      <c r="BQ149" s="99"/>
      <c r="BR149" s="99"/>
      <c r="BS149" s="99"/>
      <c r="BT149" s="99"/>
      <c r="BU149" s="99"/>
      <c r="BV149" s="99"/>
    </row>
    <row r="150" spans="63:74" x14ac:dyDescent="0.2">
      <c r="BK150" s="99"/>
      <c r="BL150" s="99"/>
      <c r="BM150" s="99"/>
      <c r="BN150" s="99"/>
      <c r="BO150" s="99"/>
      <c r="BP150" s="99"/>
      <c r="BQ150" s="99"/>
      <c r="BR150" s="99"/>
      <c r="BS150" s="99"/>
      <c r="BT150" s="99"/>
      <c r="BU150" s="99"/>
      <c r="BV150" s="99"/>
    </row>
    <row r="151" spans="63:74" x14ac:dyDescent="0.2">
      <c r="BK151" s="99"/>
      <c r="BL151" s="99"/>
      <c r="BM151" s="99"/>
      <c r="BN151" s="99"/>
      <c r="BO151" s="99"/>
      <c r="BP151" s="99"/>
      <c r="BQ151" s="99"/>
      <c r="BR151" s="99"/>
      <c r="BS151" s="99"/>
      <c r="BT151" s="99"/>
      <c r="BU151" s="99"/>
      <c r="BV151" s="99"/>
    </row>
    <row r="152" spans="63:74" x14ac:dyDescent="0.2">
      <c r="BK152" s="99"/>
      <c r="BL152" s="99"/>
      <c r="BM152" s="99"/>
      <c r="BN152" s="99"/>
      <c r="BO152" s="99"/>
      <c r="BP152" s="99"/>
      <c r="BQ152" s="99"/>
      <c r="BR152" s="99"/>
      <c r="BS152" s="99"/>
      <c r="BT152" s="99"/>
      <c r="BU152" s="99"/>
      <c r="BV152" s="99"/>
    </row>
    <row r="153" spans="63:74" x14ac:dyDescent="0.2">
      <c r="BK153" s="99"/>
      <c r="BL153" s="99"/>
      <c r="BM153" s="99"/>
      <c r="BN153" s="99"/>
      <c r="BO153" s="99"/>
      <c r="BP153" s="99"/>
      <c r="BQ153" s="99"/>
      <c r="BR153" s="99"/>
      <c r="BS153" s="99"/>
      <c r="BT153" s="99"/>
      <c r="BU153" s="99"/>
      <c r="BV153" s="99"/>
    </row>
    <row r="154" spans="63:74" x14ac:dyDescent="0.2">
      <c r="BK154" s="99"/>
      <c r="BL154" s="99"/>
      <c r="BM154" s="99"/>
      <c r="BN154" s="99"/>
      <c r="BO154" s="99"/>
      <c r="BP154" s="99"/>
      <c r="BQ154" s="99"/>
      <c r="BR154" s="99"/>
      <c r="BS154" s="99"/>
      <c r="BT154" s="99"/>
      <c r="BU154" s="99"/>
      <c r="BV154" s="99"/>
    </row>
    <row r="155" spans="63:74" x14ac:dyDescent="0.2">
      <c r="BK155" s="99"/>
      <c r="BL155" s="99"/>
      <c r="BM155" s="99"/>
      <c r="BN155" s="99"/>
      <c r="BO155" s="99"/>
      <c r="BP155" s="99"/>
      <c r="BQ155" s="99"/>
      <c r="BR155" s="99"/>
      <c r="BS155" s="99"/>
      <c r="BT155" s="99"/>
      <c r="BU155" s="99"/>
      <c r="BV155" s="99"/>
    </row>
    <row r="156" spans="63:74" x14ac:dyDescent="0.2">
      <c r="BK156" s="99"/>
      <c r="BL156" s="99"/>
      <c r="BM156" s="99"/>
      <c r="BN156" s="99"/>
      <c r="BO156" s="99"/>
      <c r="BP156" s="99"/>
      <c r="BQ156" s="99"/>
      <c r="BR156" s="99"/>
      <c r="BS156" s="99"/>
      <c r="BT156" s="99"/>
      <c r="BU156" s="99"/>
      <c r="BV156" s="99"/>
    </row>
    <row r="157" spans="63:74" x14ac:dyDescent="0.2">
      <c r="BK157" s="99"/>
      <c r="BL157" s="99"/>
      <c r="BM157" s="99"/>
      <c r="BN157" s="99"/>
      <c r="BO157" s="99"/>
      <c r="BP157" s="99"/>
      <c r="BQ157" s="99"/>
      <c r="BR157" s="99"/>
      <c r="BS157" s="99"/>
      <c r="BT157" s="99"/>
      <c r="BU157" s="99"/>
      <c r="BV157" s="99"/>
    </row>
    <row r="158" spans="63:74" x14ac:dyDescent="0.2">
      <c r="BK158" s="99"/>
      <c r="BL158" s="99"/>
      <c r="BM158" s="99"/>
      <c r="BN158" s="99"/>
      <c r="BO158" s="99"/>
      <c r="BP158" s="99"/>
      <c r="BQ158" s="99"/>
      <c r="BR158" s="99"/>
      <c r="BS158" s="99"/>
      <c r="BT158" s="99"/>
      <c r="BU158" s="99"/>
      <c r="BV158" s="99"/>
    </row>
    <row r="159" spans="63:74" x14ac:dyDescent="0.2">
      <c r="BK159" s="99"/>
      <c r="BL159" s="99"/>
      <c r="BM159" s="99"/>
      <c r="BN159" s="99"/>
      <c r="BO159" s="99"/>
      <c r="BP159" s="99"/>
      <c r="BQ159" s="99"/>
      <c r="BR159" s="99"/>
      <c r="BS159" s="99"/>
      <c r="BT159" s="99"/>
      <c r="BU159" s="99"/>
      <c r="BV159" s="99"/>
    </row>
    <row r="160" spans="63:74" x14ac:dyDescent="0.2">
      <c r="BK160" s="99"/>
      <c r="BL160" s="99"/>
      <c r="BM160" s="99"/>
      <c r="BN160" s="99"/>
      <c r="BO160" s="99"/>
      <c r="BP160" s="99"/>
      <c r="BQ160" s="99"/>
      <c r="BR160" s="99"/>
      <c r="BS160" s="99"/>
      <c r="BT160" s="99"/>
      <c r="BU160" s="99"/>
      <c r="BV160" s="99"/>
    </row>
    <row r="161" spans="63:74" x14ac:dyDescent="0.2">
      <c r="BK161" s="99"/>
      <c r="BL161" s="99"/>
      <c r="BM161" s="99"/>
      <c r="BN161" s="99"/>
      <c r="BO161" s="99"/>
      <c r="BP161" s="99"/>
      <c r="BQ161" s="99"/>
      <c r="BR161" s="99"/>
      <c r="BS161" s="99"/>
      <c r="BT161" s="99"/>
      <c r="BU161" s="99"/>
      <c r="BV161" s="99"/>
    </row>
    <row r="162" spans="63:74" x14ac:dyDescent="0.2">
      <c r="BK162" s="99"/>
      <c r="BL162" s="99"/>
      <c r="BM162" s="99"/>
      <c r="BN162" s="99"/>
      <c r="BO162" s="99"/>
      <c r="BP162" s="99"/>
      <c r="BQ162" s="99"/>
      <c r="BR162" s="99"/>
      <c r="BS162" s="99"/>
      <c r="BT162" s="99"/>
      <c r="BU162" s="99"/>
      <c r="BV162" s="99"/>
    </row>
    <row r="163" spans="63:74" x14ac:dyDescent="0.2">
      <c r="BK163" s="99"/>
      <c r="BL163" s="99"/>
      <c r="BM163" s="99"/>
      <c r="BN163" s="99"/>
      <c r="BO163" s="99"/>
      <c r="BP163" s="99"/>
      <c r="BQ163" s="99"/>
      <c r="BR163" s="99"/>
      <c r="BS163" s="99"/>
      <c r="BT163" s="99"/>
      <c r="BU163" s="99"/>
      <c r="BV163" s="99"/>
    </row>
    <row r="164" spans="63:74" x14ac:dyDescent="0.2">
      <c r="BK164" s="99"/>
      <c r="BL164" s="99"/>
      <c r="BM164" s="99"/>
      <c r="BN164" s="99"/>
      <c r="BO164" s="99"/>
      <c r="BP164" s="99"/>
      <c r="BQ164" s="99"/>
      <c r="BR164" s="99"/>
      <c r="BS164" s="99"/>
      <c r="BT164" s="99"/>
      <c r="BU164" s="99"/>
      <c r="BV164" s="99"/>
    </row>
    <row r="165" spans="63:74" x14ac:dyDescent="0.2">
      <c r="BK165" s="99"/>
      <c r="BL165" s="99"/>
      <c r="BM165" s="99"/>
      <c r="BN165" s="99"/>
      <c r="BO165" s="99"/>
      <c r="BP165" s="99"/>
      <c r="BQ165" s="99"/>
      <c r="BR165" s="99"/>
      <c r="BS165" s="99"/>
      <c r="BT165" s="99"/>
      <c r="BU165" s="99"/>
      <c r="BV165" s="99"/>
    </row>
    <row r="166" spans="63:74" x14ac:dyDescent="0.2">
      <c r="BK166" s="99"/>
      <c r="BL166" s="99"/>
      <c r="BM166" s="99"/>
      <c r="BN166" s="99"/>
      <c r="BO166" s="99"/>
      <c r="BP166" s="99"/>
      <c r="BQ166" s="99"/>
      <c r="BR166" s="99"/>
      <c r="BS166" s="99"/>
      <c r="BT166" s="99"/>
      <c r="BU166" s="99"/>
      <c r="BV166" s="99"/>
    </row>
    <row r="167" spans="63:74" x14ac:dyDescent="0.2">
      <c r="BK167" s="99"/>
      <c r="BL167" s="99"/>
      <c r="BM167" s="99"/>
      <c r="BN167" s="99"/>
      <c r="BO167" s="99"/>
      <c r="BP167" s="99"/>
      <c r="BQ167" s="99"/>
      <c r="BR167" s="99"/>
      <c r="BS167" s="99"/>
      <c r="BT167" s="99"/>
      <c r="BU167" s="99"/>
      <c r="BV167" s="99"/>
    </row>
    <row r="168" spans="63:74" x14ac:dyDescent="0.2">
      <c r="BK168" s="99"/>
      <c r="BL168" s="99"/>
      <c r="BM168" s="99"/>
      <c r="BN168" s="99"/>
      <c r="BO168" s="99"/>
      <c r="BP168" s="99"/>
      <c r="BQ168" s="99"/>
      <c r="BR168" s="99"/>
      <c r="BS168" s="99"/>
      <c r="BT168" s="99"/>
      <c r="BU168" s="99"/>
      <c r="BV168" s="99"/>
    </row>
  </sheetData>
  <mergeCells count="24">
    <mergeCell ref="AY3:BJ3"/>
    <mergeCell ref="BK3:BV3"/>
    <mergeCell ref="B66:Q66"/>
    <mergeCell ref="B60:Q60"/>
    <mergeCell ref="B58:Q58"/>
    <mergeCell ref="O3:Z3"/>
    <mergeCell ref="AA3:AL3"/>
    <mergeCell ref="B62:Q62"/>
    <mergeCell ref="B68:R68"/>
    <mergeCell ref="AM3:AX3"/>
    <mergeCell ref="B73:Q73"/>
    <mergeCell ref="B74:Q74"/>
    <mergeCell ref="A1:A2"/>
    <mergeCell ref="B72:Q72"/>
    <mergeCell ref="B64:Q64"/>
    <mergeCell ref="B69:Q69"/>
    <mergeCell ref="B70:Q70"/>
    <mergeCell ref="B71:Q71"/>
    <mergeCell ref="B65:Q65"/>
    <mergeCell ref="B59:Q59"/>
    <mergeCell ref="B61:Q61"/>
    <mergeCell ref="B67:Q67"/>
    <mergeCell ref="B1:AL1"/>
    <mergeCell ref="C3:N3"/>
  </mergeCells>
  <phoneticPr fontId="7" type="noConversion"/>
  <conditionalFormatting sqref="C58:P58">
    <cfRule type="cellIs" dxfId="5" priority="1" stopIfTrue="1" operator="notEqual">
      <formula>0</formula>
    </cfRule>
  </conditionalFormatting>
  <hyperlinks>
    <hyperlink ref="A1:A2" location="Contents!A1" display="Table of Contents" xr:uid="{00000000-0004-0000-0E00-000000000000}"/>
  </hyperlinks>
  <pageMargins left="0.25" right="0.25" top="0.25" bottom="0.25" header="0.5" footer="0.5"/>
  <pageSetup scale="84" orientation="portrait" horizontalDpi="300" verticalDpi="3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ransitionEvaluation="1" transitionEntry="1" codeName="Sheet16">
    <pageSetUpPr fitToPage="1"/>
  </sheetPr>
  <dimension ref="A1:BV144"/>
  <sheetViews>
    <sheetView showGridLines="0" zoomScaleNormal="100" workbookViewId="0">
      <pane xSplit="2" ySplit="4" topLeftCell="AO5" activePane="bottomRight" state="frozen"/>
      <selection pane="topRight" activeCell="BF63" sqref="BF63"/>
      <selection pane="bottomLeft" activeCell="BF63" sqref="BF63"/>
      <selection pane="bottomRight" activeCell="B1" sqref="B1:AL1"/>
    </sheetView>
  </sheetViews>
  <sheetFormatPr defaultColWidth="9.5703125" defaultRowHeight="11.25" x14ac:dyDescent="0.2"/>
  <cols>
    <col min="1" max="1" width="11.42578125" style="39" customWidth="1"/>
    <col min="2" max="2" width="25.5703125" style="39" customWidth="1"/>
    <col min="3" max="50" width="6.5703125" style="39" customWidth="1"/>
    <col min="51" max="55" width="6.5703125" style="736" customWidth="1"/>
    <col min="56" max="58" width="6.5703125" style="595" customWidth="1"/>
    <col min="59" max="61" width="6.5703125" style="736" customWidth="1"/>
    <col min="62" max="62" width="6.5703125" style="98" customWidth="1"/>
    <col min="63" max="74" width="6.5703125" style="39" customWidth="1"/>
    <col min="75" max="16384" width="9.5703125" style="39"/>
  </cols>
  <sheetData>
    <row r="1" spans="1:74" ht="15.6" customHeight="1" x14ac:dyDescent="0.2">
      <c r="A1" s="970" t="s">
        <v>38</v>
      </c>
      <c r="B1" s="1057" t="s">
        <v>956</v>
      </c>
      <c r="C1" s="1058"/>
      <c r="D1" s="1058"/>
      <c r="E1" s="1058"/>
      <c r="F1" s="1058"/>
      <c r="G1" s="1058"/>
      <c r="H1" s="1058"/>
      <c r="I1" s="1058"/>
      <c r="J1" s="1058"/>
      <c r="K1" s="1058"/>
      <c r="L1" s="1058"/>
      <c r="M1" s="1058"/>
      <c r="N1" s="1058"/>
      <c r="O1" s="1058"/>
      <c r="P1" s="1058"/>
      <c r="Q1" s="1058"/>
      <c r="R1" s="1058"/>
      <c r="S1" s="1058"/>
      <c r="T1" s="1058"/>
      <c r="U1" s="1058"/>
      <c r="V1" s="1058"/>
      <c r="W1" s="1058"/>
      <c r="X1" s="1058"/>
      <c r="Y1" s="1058"/>
      <c r="Z1" s="1058"/>
      <c r="AA1" s="1058"/>
      <c r="AB1" s="1058"/>
      <c r="AC1" s="1058"/>
      <c r="AD1" s="1058"/>
      <c r="AE1" s="1058"/>
      <c r="AF1" s="1058"/>
      <c r="AG1" s="1058"/>
      <c r="AH1" s="1058"/>
      <c r="AI1" s="1058"/>
      <c r="AJ1" s="1058"/>
      <c r="AK1" s="1058"/>
      <c r="AL1" s="1058"/>
      <c r="AM1" s="658"/>
      <c r="AN1" s="658"/>
      <c r="AO1" s="658"/>
      <c r="AP1" s="658"/>
      <c r="AQ1" s="658"/>
      <c r="AR1" s="658"/>
      <c r="AS1" s="658"/>
      <c r="AT1" s="658"/>
      <c r="AU1" s="658"/>
      <c r="AV1" s="658"/>
      <c r="AW1" s="658"/>
      <c r="AX1" s="658"/>
      <c r="BK1" s="658"/>
      <c r="BL1" s="658"/>
      <c r="BM1" s="658"/>
      <c r="BN1" s="658"/>
      <c r="BO1" s="658"/>
      <c r="BP1" s="658"/>
      <c r="BQ1" s="658"/>
      <c r="BR1" s="658"/>
      <c r="BS1" s="658"/>
      <c r="BT1" s="658"/>
      <c r="BU1" s="658"/>
      <c r="BV1" s="658"/>
    </row>
    <row r="2" spans="1:74" ht="13.35" customHeight="1" x14ac:dyDescent="0.2">
      <c r="A2" s="971"/>
      <c r="B2" s="884" t="str">
        <f>"U.S. Energy Information Administration  |  Short-Term Energy Outlook  - "&amp;Dates!D1</f>
        <v>U.S. Energy Information Administration  |  Short-Term Energy Outlook  - August 2026</v>
      </c>
      <c r="C2" s="164"/>
      <c r="D2" s="164"/>
      <c r="E2" s="164"/>
      <c r="F2" s="164"/>
      <c r="G2" s="164"/>
      <c r="H2" s="164"/>
      <c r="I2" s="164"/>
      <c r="J2" s="164"/>
      <c r="K2" s="164"/>
      <c r="L2" s="164"/>
      <c r="M2" s="164"/>
      <c r="N2" s="164"/>
      <c r="O2" s="164"/>
      <c r="P2" s="164"/>
      <c r="Q2" s="164"/>
      <c r="R2" s="164"/>
      <c r="S2" s="164"/>
      <c r="T2" s="164"/>
      <c r="U2" s="164"/>
      <c r="V2" s="164"/>
      <c r="W2" s="164"/>
      <c r="X2" s="164"/>
      <c r="Y2" s="164"/>
      <c r="Z2" s="164"/>
      <c r="AA2" s="164"/>
      <c r="AB2" s="164"/>
      <c r="AC2" s="164"/>
      <c r="AD2" s="164"/>
      <c r="AE2" s="164"/>
      <c r="AF2" s="164"/>
      <c r="AG2" s="164"/>
      <c r="AH2" s="164"/>
      <c r="AI2" s="164"/>
      <c r="AJ2" s="164"/>
      <c r="AK2" s="164"/>
      <c r="AL2" s="164"/>
      <c r="AM2" s="658"/>
      <c r="AN2" s="658"/>
      <c r="AO2" s="658"/>
      <c r="AP2" s="658"/>
      <c r="AQ2" s="658"/>
      <c r="AR2" s="658"/>
      <c r="AS2" s="658"/>
      <c r="AT2" s="658"/>
      <c r="AU2" s="658"/>
      <c r="AV2" s="658"/>
      <c r="AW2" s="658"/>
      <c r="AX2" s="658"/>
      <c r="BK2" s="658"/>
      <c r="BL2" s="658"/>
      <c r="BM2" s="658"/>
      <c r="BN2" s="658"/>
      <c r="BO2" s="658"/>
      <c r="BP2" s="658"/>
      <c r="BQ2" s="658"/>
      <c r="BR2" s="658"/>
      <c r="BS2" s="658"/>
      <c r="BT2" s="658"/>
      <c r="BU2" s="658"/>
      <c r="BV2" s="658"/>
    </row>
    <row r="3" spans="1:74" s="7" customFormat="1" ht="12.75" x14ac:dyDescent="0.2">
      <c r="A3" s="248" t="s">
        <v>39</v>
      </c>
      <c r="B3" s="9"/>
      <c r="C3" s="962">
        <f>Dates!D3</f>
        <v>2022</v>
      </c>
      <c r="D3" s="963"/>
      <c r="E3" s="963"/>
      <c r="F3" s="963"/>
      <c r="G3" s="963"/>
      <c r="H3" s="963"/>
      <c r="I3" s="963"/>
      <c r="J3" s="963"/>
      <c r="K3" s="963"/>
      <c r="L3" s="963"/>
      <c r="M3" s="963"/>
      <c r="N3" s="964"/>
      <c r="O3" s="962">
        <f>C3+1</f>
        <v>2023</v>
      </c>
      <c r="P3" s="965"/>
      <c r="Q3" s="965"/>
      <c r="R3" s="965"/>
      <c r="S3" s="965"/>
      <c r="T3" s="965"/>
      <c r="U3" s="965"/>
      <c r="V3" s="965"/>
      <c r="W3" s="965"/>
      <c r="X3" s="963"/>
      <c r="Y3" s="963"/>
      <c r="Z3" s="964"/>
      <c r="AA3" s="955">
        <f>O3+1</f>
        <v>2024</v>
      </c>
      <c r="AB3" s="963"/>
      <c r="AC3" s="963"/>
      <c r="AD3" s="963"/>
      <c r="AE3" s="963"/>
      <c r="AF3" s="963"/>
      <c r="AG3" s="963"/>
      <c r="AH3" s="963"/>
      <c r="AI3" s="963"/>
      <c r="AJ3" s="963"/>
      <c r="AK3" s="963"/>
      <c r="AL3" s="964"/>
      <c r="AM3" s="955">
        <f>AA3+1</f>
        <v>2025</v>
      </c>
      <c r="AN3" s="963"/>
      <c r="AO3" s="963"/>
      <c r="AP3" s="963"/>
      <c r="AQ3" s="963"/>
      <c r="AR3" s="963"/>
      <c r="AS3" s="963"/>
      <c r="AT3" s="963"/>
      <c r="AU3" s="963"/>
      <c r="AV3" s="963"/>
      <c r="AW3" s="963"/>
      <c r="AX3" s="964"/>
      <c r="AY3" s="955">
        <f>AM3+1</f>
        <v>2026</v>
      </c>
      <c r="AZ3" s="956"/>
      <c r="BA3" s="956"/>
      <c r="BB3" s="956"/>
      <c r="BC3" s="956"/>
      <c r="BD3" s="956"/>
      <c r="BE3" s="956"/>
      <c r="BF3" s="956"/>
      <c r="BG3" s="956"/>
      <c r="BH3" s="956"/>
      <c r="BI3" s="956"/>
      <c r="BJ3" s="957"/>
      <c r="BK3" s="955">
        <f>AY3+1</f>
        <v>2027</v>
      </c>
      <c r="BL3" s="963"/>
      <c r="BM3" s="963"/>
      <c r="BN3" s="963"/>
      <c r="BO3" s="963"/>
      <c r="BP3" s="963"/>
      <c r="BQ3" s="963"/>
      <c r="BR3" s="963"/>
      <c r="BS3" s="963"/>
      <c r="BT3" s="963"/>
      <c r="BU3" s="963"/>
      <c r="BV3" s="964"/>
    </row>
    <row r="4" spans="1:74" s="7" customFormat="1" x14ac:dyDescent="0.2">
      <c r="A4" s="254" t="str">
        <f>TEXT(Dates!$D$2,"dddd, mmmm d, yyyy")</f>
        <v>Thursday, August 6, 2026</v>
      </c>
      <c r="B4" s="10"/>
      <c r="C4" s="11" t="s">
        <v>40</v>
      </c>
      <c r="D4" s="11" t="s">
        <v>41</v>
      </c>
      <c r="E4" s="11" t="s">
        <v>42</v>
      </c>
      <c r="F4" s="11" t="s">
        <v>43</v>
      </c>
      <c r="G4" s="11" t="s">
        <v>44</v>
      </c>
      <c r="H4" s="11" t="s">
        <v>45</v>
      </c>
      <c r="I4" s="11" t="s">
        <v>46</v>
      </c>
      <c r="J4" s="11" t="s">
        <v>47</v>
      </c>
      <c r="K4" s="11" t="s">
        <v>48</v>
      </c>
      <c r="L4" s="11" t="s">
        <v>49</v>
      </c>
      <c r="M4" s="11" t="s">
        <v>50</v>
      </c>
      <c r="N4" s="11" t="s">
        <v>51</v>
      </c>
      <c r="O4" s="11" t="s">
        <v>40</v>
      </c>
      <c r="P4" s="11" t="s">
        <v>41</v>
      </c>
      <c r="Q4" s="11" t="s">
        <v>42</v>
      </c>
      <c r="R4" s="11" t="s">
        <v>43</v>
      </c>
      <c r="S4" s="11" t="s">
        <v>44</v>
      </c>
      <c r="T4" s="11" t="s">
        <v>45</v>
      </c>
      <c r="U4" s="11" t="s">
        <v>46</v>
      </c>
      <c r="V4" s="11" t="s">
        <v>47</v>
      </c>
      <c r="W4" s="11" t="s">
        <v>48</v>
      </c>
      <c r="X4" s="11" t="s">
        <v>49</v>
      </c>
      <c r="Y4" s="11" t="s">
        <v>50</v>
      </c>
      <c r="Z4" s="11" t="s">
        <v>51</v>
      </c>
      <c r="AA4" s="11" t="s">
        <v>40</v>
      </c>
      <c r="AB4" s="11" t="s">
        <v>41</v>
      </c>
      <c r="AC4" s="11" t="s">
        <v>42</v>
      </c>
      <c r="AD4" s="11" t="s">
        <v>43</v>
      </c>
      <c r="AE4" s="11" t="s">
        <v>44</v>
      </c>
      <c r="AF4" s="11" t="s">
        <v>45</v>
      </c>
      <c r="AG4" s="11" t="s">
        <v>46</v>
      </c>
      <c r="AH4" s="11" t="s">
        <v>47</v>
      </c>
      <c r="AI4" s="11" t="s">
        <v>48</v>
      </c>
      <c r="AJ4" s="11" t="s">
        <v>49</v>
      </c>
      <c r="AK4" s="11" t="s">
        <v>50</v>
      </c>
      <c r="AL4" s="11" t="s">
        <v>51</v>
      </c>
      <c r="AM4" s="11" t="s">
        <v>40</v>
      </c>
      <c r="AN4" s="11" t="s">
        <v>41</v>
      </c>
      <c r="AO4" s="11" t="s">
        <v>42</v>
      </c>
      <c r="AP4" s="11" t="s">
        <v>43</v>
      </c>
      <c r="AQ4" s="11" t="s">
        <v>44</v>
      </c>
      <c r="AR4" s="11" t="s">
        <v>45</v>
      </c>
      <c r="AS4" s="11" t="s">
        <v>46</v>
      </c>
      <c r="AT4" s="11" t="s">
        <v>47</v>
      </c>
      <c r="AU4" s="11" t="s">
        <v>48</v>
      </c>
      <c r="AV4" s="11" t="s">
        <v>49</v>
      </c>
      <c r="AW4" s="11" t="s">
        <v>50</v>
      </c>
      <c r="AX4" s="11" t="s">
        <v>51</v>
      </c>
      <c r="AY4" s="553" t="s">
        <v>40</v>
      </c>
      <c r="AZ4" s="553" t="s">
        <v>41</v>
      </c>
      <c r="BA4" s="553" t="s">
        <v>42</v>
      </c>
      <c r="BB4" s="553" t="s">
        <v>43</v>
      </c>
      <c r="BC4" s="553" t="s">
        <v>44</v>
      </c>
      <c r="BD4" s="553" t="s">
        <v>45</v>
      </c>
      <c r="BE4" s="553" t="s">
        <v>46</v>
      </c>
      <c r="BF4" s="553" t="s">
        <v>47</v>
      </c>
      <c r="BG4" s="553" t="s">
        <v>48</v>
      </c>
      <c r="BH4" s="553" t="s">
        <v>49</v>
      </c>
      <c r="BI4" s="553" t="s">
        <v>50</v>
      </c>
      <c r="BJ4" s="11" t="s">
        <v>51</v>
      </c>
      <c r="BK4" s="11" t="s">
        <v>40</v>
      </c>
      <c r="BL4" s="11" t="s">
        <v>41</v>
      </c>
      <c r="BM4" s="11" t="s">
        <v>42</v>
      </c>
      <c r="BN4" s="11" t="s">
        <v>43</v>
      </c>
      <c r="BO4" s="11" t="s">
        <v>44</v>
      </c>
      <c r="BP4" s="11" t="s">
        <v>45</v>
      </c>
      <c r="BQ4" s="11" t="s">
        <v>46</v>
      </c>
      <c r="BR4" s="11" t="s">
        <v>47</v>
      </c>
      <c r="BS4" s="11" t="s">
        <v>48</v>
      </c>
      <c r="BT4" s="11" t="s">
        <v>49</v>
      </c>
      <c r="BU4" s="11" t="s">
        <v>50</v>
      </c>
      <c r="BV4" s="11" t="s">
        <v>51</v>
      </c>
    </row>
    <row r="5" spans="1:74" ht="11.1" customHeight="1" x14ac:dyDescent="0.2">
      <c r="A5" s="246"/>
      <c r="B5" s="41"/>
      <c r="C5" s="383"/>
      <c r="D5" s="383"/>
      <c r="E5" s="383"/>
      <c r="F5" s="383"/>
      <c r="G5" s="383"/>
      <c r="H5" s="383"/>
      <c r="I5" s="383"/>
      <c r="J5" s="383"/>
      <c r="K5" s="383"/>
      <c r="L5" s="383"/>
      <c r="M5" s="383"/>
      <c r="N5" s="383"/>
      <c r="O5" s="383"/>
      <c r="P5" s="383"/>
      <c r="Q5" s="383"/>
      <c r="R5" s="383"/>
      <c r="S5" s="383"/>
      <c r="T5" s="383"/>
      <c r="U5" s="383"/>
      <c r="V5" s="383"/>
      <c r="W5" s="383"/>
      <c r="X5" s="383"/>
      <c r="Y5" s="383"/>
      <c r="Z5" s="383"/>
      <c r="AA5" s="383"/>
      <c r="AB5" s="383"/>
      <c r="AC5" s="383"/>
      <c r="AD5" s="383"/>
      <c r="AE5" s="383"/>
      <c r="AF5" s="383"/>
      <c r="AG5" s="383"/>
      <c r="AH5" s="383"/>
      <c r="AI5" s="383"/>
      <c r="AJ5" s="383"/>
      <c r="AK5" s="383"/>
      <c r="AL5" s="383"/>
      <c r="AM5" s="383"/>
      <c r="AN5" s="383"/>
      <c r="AO5" s="383"/>
      <c r="AP5" s="383"/>
      <c r="AQ5" s="383"/>
      <c r="AR5" s="383"/>
      <c r="AS5" s="383"/>
      <c r="AT5" s="383"/>
      <c r="AU5" s="383"/>
      <c r="AV5" s="383"/>
      <c r="AW5" s="383"/>
      <c r="AX5" s="383"/>
      <c r="AY5" s="383"/>
      <c r="AZ5" s="820"/>
      <c r="BA5" s="820"/>
      <c r="BB5" s="820"/>
      <c r="BC5" s="820"/>
      <c r="BD5" s="820"/>
      <c r="BE5" s="820"/>
      <c r="BF5" s="387"/>
      <c r="BG5" s="387"/>
      <c r="BH5" s="387"/>
      <c r="BI5" s="387"/>
      <c r="BJ5" s="387"/>
      <c r="BK5" s="387"/>
      <c r="BL5" s="387"/>
      <c r="BM5" s="387"/>
      <c r="BN5" s="387"/>
      <c r="BO5" s="387"/>
      <c r="BP5" s="387"/>
      <c r="BQ5" s="387"/>
      <c r="BR5" s="387"/>
      <c r="BS5" s="387"/>
      <c r="BT5" s="387"/>
      <c r="BU5" s="387"/>
      <c r="BV5" s="387"/>
    </row>
    <row r="6" spans="1:74" s="41" customFormat="1" ht="11.1" customHeight="1" x14ac:dyDescent="0.2">
      <c r="A6" s="389" t="s">
        <v>957</v>
      </c>
      <c r="B6" s="661" t="s">
        <v>958</v>
      </c>
      <c r="C6" s="235">
        <v>338.65604765</v>
      </c>
      <c r="D6" s="235">
        <v>305.86307081000001</v>
      </c>
      <c r="E6" s="235">
        <v>304.30002737000001</v>
      </c>
      <c r="F6" s="235">
        <v>284.93286511999997</v>
      </c>
      <c r="G6" s="235">
        <v>309.69695281999998</v>
      </c>
      <c r="H6" s="235">
        <v>347.10633182999999</v>
      </c>
      <c r="I6" s="235">
        <v>389.21417422000002</v>
      </c>
      <c r="J6" s="235">
        <v>389.62627773999998</v>
      </c>
      <c r="K6" s="235">
        <v>340.54384024000001</v>
      </c>
      <c r="L6" s="235">
        <v>297.19594481000001</v>
      </c>
      <c r="M6" s="235">
        <v>292.25774618999998</v>
      </c>
      <c r="N6" s="235">
        <v>327.77578431000001</v>
      </c>
      <c r="O6" s="235">
        <v>325.41464459000002</v>
      </c>
      <c r="P6" s="235">
        <v>292.94566495999999</v>
      </c>
      <c r="Q6" s="235">
        <v>306.45394307999999</v>
      </c>
      <c r="R6" s="235">
        <v>280.81114563</v>
      </c>
      <c r="S6" s="235">
        <v>298.70556714999998</v>
      </c>
      <c r="T6" s="235">
        <v>328.79808223999999</v>
      </c>
      <c r="U6" s="235">
        <v>387.25610575000002</v>
      </c>
      <c r="V6" s="235">
        <v>392.43603512999999</v>
      </c>
      <c r="W6" s="235">
        <v>346.47644131999999</v>
      </c>
      <c r="X6" s="235">
        <v>308.06540884999998</v>
      </c>
      <c r="Y6" s="235">
        <v>294.24848335000001</v>
      </c>
      <c r="Z6" s="235">
        <v>312.64183413000001</v>
      </c>
      <c r="AA6" s="235">
        <v>343.71651873000002</v>
      </c>
      <c r="AB6" s="235">
        <v>303.25834405000001</v>
      </c>
      <c r="AC6" s="235">
        <v>297.27827827999999</v>
      </c>
      <c r="AD6" s="235">
        <v>286.25679795000002</v>
      </c>
      <c r="AE6" s="235">
        <v>313.96145595000002</v>
      </c>
      <c r="AF6" s="235">
        <v>355.88196768</v>
      </c>
      <c r="AG6" s="235">
        <v>397.87258637000002</v>
      </c>
      <c r="AH6" s="235">
        <v>394.19946302</v>
      </c>
      <c r="AI6" s="235">
        <v>343.07070770000001</v>
      </c>
      <c r="AJ6" s="235">
        <v>315.90198351999999</v>
      </c>
      <c r="AK6" s="235">
        <v>295.79604239999998</v>
      </c>
      <c r="AL6" s="235">
        <v>328.18769680000003</v>
      </c>
      <c r="AM6" s="235">
        <v>361.98107067000001</v>
      </c>
      <c r="AN6" s="235">
        <v>320.56101751</v>
      </c>
      <c r="AO6" s="235">
        <v>307.24125937000002</v>
      </c>
      <c r="AP6" s="235">
        <v>294.84637762</v>
      </c>
      <c r="AQ6" s="235">
        <v>312.48873369</v>
      </c>
      <c r="AR6" s="235">
        <v>357.10037978999998</v>
      </c>
      <c r="AS6" s="235">
        <v>407.62971622999999</v>
      </c>
      <c r="AT6" s="235">
        <v>392.63089488999998</v>
      </c>
      <c r="AU6" s="235">
        <v>346.20217063000001</v>
      </c>
      <c r="AV6" s="235">
        <v>320.58800986</v>
      </c>
      <c r="AW6" s="235">
        <v>299.02180757000002</v>
      </c>
      <c r="AX6" s="235">
        <v>337.71572591</v>
      </c>
      <c r="AY6" s="235">
        <v>355.94017092000001</v>
      </c>
      <c r="AZ6" s="797">
        <v>323.03452503</v>
      </c>
      <c r="BA6" s="797">
        <v>314.30822762999998</v>
      </c>
      <c r="BB6" s="797">
        <v>302.12684443000001</v>
      </c>
      <c r="BC6" s="797">
        <v>320.09636941999997</v>
      </c>
      <c r="BD6" s="797">
        <v>361.05727067999999</v>
      </c>
      <c r="BE6" s="797">
        <v>411.56433012999997</v>
      </c>
      <c r="BF6" s="391">
        <v>410.34120000000001</v>
      </c>
      <c r="BG6" s="391">
        <v>358.0958</v>
      </c>
      <c r="BH6" s="391">
        <v>326.86810000000003</v>
      </c>
      <c r="BI6" s="391">
        <v>306.83260000000001</v>
      </c>
      <c r="BJ6" s="391">
        <v>339.71949999999998</v>
      </c>
      <c r="BK6" s="391">
        <v>355.2296</v>
      </c>
      <c r="BL6" s="391">
        <v>325.24340000000001</v>
      </c>
      <c r="BM6" s="391">
        <v>324.71319999999997</v>
      </c>
      <c r="BN6" s="391">
        <v>308.12360000000001</v>
      </c>
      <c r="BO6" s="391">
        <v>331.86810000000003</v>
      </c>
      <c r="BP6" s="391">
        <v>374.92</v>
      </c>
      <c r="BQ6" s="391">
        <v>426.23570000000001</v>
      </c>
      <c r="BR6" s="391">
        <v>429.17610000000002</v>
      </c>
      <c r="BS6" s="391">
        <v>371.46640000000002</v>
      </c>
      <c r="BT6" s="391">
        <v>337.6155</v>
      </c>
      <c r="BU6" s="391">
        <v>316.50040000000001</v>
      </c>
      <c r="BV6" s="391">
        <v>349.77190000000002</v>
      </c>
    </row>
    <row r="7" spans="1:74" ht="11.1" customHeight="1" x14ac:dyDescent="0.2">
      <c r="A7" s="246" t="s">
        <v>959</v>
      </c>
      <c r="B7" s="659" t="s">
        <v>774</v>
      </c>
      <c r="C7" s="381">
        <v>10.41702776</v>
      </c>
      <c r="D7" s="381">
        <v>9.5267438900000005</v>
      </c>
      <c r="E7" s="381">
        <v>9.3516091299999999</v>
      </c>
      <c r="F7" s="381">
        <v>8.6710053400000007</v>
      </c>
      <c r="G7" s="381">
        <v>8.7275764099999993</v>
      </c>
      <c r="H7" s="381">
        <v>9.0606487700000002</v>
      </c>
      <c r="I7" s="381">
        <v>11.1310389</v>
      </c>
      <c r="J7" s="381">
        <v>11.481671860000001</v>
      </c>
      <c r="K7" s="381">
        <v>9.5333639100000003</v>
      </c>
      <c r="L7" s="381">
        <v>8.4980085400000007</v>
      </c>
      <c r="M7" s="381">
        <v>8.5209244399999999</v>
      </c>
      <c r="N7" s="381">
        <v>9.5715591500000006</v>
      </c>
      <c r="O7" s="381">
        <v>9.7749188700000005</v>
      </c>
      <c r="P7" s="381">
        <v>9.1573613900000002</v>
      </c>
      <c r="Q7" s="381">
        <v>9.1614414800000006</v>
      </c>
      <c r="R7" s="381">
        <v>8.0779504200000005</v>
      </c>
      <c r="S7" s="381">
        <v>8.2633916500000009</v>
      </c>
      <c r="T7" s="381">
        <v>8.8696297299999998</v>
      </c>
      <c r="U7" s="381">
        <v>11.301378120000001</v>
      </c>
      <c r="V7" s="381">
        <v>10.549009160000001</v>
      </c>
      <c r="W7" s="381">
        <v>9.7467153599999996</v>
      </c>
      <c r="X7" s="381">
        <v>8.5939703900000008</v>
      </c>
      <c r="Y7" s="381">
        <v>8.6649270600000001</v>
      </c>
      <c r="Z7" s="381">
        <v>9.1685984699999992</v>
      </c>
      <c r="AA7" s="381">
        <v>10.1355033</v>
      </c>
      <c r="AB7" s="381">
        <v>9.4093131999999997</v>
      </c>
      <c r="AC7" s="381">
        <v>9.0861166000000004</v>
      </c>
      <c r="AD7" s="381">
        <v>8.4356609700000007</v>
      </c>
      <c r="AE7" s="381">
        <v>8.5640788299999997</v>
      </c>
      <c r="AF7" s="381">
        <v>9.4266772700000008</v>
      </c>
      <c r="AG7" s="381">
        <v>11.059835550000001</v>
      </c>
      <c r="AH7" s="381">
        <v>10.38305602</v>
      </c>
      <c r="AI7" s="381">
        <v>8.8787949400000006</v>
      </c>
      <c r="AJ7" s="381">
        <v>8.5056834299999995</v>
      </c>
      <c r="AK7" s="381">
        <v>8.3713566499999992</v>
      </c>
      <c r="AL7" s="381">
        <v>9.6425972400000006</v>
      </c>
      <c r="AM7" s="381">
        <v>10.661849</v>
      </c>
      <c r="AN7" s="381">
        <v>9.5081597999999996</v>
      </c>
      <c r="AO7" s="381">
        <v>9.0636031999999993</v>
      </c>
      <c r="AP7" s="381">
        <v>8.5489264299999999</v>
      </c>
      <c r="AQ7" s="381">
        <v>8.4017786000000001</v>
      </c>
      <c r="AR7" s="381">
        <v>9.6086107799999994</v>
      </c>
      <c r="AS7" s="381">
        <v>11.666071390000001</v>
      </c>
      <c r="AT7" s="381">
        <v>10.62560759</v>
      </c>
      <c r="AU7" s="381">
        <v>8.9663759400000007</v>
      </c>
      <c r="AV7" s="381">
        <v>8.6498828900000007</v>
      </c>
      <c r="AW7" s="381">
        <v>8.2833042399999997</v>
      </c>
      <c r="AX7" s="381">
        <v>10.34442374</v>
      </c>
      <c r="AY7" s="381">
        <v>10.599690649999999</v>
      </c>
      <c r="AZ7" s="798">
        <v>10.02565749</v>
      </c>
      <c r="BA7" s="798">
        <v>9.6334617900000001</v>
      </c>
      <c r="BB7" s="798">
        <v>8.5334095100000003</v>
      </c>
      <c r="BC7" s="798">
        <v>8.36723879</v>
      </c>
      <c r="BD7" s="798">
        <v>9.6599992124000007</v>
      </c>
      <c r="BE7" s="798">
        <v>11.129000638000001</v>
      </c>
      <c r="BF7" s="385">
        <v>11.06428</v>
      </c>
      <c r="BG7" s="385">
        <v>9.2143829999999998</v>
      </c>
      <c r="BH7" s="385">
        <v>8.6871620000000007</v>
      </c>
      <c r="BI7" s="385">
        <v>8.1533440000000006</v>
      </c>
      <c r="BJ7" s="385">
        <v>9.8598119999999998</v>
      </c>
      <c r="BK7" s="385">
        <v>10.071490000000001</v>
      </c>
      <c r="BL7" s="385">
        <v>9.5093689999999995</v>
      </c>
      <c r="BM7" s="385">
        <v>9.4782379999999993</v>
      </c>
      <c r="BN7" s="385">
        <v>8.5360379999999996</v>
      </c>
      <c r="BO7" s="385">
        <v>8.3625579999999999</v>
      </c>
      <c r="BP7" s="385">
        <v>9.5741669999999992</v>
      </c>
      <c r="BQ7" s="385">
        <v>11.86528</v>
      </c>
      <c r="BR7" s="385">
        <v>11.494009999999999</v>
      </c>
      <c r="BS7" s="385">
        <v>9.2432440000000007</v>
      </c>
      <c r="BT7" s="385">
        <v>8.6655110000000004</v>
      </c>
      <c r="BU7" s="385">
        <v>8.1333140000000004</v>
      </c>
      <c r="BV7" s="385">
        <v>9.8385879999999997</v>
      </c>
    </row>
    <row r="8" spans="1:74" ht="11.1" customHeight="1" x14ac:dyDescent="0.2">
      <c r="A8" s="246" t="s">
        <v>960</v>
      </c>
      <c r="B8" s="660" t="s">
        <v>776</v>
      </c>
      <c r="C8" s="381">
        <v>32.889607669999997</v>
      </c>
      <c r="D8" s="381">
        <v>29.473402579999998</v>
      </c>
      <c r="E8" s="381">
        <v>28.528399579999999</v>
      </c>
      <c r="F8" s="381">
        <v>26.50325582</v>
      </c>
      <c r="G8" s="381">
        <v>26.812190180000002</v>
      </c>
      <c r="H8" s="381">
        <v>30.38978169</v>
      </c>
      <c r="I8" s="381">
        <v>35.811473280000001</v>
      </c>
      <c r="J8" s="381">
        <v>36.981242469999998</v>
      </c>
      <c r="K8" s="381">
        <v>30.981694310000002</v>
      </c>
      <c r="L8" s="381">
        <v>26.756537779999999</v>
      </c>
      <c r="M8" s="381">
        <v>26.489209450000001</v>
      </c>
      <c r="N8" s="381">
        <v>31.081046390000001</v>
      </c>
      <c r="O8" s="381">
        <v>30.50256757</v>
      </c>
      <c r="P8" s="381">
        <v>27.655944529999999</v>
      </c>
      <c r="Q8" s="381">
        <v>28.543037779999999</v>
      </c>
      <c r="R8" s="381">
        <v>25.422525390000001</v>
      </c>
      <c r="S8" s="381">
        <v>25.817637009999999</v>
      </c>
      <c r="T8" s="381">
        <v>28.07117959</v>
      </c>
      <c r="U8" s="381">
        <v>35.374502980000003</v>
      </c>
      <c r="V8" s="381">
        <v>34.024166270000002</v>
      </c>
      <c r="W8" s="381">
        <v>30.699005570000001</v>
      </c>
      <c r="X8" s="381">
        <v>26.778923899999999</v>
      </c>
      <c r="Y8" s="381">
        <v>27.02582718</v>
      </c>
      <c r="Z8" s="381">
        <v>29.31454931</v>
      </c>
      <c r="AA8" s="381">
        <v>31.426691680000001</v>
      </c>
      <c r="AB8" s="381">
        <v>27.852568359999999</v>
      </c>
      <c r="AC8" s="381">
        <v>27.997250149999999</v>
      </c>
      <c r="AD8" s="381">
        <v>26.154576989999999</v>
      </c>
      <c r="AE8" s="381">
        <v>26.62414047</v>
      </c>
      <c r="AF8" s="381">
        <v>31.023954360000001</v>
      </c>
      <c r="AG8" s="381">
        <v>37.495637039999998</v>
      </c>
      <c r="AH8" s="381">
        <v>35.103499540000001</v>
      </c>
      <c r="AI8" s="381">
        <v>29.325090729999999</v>
      </c>
      <c r="AJ8" s="381">
        <v>26.54140241</v>
      </c>
      <c r="AK8" s="381">
        <v>25.94006869</v>
      </c>
      <c r="AL8" s="381">
        <v>30.69056166</v>
      </c>
      <c r="AM8" s="381">
        <v>33.48369349</v>
      </c>
      <c r="AN8" s="381">
        <v>30.077539949999998</v>
      </c>
      <c r="AO8" s="381">
        <v>28.241172339999999</v>
      </c>
      <c r="AP8" s="381">
        <v>25.84183093</v>
      </c>
      <c r="AQ8" s="381">
        <v>26.178571430000002</v>
      </c>
      <c r="AR8" s="381">
        <v>30.445713170000001</v>
      </c>
      <c r="AS8" s="381">
        <v>38.12849567</v>
      </c>
      <c r="AT8" s="381">
        <v>34.016928610000001</v>
      </c>
      <c r="AU8" s="381">
        <v>28.846576710000001</v>
      </c>
      <c r="AV8" s="381">
        <v>26.95080759</v>
      </c>
      <c r="AW8" s="381">
        <v>25.681721809999999</v>
      </c>
      <c r="AX8" s="381">
        <v>31.978583059999998</v>
      </c>
      <c r="AY8" s="381">
        <v>33.471668530000002</v>
      </c>
      <c r="AZ8" s="798">
        <v>31.098801259999998</v>
      </c>
      <c r="BA8" s="798">
        <v>28.723952690000001</v>
      </c>
      <c r="BB8" s="798">
        <v>26.047188670000001</v>
      </c>
      <c r="BC8" s="798">
        <v>25.888854259999999</v>
      </c>
      <c r="BD8" s="798">
        <v>30.239986198</v>
      </c>
      <c r="BE8" s="798">
        <v>36.300997406</v>
      </c>
      <c r="BF8" s="385">
        <v>35.89217</v>
      </c>
      <c r="BG8" s="385">
        <v>30.494340000000001</v>
      </c>
      <c r="BH8" s="385">
        <v>27.490130000000001</v>
      </c>
      <c r="BI8" s="385">
        <v>26.646509999999999</v>
      </c>
      <c r="BJ8" s="385">
        <v>30.990639999999999</v>
      </c>
      <c r="BK8" s="385">
        <v>32.5991</v>
      </c>
      <c r="BL8" s="385">
        <v>29.518910000000002</v>
      </c>
      <c r="BM8" s="385">
        <v>28.911049999999999</v>
      </c>
      <c r="BN8" s="385">
        <v>26.700009999999999</v>
      </c>
      <c r="BO8" s="385">
        <v>26.780650000000001</v>
      </c>
      <c r="BP8" s="385">
        <v>31.058759999999999</v>
      </c>
      <c r="BQ8" s="385">
        <v>37.621360000000003</v>
      </c>
      <c r="BR8" s="385">
        <v>36.954140000000002</v>
      </c>
      <c r="BS8" s="385">
        <v>31.11279</v>
      </c>
      <c r="BT8" s="385">
        <v>27.91103</v>
      </c>
      <c r="BU8" s="385">
        <v>27.048100000000002</v>
      </c>
      <c r="BV8" s="385">
        <v>31.459679999999999</v>
      </c>
    </row>
    <row r="9" spans="1:74" ht="11.1" customHeight="1" x14ac:dyDescent="0.2">
      <c r="A9" s="246" t="s">
        <v>961</v>
      </c>
      <c r="B9" s="659" t="s">
        <v>962</v>
      </c>
      <c r="C9" s="381">
        <v>49.957606210000002</v>
      </c>
      <c r="D9" s="381">
        <v>44.804513929999999</v>
      </c>
      <c r="E9" s="381">
        <v>45.122487360000001</v>
      </c>
      <c r="F9" s="381">
        <v>40.761284570000001</v>
      </c>
      <c r="G9" s="381">
        <v>43.677433999999998</v>
      </c>
      <c r="H9" s="381">
        <v>49.015164900000002</v>
      </c>
      <c r="I9" s="381">
        <v>53.455370430000002</v>
      </c>
      <c r="J9" s="381">
        <v>53.228968340000002</v>
      </c>
      <c r="K9" s="381">
        <v>45.474497339999999</v>
      </c>
      <c r="L9" s="381">
        <v>40.967489870000001</v>
      </c>
      <c r="M9" s="381">
        <v>41.906779290000003</v>
      </c>
      <c r="N9" s="381">
        <v>47.55926479</v>
      </c>
      <c r="O9" s="381">
        <v>46.772814529999998</v>
      </c>
      <c r="P9" s="381">
        <v>42.041455120000002</v>
      </c>
      <c r="Q9" s="381">
        <v>44.910349789999998</v>
      </c>
      <c r="R9" s="381">
        <v>39.896091679999998</v>
      </c>
      <c r="S9" s="381">
        <v>41.893136200000001</v>
      </c>
      <c r="T9" s="381">
        <v>45.75967138</v>
      </c>
      <c r="U9" s="381">
        <v>52.552421500000001</v>
      </c>
      <c r="V9" s="381">
        <v>51.31759916</v>
      </c>
      <c r="W9" s="381">
        <v>44.936551969999996</v>
      </c>
      <c r="X9" s="381">
        <v>42.486266520000001</v>
      </c>
      <c r="Y9" s="381">
        <v>42.156323380000003</v>
      </c>
      <c r="Z9" s="381">
        <v>44.644464990000003</v>
      </c>
      <c r="AA9" s="381">
        <v>49.096868039999997</v>
      </c>
      <c r="AB9" s="381">
        <v>43.090056609999998</v>
      </c>
      <c r="AC9" s="381">
        <v>43.624653109999997</v>
      </c>
      <c r="AD9" s="381">
        <v>40.632840180000002</v>
      </c>
      <c r="AE9" s="381">
        <v>43.845822939999998</v>
      </c>
      <c r="AF9" s="381">
        <v>49.303069720000003</v>
      </c>
      <c r="AG9" s="381">
        <v>53.199366089999998</v>
      </c>
      <c r="AH9" s="381">
        <v>53.561202629999997</v>
      </c>
      <c r="AI9" s="381">
        <v>46.111841419999998</v>
      </c>
      <c r="AJ9" s="381">
        <v>42.155389419999999</v>
      </c>
      <c r="AK9" s="381">
        <v>41.650011249999999</v>
      </c>
      <c r="AL9" s="381">
        <v>47.165209269999998</v>
      </c>
      <c r="AM9" s="381">
        <v>51.016240119999999</v>
      </c>
      <c r="AN9" s="381">
        <v>45.87170613</v>
      </c>
      <c r="AO9" s="381">
        <v>44.392553069999998</v>
      </c>
      <c r="AP9" s="381">
        <v>41.38495949</v>
      </c>
      <c r="AQ9" s="381">
        <v>42.532004540000003</v>
      </c>
      <c r="AR9" s="381">
        <v>50.285189699999997</v>
      </c>
      <c r="AS9" s="381">
        <v>58.035358799999997</v>
      </c>
      <c r="AT9" s="381">
        <v>53.91490451</v>
      </c>
      <c r="AU9" s="381">
        <v>46.200331720000001</v>
      </c>
      <c r="AV9" s="381">
        <v>44.089819560000002</v>
      </c>
      <c r="AW9" s="381">
        <v>43.389551339999997</v>
      </c>
      <c r="AX9" s="381">
        <v>50.001504590000003</v>
      </c>
      <c r="AY9" s="381">
        <v>51.70065151</v>
      </c>
      <c r="AZ9" s="798">
        <v>46.32126925</v>
      </c>
      <c r="BA9" s="798">
        <v>45.911223</v>
      </c>
      <c r="BB9" s="798">
        <v>43.267074909999998</v>
      </c>
      <c r="BC9" s="798">
        <v>44.162614730000001</v>
      </c>
      <c r="BD9" s="798">
        <v>49.289990359999997</v>
      </c>
      <c r="BE9" s="798">
        <v>57.908001177999999</v>
      </c>
      <c r="BF9" s="385">
        <v>55.710129999999999</v>
      </c>
      <c r="BG9" s="385">
        <v>46.931780000000003</v>
      </c>
      <c r="BH9" s="385">
        <v>44.51538</v>
      </c>
      <c r="BI9" s="385">
        <v>43.775019999999998</v>
      </c>
      <c r="BJ9" s="385">
        <v>49.498390000000001</v>
      </c>
      <c r="BK9" s="385">
        <v>51.356720000000003</v>
      </c>
      <c r="BL9" s="385">
        <v>46.588059999999999</v>
      </c>
      <c r="BM9" s="385">
        <v>47.699710000000003</v>
      </c>
      <c r="BN9" s="385">
        <v>43.577979999999997</v>
      </c>
      <c r="BO9" s="385">
        <v>46.016309999999997</v>
      </c>
      <c r="BP9" s="385">
        <v>51.698349999999998</v>
      </c>
      <c r="BQ9" s="385">
        <v>58.25714</v>
      </c>
      <c r="BR9" s="385">
        <v>57.584510000000002</v>
      </c>
      <c r="BS9" s="385">
        <v>48.391120000000001</v>
      </c>
      <c r="BT9" s="385">
        <v>45.879899999999999</v>
      </c>
      <c r="BU9" s="385">
        <v>45.091999999999999</v>
      </c>
      <c r="BV9" s="385">
        <v>50.928939999999997</v>
      </c>
    </row>
    <row r="10" spans="1:74" ht="11.1" customHeight="1" x14ac:dyDescent="0.2">
      <c r="A10" s="246" t="s">
        <v>963</v>
      </c>
      <c r="B10" s="659" t="s">
        <v>964</v>
      </c>
      <c r="C10" s="381">
        <v>28.41722</v>
      </c>
      <c r="D10" s="381">
        <v>25.88279197</v>
      </c>
      <c r="E10" s="381">
        <v>25.552410259999998</v>
      </c>
      <c r="F10" s="381">
        <v>22.91070487</v>
      </c>
      <c r="G10" s="381">
        <v>24.20940079</v>
      </c>
      <c r="H10" s="381">
        <v>26.979452810000002</v>
      </c>
      <c r="I10" s="381">
        <v>30.351028339999999</v>
      </c>
      <c r="J10" s="381">
        <v>29.921976740000002</v>
      </c>
      <c r="K10" s="381">
        <v>26.258264780000001</v>
      </c>
      <c r="L10" s="381">
        <v>23.29116775</v>
      </c>
      <c r="M10" s="381">
        <v>24.363266190000001</v>
      </c>
      <c r="N10" s="381">
        <v>27.673071709999999</v>
      </c>
      <c r="O10" s="381">
        <v>28.118940779999999</v>
      </c>
      <c r="P10" s="381">
        <v>24.56230502</v>
      </c>
      <c r="Q10" s="381">
        <v>25.680400989999999</v>
      </c>
      <c r="R10" s="381">
        <v>23.047498340000001</v>
      </c>
      <c r="S10" s="381">
        <v>24.242167070000001</v>
      </c>
      <c r="T10" s="381">
        <v>27.212395180000001</v>
      </c>
      <c r="U10" s="381">
        <v>29.498256909999998</v>
      </c>
      <c r="V10" s="381">
        <v>30.404318849999999</v>
      </c>
      <c r="W10" s="381">
        <v>26.40418335</v>
      </c>
      <c r="X10" s="381">
        <v>24.16660439</v>
      </c>
      <c r="Y10" s="381">
        <v>24.270304589999999</v>
      </c>
      <c r="Z10" s="381">
        <v>26.31586575</v>
      </c>
      <c r="AA10" s="381">
        <v>29.322627149999999</v>
      </c>
      <c r="AB10" s="381">
        <v>24.806797629999998</v>
      </c>
      <c r="AC10" s="381">
        <v>24.699191089999999</v>
      </c>
      <c r="AD10" s="381">
        <v>23.206588719999999</v>
      </c>
      <c r="AE10" s="381">
        <v>24.563746040000002</v>
      </c>
      <c r="AF10" s="381">
        <v>27.62230134</v>
      </c>
      <c r="AG10" s="381">
        <v>30.08824431</v>
      </c>
      <c r="AH10" s="381">
        <v>30.033774139999998</v>
      </c>
      <c r="AI10" s="381">
        <v>26.473002839999999</v>
      </c>
      <c r="AJ10" s="381">
        <v>24.448730449999999</v>
      </c>
      <c r="AK10" s="381">
        <v>24.14950344</v>
      </c>
      <c r="AL10" s="381">
        <v>27.710214010000001</v>
      </c>
      <c r="AM10" s="381">
        <v>29.978121009999999</v>
      </c>
      <c r="AN10" s="381">
        <v>27.436830730000001</v>
      </c>
      <c r="AO10" s="381">
        <v>25.816893050000001</v>
      </c>
      <c r="AP10" s="381">
        <v>23.778910610000001</v>
      </c>
      <c r="AQ10" s="381">
        <v>24.355779139999999</v>
      </c>
      <c r="AR10" s="381">
        <v>28.054391710000001</v>
      </c>
      <c r="AS10" s="381">
        <v>32.088353359999999</v>
      </c>
      <c r="AT10" s="381">
        <v>30.72026477</v>
      </c>
      <c r="AU10" s="381">
        <v>26.828490420000001</v>
      </c>
      <c r="AV10" s="381">
        <v>25.410688610000001</v>
      </c>
      <c r="AW10" s="381">
        <v>24.82163778</v>
      </c>
      <c r="AX10" s="381">
        <v>28.87513921</v>
      </c>
      <c r="AY10" s="381">
        <v>30.260099159999999</v>
      </c>
      <c r="AZ10" s="798">
        <v>26.480639270000001</v>
      </c>
      <c r="BA10" s="798">
        <v>26.67574106</v>
      </c>
      <c r="BB10" s="798">
        <v>24.66051654</v>
      </c>
      <c r="BC10" s="798">
        <v>26.092660630000001</v>
      </c>
      <c r="BD10" s="798">
        <v>28.560001031999999</v>
      </c>
      <c r="BE10" s="798">
        <v>33.294002716999998</v>
      </c>
      <c r="BF10" s="385">
        <v>32.721380000000003</v>
      </c>
      <c r="BG10" s="385">
        <v>27.308820000000001</v>
      </c>
      <c r="BH10" s="385">
        <v>26.218070000000001</v>
      </c>
      <c r="BI10" s="385">
        <v>25.834029999999998</v>
      </c>
      <c r="BJ10" s="385">
        <v>29.530629999999999</v>
      </c>
      <c r="BK10" s="385">
        <v>30.45665</v>
      </c>
      <c r="BL10" s="385">
        <v>27.711480000000002</v>
      </c>
      <c r="BM10" s="385">
        <v>28.031690000000001</v>
      </c>
      <c r="BN10" s="385">
        <v>25.420169999999999</v>
      </c>
      <c r="BO10" s="385">
        <v>26.87595</v>
      </c>
      <c r="BP10" s="385">
        <v>29.616109999999999</v>
      </c>
      <c r="BQ10" s="385">
        <v>33.37921</v>
      </c>
      <c r="BR10" s="385">
        <v>33.262059999999998</v>
      </c>
      <c r="BS10" s="385">
        <v>27.915420000000001</v>
      </c>
      <c r="BT10" s="385">
        <v>26.789670000000001</v>
      </c>
      <c r="BU10" s="385">
        <v>26.37847</v>
      </c>
      <c r="BV10" s="385">
        <v>30.106649999999998</v>
      </c>
    </row>
    <row r="11" spans="1:74" ht="11.1" customHeight="1" x14ac:dyDescent="0.2">
      <c r="A11" s="246" t="s">
        <v>965</v>
      </c>
      <c r="B11" s="659" t="s">
        <v>966</v>
      </c>
      <c r="C11" s="381">
        <v>75.058636879999995</v>
      </c>
      <c r="D11" s="381">
        <v>66.869598909999993</v>
      </c>
      <c r="E11" s="381">
        <v>64.440902890000004</v>
      </c>
      <c r="F11" s="381">
        <v>61.475465849999999</v>
      </c>
      <c r="G11" s="381">
        <v>70.119828990000002</v>
      </c>
      <c r="H11" s="381">
        <v>77.671634190000006</v>
      </c>
      <c r="I11" s="381">
        <v>87.324520519999993</v>
      </c>
      <c r="J11" s="381">
        <v>84.930460049999994</v>
      </c>
      <c r="K11" s="381">
        <v>73.543933730000006</v>
      </c>
      <c r="L11" s="381">
        <v>64.34216807</v>
      </c>
      <c r="M11" s="381">
        <v>64.665444890000003</v>
      </c>
      <c r="N11" s="381">
        <v>72.093031229999994</v>
      </c>
      <c r="O11" s="381">
        <v>68.678702259999994</v>
      </c>
      <c r="P11" s="381">
        <v>61.778998129999998</v>
      </c>
      <c r="Q11" s="381">
        <v>66.363760429999999</v>
      </c>
      <c r="R11" s="381">
        <v>61.782112230000003</v>
      </c>
      <c r="S11" s="381">
        <v>66.624851379999996</v>
      </c>
      <c r="T11" s="381">
        <v>73.145840019999994</v>
      </c>
      <c r="U11" s="381">
        <v>87.026292549999994</v>
      </c>
      <c r="V11" s="381">
        <v>88.042743400000006</v>
      </c>
      <c r="W11" s="381">
        <v>76.678779879999993</v>
      </c>
      <c r="X11" s="381">
        <v>66.918262290000001</v>
      </c>
      <c r="Y11" s="381">
        <v>64.123833759999997</v>
      </c>
      <c r="Z11" s="381">
        <v>68.481819920000007</v>
      </c>
      <c r="AA11" s="381">
        <v>75.314412070000003</v>
      </c>
      <c r="AB11" s="381">
        <v>65.630803929999999</v>
      </c>
      <c r="AC11" s="381">
        <v>64.141327590000003</v>
      </c>
      <c r="AD11" s="381">
        <v>62.423254540000002</v>
      </c>
      <c r="AE11" s="381">
        <v>71.764893540000003</v>
      </c>
      <c r="AF11" s="381">
        <v>81.656699140000001</v>
      </c>
      <c r="AG11" s="381">
        <v>89.538128180000001</v>
      </c>
      <c r="AH11" s="381">
        <v>87.670404759999997</v>
      </c>
      <c r="AI11" s="381">
        <v>74.972887150000005</v>
      </c>
      <c r="AJ11" s="381">
        <v>67.997202279999996</v>
      </c>
      <c r="AK11" s="381">
        <v>64.379179620000002</v>
      </c>
      <c r="AL11" s="381">
        <v>72.047049400000006</v>
      </c>
      <c r="AM11" s="381">
        <v>82.463817599999999</v>
      </c>
      <c r="AN11" s="381">
        <v>68.963072749999995</v>
      </c>
      <c r="AO11" s="381">
        <v>65.722525529999999</v>
      </c>
      <c r="AP11" s="381">
        <v>64.835688239999996</v>
      </c>
      <c r="AQ11" s="381">
        <v>71.378273629999995</v>
      </c>
      <c r="AR11" s="381">
        <v>82.041187649999998</v>
      </c>
      <c r="AS11" s="381">
        <v>91.586520250000007</v>
      </c>
      <c r="AT11" s="381">
        <v>85.845805870000007</v>
      </c>
      <c r="AU11" s="381">
        <v>75.679696539999995</v>
      </c>
      <c r="AV11" s="381">
        <v>69.33221503</v>
      </c>
      <c r="AW11" s="381">
        <v>65.121466400000003</v>
      </c>
      <c r="AX11" s="381">
        <v>74.368069610000006</v>
      </c>
      <c r="AY11" s="381">
        <v>79.397821100000002</v>
      </c>
      <c r="AZ11" s="798">
        <v>72.311541489999996</v>
      </c>
      <c r="BA11" s="798">
        <v>67.274095279999997</v>
      </c>
      <c r="BB11" s="798">
        <v>65.468106379999995</v>
      </c>
      <c r="BC11" s="798">
        <v>72.801054620000002</v>
      </c>
      <c r="BD11" s="798">
        <v>82.679994257000004</v>
      </c>
      <c r="BE11" s="798">
        <v>90.582021487000006</v>
      </c>
      <c r="BF11" s="385">
        <v>89.309089999999998</v>
      </c>
      <c r="BG11" s="385">
        <v>78.825019999999995</v>
      </c>
      <c r="BH11" s="385">
        <v>71.141890000000004</v>
      </c>
      <c r="BI11" s="385">
        <v>67.025840000000002</v>
      </c>
      <c r="BJ11" s="385">
        <v>73.251649999999998</v>
      </c>
      <c r="BK11" s="385">
        <v>76.479699999999994</v>
      </c>
      <c r="BL11" s="385">
        <v>70.251270000000005</v>
      </c>
      <c r="BM11" s="385">
        <v>68.844909999999999</v>
      </c>
      <c r="BN11" s="385">
        <v>66.892719999999997</v>
      </c>
      <c r="BO11" s="385">
        <v>74.641630000000006</v>
      </c>
      <c r="BP11" s="385">
        <v>83.555719999999994</v>
      </c>
      <c r="BQ11" s="385">
        <v>93.451189999999997</v>
      </c>
      <c r="BR11" s="385">
        <v>93.888930000000002</v>
      </c>
      <c r="BS11" s="385">
        <v>81.055599999999998</v>
      </c>
      <c r="BT11" s="385">
        <v>72.719520000000003</v>
      </c>
      <c r="BU11" s="385">
        <v>68.501509999999996</v>
      </c>
      <c r="BV11" s="385">
        <v>74.849869999999996</v>
      </c>
    </row>
    <row r="12" spans="1:74" ht="11.1" customHeight="1" x14ac:dyDescent="0.2">
      <c r="A12" s="246" t="s">
        <v>967</v>
      </c>
      <c r="B12" s="659" t="s">
        <v>968</v>
      </c>
      <c r="C12" s="381">
        <v>27.69491313</v>
      </c>
      <c r="D12" s="381">
        <v>26.189213299999999</v>
      </c>
      <c r="E12" s="381">
        <v>24.165119650000001</v>
      </c>
      <c r="F12" s="381">
        <v>22.53403793</v>
      </c>
      <c r="G12" s="381">
        <v>24.747686250000001</v>
      </c>
      <c r="H12" s="381">
        <v>28.406758409999998</v>
      </c>
      <c r="I12" s="381">
        <v>31.65167778</v>
      </c>
      <c r="J12" s="381">
        <v>30.523013200000001</v>
      </c>
      <c r="K12" s="381">
        <v>26.904153820000001</v>
      </c>
      <c r="L12" s="381">
        <v>22.9687375</v>
      </c>
      <c r="M12" s="381">
        <v>22.377659130000001</v>
      </c>
      <c r="N12" s="381">
        <v>25.294901029999998</v>
      </c>
      <c r="O12" s="381">
        <v>26.22859437</v>
      </c>
      <c r="P12" s="381">
        <v>23.657800980000001</v>
      </c>
      <c r="Q12" s="381">
        <v>23.109394739999999</v>
      </c>
      <c r="R12" s="381">
        <v>22.09972818</v>
      </c>
      <c r="S12" s="381">
        <v>22.982955799999999</v>
      </c>
      <c r="T12" s="381">
        <v>25.96702732</v>
      </c>
      <c r="U12" s="381">
        <v>29.756647149999999</v>
      </c>
      <c r="V12" s="381">
        <v>30.963100019999999</v>
      </c>
      <c r="W12" s="381">
        <v>28.08419288</v>
      </c>
      <c r="X12" s="381">
        <v>23.566587309999999</v>
      </c>
      <c r="Y12" s="381">
        <v>22.633681540000001</v>
      </c>
      <c r="Z12" s="381">
        <v>24.5214368</v>
      </c>
      <c r="AA12" s="381">
        <v>28.464710140000001</v>
      </c>
      <c r="AB12" s="381">
        <v>25.257158029999999</v>
      </c>
      <c r="AC12" s="381">
        <v>22.948004409999999</v>
      </c>
      <c r="AD12" s="381">
        <v>22.152921800000001</v>
      </c>
      <c r="AE12" s="381">
        <v>24.69653439</v>
      </c>
      <c r="AF12" s="381">
        <v>27.868444199999999</v>
      </c>
      <c r="AG12" s="381">
        <v>31.021733019999999</v>
      </c>
      <c r="AH12" s="381">
        <v>31.276326709999999</v>
      </c>
      <c r="AI12" s="381">
        <v>27.51073865</v>
      </c>
      <c r="AJ12" s="381">
        <v>24.254167079999998</v>
      </c>
      <c r="AK12" s="381">
        <v>22.49438215</v>
      </c>
      <c r="AL12" s="381">
        <v>25.630729500000001</v>
      </c>
      <c r="AM12" s="381">
        <v>29.614819969999999</v>
      </c>
      <c r="AN12" s="381">
        <v>26.287198239999999</v>
      </c>
      <c r="AO12" s="381">
        <v>24.24723779</v>
      </c>
      <c r="AP12" s="381">
        <v>23.325937039999999</v>
      </c>
      <c r="AQ12" s="381">
        <v>24.286827970000001</v>
      </c>
      <c r="AR12" s="381">
        <v>27.679770569999999</v>
      </c>
      <c r="AS12" s="381">
        <v>32.272026949999997</v>
      </c>
      <c r="AT12" s="381">
        <v>31.348799360000001</v>
      </c>
      <c r="AU12" s="381">
        <v>27.70823893</v>
      </c>
      <c r="AV12" s="381">
        <v>24.789638589999999</v>
      </c>
      <c r="AW12" s="381">
        <v>23.053330599999999</v>
      </c>
      <c r="AX12" s="381">
        <v>26.68914496</v>
      </c>
      <c r="AY12" s="381">
        <v>28.532242920000002</v>
      </c>
      <c r="AZ12" s="798">
        <v>27.763313140000001</v>
      </c>
      <c r="BA12" s="798">
        <v>24.09633041</v>
      </c>
      <c r="BB12" s="798">
        <v>23.509217469999999</v>
      </c>
      <c r="BC12" s="798">
        <v>24.645204</v>
      </c>
      <c r="BD12" s="798">
        <v>28.229996906</v>
      </c>
      <c r="BE12" s="798">
        <v>32.054003154</v>
      </c>
      <c r="BF12" s="385">
        <v>31.917529999999999</v>
      </c>
      <c r="BG12" s="385">
        <v>28.358270000000001</v>
      </c>
      <c r="BH12" s="385">
        <v>25.01444</v>
      </c>
      <c r="BI12" s="385">
        <v>23.358170000000001</v>
      </c>
      <c r="BJ12" s="385">
        <v>26.67746</v>
      </c>
      <c r="BK12" s="385">
        <v>27.674340000000001</v>
      </c>
      <c r="BL12" s="385">
        <v>27.06804</v>
      </c>
      <c r="BM12" s="385">
        <v>24.696480000000001</v>
      </c>
      <c r="BN12" s="385">
        <v>23.989380000000001</v>
      </c>
      <c r="BO12" s="385">
        <v>24.995419999999999</v>
      </c>
      <c r="BP12" s="385">
        <v>28.317440000000001</v>
      </c>
      <c r="BQ12" s="385">
        <v>32.180590000000002</v>
      </c>
      <c r="BR12" s="385">
        <v>32.33473</v>
      </c>
      <c r="BS12" s="385">
        <v>28.605989999999998</v>
      </c>
      <c r="BT12" s="385">
        <v>25.072659999999999</v>
      </c>
      <c r="BU12" s="385">
        <v>23.39622</v>
      </c>
      <c r="BV12" s="385">
        <v>26.70711</v>
      </c>
    </row>
    <row r="13" spans="1:74" ht="11.1" customHeight="1" x14ac:dyDescent="0.2">
      <c r="A13" s="246" t="s">
        <v>969</v>
      </c>
      <c r="B13" s="659" t="s">
        <v>970</v>
      </c>
      <c r="C13" s="381">
        <v>54.559522430000001</v>
      </c>
      <c r="D13" s="381">
        <v>51.488855979999997</v>
      </c>
      <c r="E13" s="381">
        <v>51.15879683</v>
      </c>
      <c r="F13" s="381">
        <v>49.037681290000002</v>
      </c>
      <c r="G13" s="381">
        <v>56.217021760000002</v>
      </c>
      <c r="H13" s="381">
        <v>64.278962949999993</v>
      </c>
      <c r="I13" s="381">
        <v>70.162222209999996</v>
      </c>
      <c r="J13" s="381">
        <v>70.472637000000006</v>
      </c>
      <c r="K13" s="381">
        <v>62.564259419999999</v>
      </c>
      <c r="L13" s="381">
        <v>53.774439149999999</v>
      </c>
      <c r="M13" s="381">
        <v>49.973976370000003</v>
      </c>
      <c r="N13" s="381">
        <v>55.336420799999999</v>
      </c>
      <c r="O13" s="381">
        <v>55.054031850000001</v>
      </c>
      <c r="P13" s="381">
        <v>50.802891629999998</v>
      </c>
      <c r="Q13" s="381">
        <v>51.463543739999999</v>
      </c>
      <c r="R13" s="381">
        <v>49.274781470000001</v>
      </c>
      <c r="S13" s="381">
        <v>54.263267949999999</v>
      </c>
      <c r="T13" s="381">
        <v>62.83218943</v>
      </c>
      <c r="U13" s="381">
        <v>72.729408559999996</v>
      </c>
      <c r="V13" s="381">
        <v>76.820459349999993</v>
      </c>
      <c r="W13" s="381">
        <v>69.149214920000006</v>
      </c>
      <c r="X13" s="381">
        <v>58.990481920000001</v>
      </c>
      <c r="Y13" s="381">
        <v>51.587756849999998</v>
      </c>
      <c r="Z13" s="381">
        <v>52.854954399999997</v>
      </c>
      <c r="AA13" s="381">
        <v>59.512068509999999</v>
      </c>
      <c r="AB13" s="381">
        <v>52.837688450000002</v>
      </c>
      <c r="AC13" s="381">
        <v>50.25424701</v>
      </c>
      <c r="AD13" s="381">
        <v>50.749866990000001</v>
      </c>
      <c r="AE13" s="381">
        <v>58.691899820000003</v>
      </c>
      <c r="AF13" s="381">
        <v>66.678894389999996</v>
      </c>
      <c r="AG13" s="381">
        <v>72.001771719999994</v>
      </c>
      <c r="AH13" s="381">
        <v>74.143107479999998</v>
      </c>
      <c r="AI13" s="381">
        <v>66.101062740000003</v>
      </c>
      <c r="AJ13" s="381">
        <v>61.907141600000003</v>
      </c>
      <c r="AK13" s="381">
        <v>54.425303929999998</v>
      </c>
      <c r="AL13" s="381">
        <v>55.464679480000001</v>
      </c>
      <c r="AM13" s="381">
        <v>62.613346030000002</v>
      </c>
      <c r="AN13" s="381">
        <v>57.817146059999999</v>
      </c>
      <c r="AO13" s="381">
        <v>54.035300829999997</v>
      </c>
      <c r="AP13" s="381">
        <v>54.195581869999998</v>
      </c>
      <c r="AQ13" s="381">
        <v>59.0366055</v>
      </c>
      <c r="AR13" s="381">
        <v>66.657257709999996</v>
      </c>
      <c r="AS13" s="381">
        <v>74.131280009999998</v>
      </c>
      <c r="AT13" s="381">
        <v>74.957432519999998</v>
      </c>
      <c r="AU13" s="381">
        <v>68.241730619999998</v>
      </c>
      <c r="AV13" s="381">
        <v>62.867404989999997</v>
      </c>
      <c r="AW13" s="381">
        <v>54.401475570000002</v>
      </c>
      <c r="AX13" s="381">
        <v>56.897923259999999</v>
      </c>
      <c r="AY13" s="381">
        <v>60.624908079999997</v>
      </c>
      <c r="AZ13" s="798">
        <v>54.930071470000001</v>
      </c>
      <c r="BA13" s="798">
        <v>54.480408910000001</v>
      </c>
      <c r="BB13" s="798">
        <v>55.992455399999997</v>
      </c>
      <c r="BC13" s="798">
        <v>60.410894949999999</v>
      </c>
      <c r="BD13" s="798">
        <v>67.980001990000005</v>
      </c>
      <c r="BE13" s="798">
        <v>77.686009142000003</v>
      </c>
      <c r="BF13" s="385">
        <v>81.031959999999998</v>
      </c>
      <c r="BG13" s="385">
        <v>72.158749999999998</v>
      </c>
      <c r="BH13" s="385">
        <v>64.071349999999995</v>
      </c>
      <c r="BI13" s="385">
        <v>56.342350000000003</v>
      </c>
      <c r="BJ13" s="385">
        <v>58.98536</v>
      </c>
      <c r="BK13" s="385">
        <v>63.540419999999997</v>
      </c>
      <c r="BL13" s="385">
        <v>59.055860000000003</v>
      </c>
      <c r="BM13" s="385">
        <v>58.630769999999998</v>
      </c>
      <c r="BN13" s="385">
        <v>57.908430000000003</v>
      </c>
      <c r="BO13" s="385">
        <v>65.360060000000004</v>
      </c>
      <c r="BP13" s="385">
        <v>75.861329999999995</v>
      </c>
      <c r="BQ13" s="385">
        <v>85.251949999999994</v>
      </c>
      <c r="BR13" s="385">
        <v>88.97672</v>
      </c>
      <c r="BS13" s="385">
        <v>78.977980000000002</v>
      </c>
      <c r="BT13" s="385">
        <v>69.894769999999994</v>
      </c>
      <c r="BU13" s="385">
        <v>61.447870000000002</v>
      </c>
      <c r="BV13" s="385">
        <v>64.123329999999996</v>
      </c>
    </row>
    <row r="14" spans="1:74" ht="11.1" customHeight="1" x14ac:dyDescent="0.2">
      <c r="A14" s="246" t="s">
        <v>971</v>
      </c>
      <c r="B14" s="659" t="s">
        <v>788</v>
      </c>
      <c r="C14" s="381">
        <v>23.613109089999998</v>
      </c>
      <c r="D14" s="381">
        <v>21.271334329999998</v>
      </c>
      <c r="E14" s="381">
        <v>22.16789631</v>
      </c>
      <c r="F14" s="381">
        <v>21.73903404</v>
      </c>
      <c r="G14" s="381">
        <v>23.89464456</v>
      </c>
      <c r="H14" s="381">
        <v>27.59036746</v>
      </c>
      <c r="I14" s="381">
        <v>31.836720669999998</v>
      </c>
      <c r="J14" s="381">
        <v>30.688264329999999</v>
      </c>
      <c r="K14" s="381">
        <v>26.9831343</v>
      </c>
      <c r="L14" s="381">
        <v>22.94175907</v>
      </c>
      <c r="M14" s="381">
        <v>22.001403379999999</v>
      </c>
      <c r="N14" s="381">
        <v>24.35791751</v>
      </c>
      <c r="O14" s="381">
        <v>24.239766840000001</v>
      </c>
      <c r="P14" s="381">
        <v>21.851105180000001</v>
      </c>
      <c r="Q14" s="381">
        <v>22.74200312</v>
      </c>
      <c r="R14" s="381">
        <v>21.853937309999999</v>
      </c>
      <c r="S14" s="381">
        <v>23.87592386</v>
      </c>
      <c r="T14" s="381">
        <v>25.27995576</v>
      </c>
      <c r="U14" s="381">
        <v>32.694032559999997</v>
      </c>
      <c r="V14" s="381">
        <v>31.469789049999999</v>
      </c>
      <c r="W14" s="381">
        <v>26.160440390000002</v>
      </c>
      <c r="X14" s="381">
        <v>23.5890737</v>
      </c>
      <c r="Y14" s="381">
        <v>21.82553806</v>
      </c>
      <c r="Z14" s="381">
        <v>23.8122243</v>
      </c>
      <c r="AA14" s="381">
        <v>24.848691110000001</v>
      </c>
      <c r="AB14" s="381">
        <v>22.418929129999999</v>
      </c>
      <c r="AC14" s="381">
        <v>22.633901089999998</v>
      </c>
      <c r="AD14" s="381">
        <v>21.99843645</v>
      </c>
      <c r="AE14" s="381">
        <v>24.662453190000001</v>
      </c>
      <c r="AF14" s="381">
        <v>29.611441840000001</v>
      </c>
      <c r="AG14" s="381">
        <v>33.740505890000001</v>
      </c>
      <c r="AH14" s="381">
        <v>32.614891900000003</v>
      </c>
      <c r="AI14" s="381">
        <v>27.93354111</v>
      </c>
      <c r="AJ14" s="381">
        <v>25.177003849999998</v>
      </c>
      <c r="AK14" s="381">
        <v>22.696691340000001</v>
      </c>
      <c r="AL14" s="381">
        <v>24.15225117</v>
      </c>
      <c r="AM14" s="381">
        <v>25.367956270000001</v>
      </c>
      <c r="AN14" s="381">
        <v>22.390126460000001</v>
      </c>
      <c r="AO14" s="381">
        <v>23.30570548</v>
      </c>
      <c r="AP14" s="381">
        <v>22.75432648</v>
      </c>
      <c r="AQ14" s="381">
        <v>25.36880884</v>
      </c>
      <c r="AR14" s="381">
        <v>29.21227799</v>
      </c>
      <c r="AS14" s="381">
        <v>32.904873930000001</v>
      </c>
      <c r="AT14" s="381">
        <v>33.066469570000002</v>
      </c>
      <c r="AU14" s="381">
        <v>27.823495650000002</v>
      </c>
      <c r="AV14" s="381">
        <v>24.527087170000001</v>
      </c>
      <c r="AW14" s="381">
        <v>22.990515169999998</v>
      </c>
      <c r="AX14" s="381">
        <v>24.498210010000001</v>
      </c>
      <c r="AY14" s="381">
        <v>25.276739750000001</v>
      </c>
      <c r="AZ14" s="798">
        <v>22.425363699999998</v>
      </c>
      <c r="BA14" s="798">
        <v>24.864976680000002</v>
      </c>
      <c r="BB14" s="798">
        <v>23.870939400000001</v>
      </c>
      <c r="BC14" s="798">
        <v>26.743054449999999</v>
      </c>
      <c r="BD14" s="798">
        <v>30.359999278</v>
      </c>
      <c r="BE14" s="798">
        <v>33.914016654000001</v>
      </c>
      <c r="BF14" s="385">
        <v>33.581330000000001</v>
      </c>
      <c r="BG14" s="385">
        <v>28.482109999999999</v>
      </c>
      <c r="BH14" s="385">
        <v>25.11919</v>
      </c>
      <c r="BI14" s="385">
        <v>23.72935</v>
      </c>
      <c r="BJ14" s="385">
        <v>25.850829999999998</v>
      </c>
      <c r="BK14" s="385">
        <v>26.193269999999998</v>
      </c>
      <c r="BL14" s="385">
        <v>23.224920000000001</v>
      </c>
      <c r="BM14" s="385">
        <v>25.087610000000002</v>
      </c>
      <c r="BN14" s="385">
        <v>24.20862</v>
      </c>
      <c r="BO14" s="385">
        <v>27.244679999999999</v>
      </c>
      <c r="BP14" s="385">
        <v>30.520489999999999</v>
      </c>
      <c r="BQ14" s="385">
        <v>34.716459999999998</v>
      </c>
      <c r="BR14" s="385">
        <v>34.326039999999999</v>
      </c>
      <c r="BS14" s="385">
        <v>29.009209999999999</v>
      </c>
      <c r="BT14" s="385">
        <v>25.562460000000002</v>
      </c>
      <c r="BU14" s="385">
        <v>24.132960000000001</v>
      </c>
      <c r="BV14" s="385">
        <v>26.263629999999999</v>
      </c>
    </row>
    <row r="15" spans="1:74" ht="11.1" customHeight="1" x14ac:dyDescent="0.2">
      <c r="A15" s="246" t="s">
        <v>972</v>
      </c>
      <c r="B15" s="659" t="s">
        <v>973</v>
      </c>
      <c r="C15" s="381">
        <v>34.741069289999999</v>
      </c>
      <c r="D15" s="381">
        <v>29.192845510000001</v>
      </c>
      <c r="E15" s="381">
        <v>32.55102995</v>
      </c>
      <c r="F15" s="381">
        <v>30.10539447</v>
      </c>
      <c r="G15" s="381">
        <v>30.07199018</v>
      </c>
      <c r="H15" s="381">
        <v>32.521636229999999</v>
      </c>
      <c r="I15" s="381">
        <v>36.237569059999998</v>
      </c>
      <c r="J15" s="381">
        <v>40.115421040000001</v>
      </c>
      <c r="K15" s="381">
        <v>37.039209239999998</v>
      </c>
      <c r="L15" s="381">
        <v>32.354657060000001</v>
      </c>
      <c r="M15" s="381">
        <v>30.681157370000001</v>
      </c>
      <c r="N15" s="381">
        <v>33.481373589999997</v>
      </c>
      <c r="O15" s="381">
        <v>34.726282920000003</v>
      </c>
      <c r="P15" s="381">
        <v>30.289797350000001</v>
      </c>
      <c r="Q15" s="381">
        <v>33.219393930000003</v>
      </c>
      <c r="R15" s="381">
        <v>28.14654599</v>
      </c>
      <c r="S15" s="381">
        <v>29.542860829999999</v>
      </c>
      <c r="T15" s="381">
        <v>30.484069000000002</v>
      </c>
      <c r="U15" s="381">
        <v>35.065682870000003</v>
      </c>
      <c r="V15" s="381">
        <v>37.571488010000003</v>
      </c>
      <c r="W15" s="381">
        <v>33.387443820000001</v>
      </c>
      <c r="X15" s="381">
        <v>31.68726401</v>
      </c>
      <c r="Y15" s="381">
        <v>30.68883095</v>
      </c>
      <c r="Z15" s="381">
        <v>32.208384359999997</v>
      </c>
      <c r="AA15" s="381">
        <v>34.292551099999997</v>
      </c>
      <c r="AB15" s="381">
        <v>30.741920950000001</v>
      </c>
      <c r="AC15" s="381">
        <v>30.680326740000002</v>
      </c>
      <c r="AD15" s="381">
        <v>29.328327160000001</v>
      </c>
      <c r="AE15" s="381">
        <v>29.349487329999999</v>
      </c>
      <c r="AF15" s="381">
        <v>31.494802239999999</v>
      </c>
      <c r="AG15" s="381">
        <v>38.48242578</v>
      </c>
      <c r="AH15" s="381">
        <v>38.131434499999997</v>
      </c>
      <c r="AI15" s="381">
        <v>34.495626100000003</v>
      </c>
      <c r="AJ15" s="381">
        <v>33.621306449999999</v>
      </c>
      <c r="AK15" s="381">
        <v>30.401049270000001</v>
      </c>
      <c r="AL15" s="381">
        <v>34.36021744</v>
      </c>
      <c r="AM15" s="381">
        <v>35.462492679999997</v>
      </c>
      <c r="AN15" s="381">
        <v>31.04431018</v>
      </c>
      <c r="AO15" s="381">
        <v>31.154037670000001</v>
      </c>
      <c r="AP15" s="381">
        <v>28.96890939</v>
      </c>
      <c r="AQ15" s="381">
        <v>29.721816759999999</v>
      </c>
      <c r="AR15" s="381">
        <v>31.914672549999999</v>
      </c>
      <c r="AS15" s="381">
        <v>35.535858249999997</v>
      </c>
      <c r="AT15" s="381">
        <v>36.82655493</v>
      </c>
      <c r="AU15" s="381">
        <v>34.625437660000003</v>
      </c>
      <c r="AV15" s="381">
        <v>32.643263150000003</v>
      </c>
      <c r="AW15" s="381">
        <v>29.984869509999999</v>
      </c>
      <c r="AX15" s="381">
        <v>32.686065560000003</v>
      </c>
      <c r="AY15" s="381">
        <v>34.683900020000003</v>
      </c>
      <c r="AZ15" s="798">
        <v>30.49174966</v>
      </c>
      <c r="BA15" s="798">
        <v>31.331964769999999</v>
      </c>
      <c r="BB15" s="798">
        <v>29.543523759999999</v>
      </c>
      <c r="BC15" s="798">
        <v>29.75025089</v>
      </c>
      <c r="BD15" s="798">
        <v>32.849996449999999</v>
      </c>
      <c r="BE15" s="798">
        <v>37.417002302</v>
      </c>
      <c r="BF15" s="385">
        <v>37.804160000000003</v>
      </c>
      <c r="BG15" s="385">
        <v>35.05039</v>
      </c>
      <c r="BH15" s="385">
        <v>33.281379999999999</v>
      </c>
      <c r="BI15" s="385">
        <v>30.667870000000001</v>
      </c>
      <c r="BJ15" s="385">
        <v>33.702550000000002</v>
      </c>
      <c r="BK15" s="385">
        <v>35.469670000000001</v>
      </c>
      <c r="BL15" s="385">
        <v>31.11054</v>
      </c>
      <c r="BM15" s="385">
        <v>32.00271</v>
      </c>
      <c r="BN15" s="385">
        <v>29.63607</v>
      </c>
      <c r="BO15" s="385">
        <v>30.355550000000001</v>
      </c>
      <c r="BP15" s="385">
        <v>33.506340000000002</v>
      </c>
      <c r="BQ15" s="385">
        <v>38.225389999999997</v>
      </c>
      <c r="BR15" s="385">
        <v>39.03481</v>
      </c>
      <c r="BS15" s="385">
        <v>35.869889999999998</v>
      </c>
      <c r="BT15" s="385">
        <v>33.77563</v>
      </c>
      <c r="BU15" s="385">
        <v>31.054179999999999</v>
      </c>
      <c r="BV15" s="385">
        <v>34.105440000000002</v>
      </c>
    </row>
    <row r="16" spans="1:74" ht="11.25" customHeight="1" x14ac:dyDescent="0.2">
      <c r="A16" s="246" t="s">
        <v>974</v>
      </c>
      <c r="B16" s="659" t="s">
        <v>975</v>
      </c>
      <c r="C16" s="381">
        <v>1.3073351900000001</v>
      </c>
      <c r="D16" s="381">
        <v>1.1637704099999999</v>
      </c>
      <c r="E16" s="381">
        <v>1.2613754100000001</v>
      </c>
      <c r="F16" s="381">
        <v>1.1950009399999999</v>
      </c>
      <c r="G16" s="381">
        <v>1.2191797</v>
      </c>
      <c r="H16" s="381">
        <v>1.1919244200000001</v>
      </c>
      <c r="I16" s="381">
        <v>1.2525530300000001</v>
      </c>
      <c r="J16" s="381">
        <v>1.2826227100000001</v>
      </c>
      <c r="K16" s="381">
        <v>1.26132939</v>
      </c>
      <c r="L16" s="381">
        <v>1.3009800199999999</v>
      </c>
      <c r="M16" s="381">
        <v>1.2779256800000001</v>
      </c>
      <c r="N16" s="381">
        <v>1.3271981100000001</v>
      </c>
      <c r="O16" s="381">
        <v>1.3180246</v>
      </c>
      <c r="P16" s="381">
        <v>1.1480056300000001</v>
      </c>
      <c r="Q16" s="381">
        <v>1.2606170800000001</v>
      </c>
      <c r="R16" s="381">
        <v>1.2099746199999999</v>
      </c>
      <c r="S16" s="381">
        <v>1.1993754000000001</v>
      </c>
      <c r="T16" s="381">
        <v>1.17612483</v>
      </c>
      <c r="U16" s="381">
        <v>1.25748255</v>
      </c>
      <c r="V16" s="381">
        <v>1.2733618600000001</v>
      </c>
      <c r="W16" s="381">
        <v>1.2299131800000001</v>
      </c>
      <c r="X16" s="381">
        <v>1.2879744200000001</v>
      </c>
      <c r="Y16" s="381">
        <v>1.2714599799999999</v>
      </c>
      <c r="Z16" s="381">
        <v>1.31953583</v>
      </c>
      <c r="AA16" s="381">
        <v>1.3023956299999999</v>
      </c>
      <c r="AB16" s="381">
        <v>1.21310776</v>
      </c>
      <c r="AC16" s="381">
        <v>1.2132604899999999</v>
      </c>
      <c r="AD16" s="381">
        <v>1.1743241499999999</v>
      </c>
      <c r="AE16" s="381">
        <v>1.1983994</v>
      </c>
      <c r="AF16" s="381">
        <v>1.1956831800000001</v>
      </c>
      <c r="AG16" s="381">
        <v>1.24493879</v>
      </c>
      <c r="AH16" s="381">
        <v>1.28176534</v>
      </c>
      <c r="AI16" s="381">
        <v>1.2681220200000001</v>
      </c>
      <c r="AJ16" s="381">
        <v>1.2939565500000001</v>
      </c>
      <c r="AK16" s="381">
        <v>1.2884960599999999</v>
      </c>
      <c r="AL16" s="381">
        <v>1.3241876299999999</v>
      </c>
      <c r="AM16" s="381">
        <v>1.3187344999999999</v>
      </c>
      <c r="AN16" s="381">
        <v>1.1649272100000001</v>
      </c>
      <c r="AO16" s="381">
        <v>1.2622304099999999</v>
      </c>
      <c r="AP16" s="381">
        <v>1.2113071399999999</v>
      </c>
      <c r="AQ16" s="381">
        <v>1.2282672800000001</v>
      </c>
      <c r="AR16" s="381">
        <v>1.2013079600000001</v>
      </c>
      <c r="AS16" s="381">
        <v>1.2808776200000001</v>
      </c>
      <c r="AT16" s="381">
        <v>1.30812716</v>
      </c>
      <c r="AU16" s="381">
        <v>1.2817964399999999</v>
      </c>
      <c r="AV16" s="381">
        <v>1.3272022800000001</v>
      </c>
      <c r="AW16" s="381">
        <v>1.29393515</v>
      </c>
      <c r="AX16" s="381">
        <v>1.3766619099999999</v>
      </c>
      <c r="AY16" s="381">
        <v>1.3924491999999999</v>
      </c>
      <c r="AZ16" s="798">
        <v>1.1861183</v>
      </c>
      <c r="BA16" s="798">
        <v>1.31607304</v>
      </c>
      <c r="BB16" s="798">
        <v>1.23441238</v>
      </c>
      <c r="BC16" s="798">
        <v>1.23454212</v>
      </c>
      <c r="BD16" s="798">
        <v>1.2073050000000001</v>
      </c>
      <c r="BE16" s="798">
        <v>1.2792754500000001</v>
      </c>
      <c r="BF16" s="385">
        <v>1.3091980000000001</v>
      </c>
      <c r="BG16" s="385">
        <v>1.271944</v>
      </c>
      <c r="BH16" s="385">
        <v>1.3291299999999999</v>
      </c>
      <c r="BI16" s="385">
        <v>1.3001339999999999</v>
      </c>
      <c r="BJ16" s="385">
        <v>1.3722179999999999</v>
      </c>
      <c r="BK16" s="385">
        <v>1.3882330000000001</v>
      </c>
      <c r="BL16" s="385">
        <v>1.204969</v>
      </c>
      <c r="BM16" s="385">
        <v>1.330001</v>
      </c>
      <c r="BN16" s="385">
        <v>1.2542139999999999</v>
      </c>
      <c r="BO16" s="385">
        <v>1.235287</v>
      </c>
      <c r="BP16" s="385">
        <v>1.2112320000000001</v>
      </c>
      <c r="BQ16" s="385">
        <v>1.287093</v>
      </c>
      <c r="BR16" s="385">
        <v>1.3201050000000001</v>
      </c>
      <c r="BS16" s="385">
        <v>1.2851710000000001</v>
      </c>
      <c r="BT16" s="385">
        <v>1.344338</v>
      </c>
      <c r="BU16" s="385">
        <v>1.315742</v>
      </c>
      <c r="BV16" s="385">
        <v>1.3886810000000001</v>
      </c>
    </row>
    <row r="17" spans="1:74" ht="11.1" customHeight="1" x14ac:dyDescent="0.2">
      <c r="A17" s="246"/>
      <c r="B17" s="41"/>
      <c r="C17" s="380"/>
      <c r="D17" s="380"/>
      <c r="E17" s="380"/>
      <c r="F17" s="380"/>
      <c r="G17" s="380"/>
      <c r="H17" s="380"/>
      <c r="I17" s="380"/>
      <c r="J17" s="380"/>
      <c r="K17" s="380"/>
      <c r="L17" s="380"/>
      <c r="M17" s="380"/>
      <c r="N17" s="380"/>
      <c r="O17" s="380"/>
      <c r="P17" s="380"/>
      <c r="Q17" s="380"/>
      <c r="R17" s="380"/>
      <c r="S17" s="380"/>
      <c r="T17" s="380"/>
      <c r="U17" s="380"/>
      <c r="V17" s="380"/>
      <c r="W17" s="380"/>
      <c r="X17" s="380"/>
      <c r="Y17" s="380"/>
      <c r="Z17" s="380"/>
      <c r="AA17" s="380"/>
      <c r="AB17" s="380"/>
      <c r="AC17" s="380"/>
      <c r="AD17" s="380"/>
      <c r="AE17" s="380"/>
      <c r="AF17" s="380"/>
      <c r="AG17" s="380"/>
      <c r="AH17" s="380"/>
      <c r="AI17" s="380"/>
      <c r="AJ17" s="380"/>
      <c r="AK17" s="380"/>
      <c r="AL17" s="380"/>
      <c r="AM17" s="380"/>
      <c r="AN17" s="380"/>
      <c r="AO17" s="380"/>
      <c r="AP17" s="380"/>
      <c r="AQ17" s="380"/>
      <c r="AR17" s="380"/>
      <c r="AS17" s="380"/>
      <c r="AT17" s="380"/>
      <c r="AU17" s="380"/>
      <c r="AV17" s="380"/>
      <c r="AW17" s="380"/>
      <c r="AX17" s="380"/>
      <c r="AY17" s="380"/>
      <c r="AZ17" s="821"/>
      <c r="BA17" s="821"/>
      <c r="BB17" s="821"/>
      <c r="BC17" s="821"/>
      <c r="BD17" s="867"/>
      <c r="BE17" s="867"/>
      <c r="BF17" s="770"/>
      <c r="BG17" s="770"/>
      <c r="BH17" s="770"/>
      <c r="BI17" s="384"/>
      <c r="BJ17" s="384"/>
      <c r="BK17" s="384"/>
      <c r="BL17" s="384"/>
      <c r="BM17" s="384"/>
      <c r="BN17" s="384"/>
      <c r="BO17" s="384"/>
      <c r="BP17" s="384"/>
      <c r="BQ17" s="384"/>
      <c r="BR17" s="384"/>
      <c r="BS17" s="384"/>
      <c r="BT17" s="384"/>
      <c r="BU17" s="384"/>
      <c r="BV17" s="384"/>
    </row>
    <row r="18" spans="1:74" s="41" customFormat="1" ht="11.1" customHeight="1" x14ac:dyDescent="0.2">
      <c r="A18" s="389" t="s">
        <v>905</v>
      </c>
      <c r="B18" s="661" t="s">
        <v>906</v>
      </c>
      <c r="C18" s="235">
        <v>140.50406917999999</v>
      </c>
      <c r="D18" s="235">
        <v>125.34230287</v>
      </c>
      <c r="E18" s="235">
        <v>111.43858992</v>
      </c>
      <c r="F18" s="235">
        <v>97.431844069999997</v>
      </c>
      <c r="G18" s="235">
        <v>110.07073411</v>
      </c>
      <c r="H18" s="235">
        <v>136.31028785999999</v>
      </c>
      <c r="I18" s="235">
        <v>164.27657787999999</v>
      </c>
      <c r="J18" s="235">
        <v>160.27146691999999</v>
      </c>
      <c r="K18" s="235">
        <v>129.24131835</v>
      </c>
      <c r="L18" s="235">
        <v>99.792191209999999</v>
      </c>
      <c r="M18" s="235">
        <v>103.15207773</v>
      </c>
      <c r="N18" s="235">
        <v>131.40170252999999</v>
      </c>
      <c r="O18" s="235">
        <v>131.63774264</v>
      </c>
      <c r="P18" s="235">
        <v>112.10518084</v>
      </c>
      <c r="Q18" s="235">
        <v>110.41692320999999</v>
      </c>
      <c r="R18" s="235">
        <v>96.195859609999999</v>
      </c>
      <c r="S18" s="235">
        <v>100.23051298999999</v>
      </c>
      <c r="T18" s="235">
        <v>121.31961101</v>
      </c>
      <c r="U18" s="235">
        <v>159.71483354</v>
      </c>
      <c r="V18" s="235">
        <v>161.46019195</v>
      </c>
      <c r="W18" s="235">
        <v>132.80700633999999</v>
      </c>
      <c r="X18" s="235">
        <v>103.3137742</v>
      </c>
      <c r="Y18" s="235">
        <v>101.90658738</v>
      </c>
      <c r="Z18" s="235">
        <v>118.91696047000001</v>
      </c>
      <c r="AA18" s="235">
        <v>142.35352688</v>
      </c>
      <c r="AB18" s="235">
        <v>115.47719177</v>
      </c>
      <c r="AC18" s="235">
        <v>102.20304502</v>
      </c>
      <c r="AD18" s="235">
        <v>94.67402448</v>
      </c>
      <c r="AE18" s="235">
        <v>107.60471544000001</v>
      </c>
      <c r="AF18" s="235">
        <v>138.92046031000001</v>
      </c>
      <c r="AG18" s="235">
        <v>164.83324943</v>
      </c>
      <c r="AH18" s="235">
        <v>159.09842286</v>
      </c>
      <c r="AI18" s="235">
        <v>127.34005415999999</v>
      </c>
      <c r="AJ18" s="235">
        <v>106.08327949</v>
      </c>
      <c r="AK18" s="235">
        <v>98.781892600000006</v>
      </c>
      <c r="AL18" s="235">
        <v>125.50372371</v>
      </c>
      <c r="AM18" s="235">
        <v>152.32858847</v>
      </c>
      <c r="AN18" s="235">
        <v>127.51728971999999</v>
      </c>
      <c r="AO18" s="235">
        <v>108.96872277</v>
      </c>
      <c r="AP18" s="235">
        <v>97.306290200000007</v>
      </c>
      <c r="AQ18" s="235">
        <v>104.85586685</v>
      </c>
      <c r="AR18" s="235">
        <v>135.82211659000001</v>
      </c>
      <c r="AS18" s="235">
        <v>168.01064976999999</v>
      </c>
      <c r="AT18" s="235">
        <v>155.20386060999999</v>
      </c>
      <c r="AU18" s="235">
        <v>126.77750874</v>
      </c>
      <c r="AV18" s="235">
        <v>107.31318520000001</v>
      </c>
      <c r="AW18" s="235">
        <v>101.22240745000001</v>
      </c>
      <c r="AX18" s="235">
        <v>129.66674415</v>
      </c>
      <c r="AY18" s="235">
        <v>145.11501149</v>
      </c>
      <c r="AZ18" s="797">
        <v>128.05468200000001</v>
      </c>
      <c r="BA18" s="797">
        <v>108.86772756000001</v>
      </c>
      <c r="BB18" s="797">
        <v>98.321751379999995</v>
      </c>
      <c r="BC18" s="797">
        <v>106.65941189999999</v>
      </c>
      <c r="BD18" s="797">
        <v>132.69347550000001</v>
      </c>
      <c r="BE18" s="797">
        <v>164.86503823999999</v>
      </c>
      <c r="BF18" s="391">
        <v>161.3075</v>
      </c>
      <c r="BG18" s="391">
        <v>130.4539</v>
      </c>
      <c r="BH18" s="391">
        <v>108.05540000000001</v>
      </c>
      <c r="BI18" s="391">
        <v>102.18040000000001</v>
      </c>
      <c r="BJ18" s="391">
        <v>127.6687</v>
      </c>
      <c r="BK18" s="391">
        <v>137.5831</v>
      </c>
      <c r="BL18" s="391">
        <v>124.5865</v>
      </c>
      <c r="BM18" s="391">
        <v>111.8455</v>
      </c>
      <c r="BN18" s="391">
        <v>100.7394</v>
      </c>
      <c r="BO18" s="391">
        <v>108.81140000000001</v>
      </c>
      <c r="BP18" s="391">
        <v>136.1063</v>
      </c>
      <c r="BQ18" s="391">
        <v>169.29470000000001</v>
      </c>
      <c r="BR18" s="391">
        <v>168.3648</v>
      </c>
      <c r="BS18" s="391">
        <v>133.1669</v>
      </c>
      <c r="BT18" s="391">
        <v>108.7627</v>
      </c>
      <c r="BU18" s="391">
        <v>102.5706</v>
      </c>
      <c r="BV18" s="391">
        <v>127.9936</v>
      </c>
    </row>
    <row r="19" spans="1:74" ht="11.1" customHeight="1" x14ac:dyDescent="0.2">
      <c r="A19" s="246" t="s">
        <v>976</v>
      </c>
      <c r="B19" s="659" t="s">
        <v>774</v>
      </c>
      <c r="C19" s="381">
        <v>4.8329048300000004</v>
      </c>
      <c r="D19" s="381">
        <v>4.3054023700000004</v>
      </c>
      <c r="E19" s="381">
        <v>3.9777455800000001</v>
      </c>
      <c r="F19" s="381">
        <v>3.5102551900000001</v>
      </c>
      <c r="G19" s="381">
        <v>3.41191639</v>
      </c>
      <c r="H19" s="381">
        <v>3.6095034500000001</v>
      </c>
      <c r="I19" s="381">
        <v>4.8394245800000002</v>
      </c>
      <c r="J19" s="381">
        <v>5.1874436299999998</v>
      </c>
      <c r="K19" s="381">
        <v>3.9148201</v>
      </c>
      <c r="L19" s="381">
        <v>3.2861362299999999</v>
      </c>
      <c r="M19" s="381">
        <v>3.3926311299999998</v>
      </c>
      <c r="N19" s="381">
        <v>4.1835965599999998</v>
      </c>
      <c r="O19" s="381">
        <v>4.4079490100000003</v>
      </c>
      <c r="P19" s="381">
        <v>3.9818522700000001</v>
      </c>
      <c r="Q19" s="381">
        <v>3.8611461600000001</v>
      </c>
      <c r="R19" s="381">
        <v>3.2383502399999999</v>
      </c>
      <c r="S19" s="381">
        <v>3.0922194599999999</v>
      </c>
      <c r="T19" s="381">
        <v>3.4515094300000002</v>
      </c>
      <c r="U19" s="381">
        <v>5.0172512100000004</v>
      </c>
      <c r="V19" s="381">
        <v>4.6741163200000004</v>
      </c>
      <c r="W19" s="381">
        <v>4.0709217899999999</v>
      </c>
      <c r="X19" s="381">
        <v>3.26849714</v>
      </c>
      <c r="Y19" s="381">
        <v>3.5331312399999999</v>
      </c>
      <c r="Z19" s="381">
        <v>4.0673117200000002</v>
      </c>
      <c r="AA19" s="381">
        <v>4.6047165100000003</v>
      </c>
      <c r="AB19" s="381">
        <v>4.1541818199999998</v>
      </c>
      <c r="AC19" s="381">
        <v>3.88659826</v>
      </c>
      <c r="AD19" s="381">
        <v>3.4966200500000002</v>
      </c>
      <c r="AE19" s="381">
        <v>3.3949424600000002</v>
      </c>
      <c r="AF19" s="381">
        <v>3.95615088</v>
      </c>
      <c r="AG19" s="381">
        <v>5.1174098099999998</v>
      </c>
      <c r="AH19" s="381">
        <v>4.6765441599999997</v>
      </c>
      <c r="AI19" s="381">
        <v>3.6003510799999998</v>
      </c>
      <c r="AJ19" s="381">
        <v>3.3416312100000001</v>
      </c>
      <c r="AK19" s="381">
        <v>3.4379696599999998</v>
      </c>
      <c r="AL19" s="381">
        <v>4.3578440900000004</v>
      </c>
      <c r="AM19" s="381">
        <v>4.9277556999999996</v>
      </c>
      <c r="AN19" s="381">
        <v>4.4745390399999998</v>
      </c>
      <c r="AO19" s="381">
        <v>3.9689567000000001</v>
      </c>
      <c r="AP19" s="381">
        <v>3.51626839</v>
      </c>
      <c r="AQ19" s="381">
        <v>3.2875117999999999</v>
      </c>
      <c r="AR19" s="381">
        <v>3.9440768899999998</v>
      </c>
      <c r="AS19" s="381">
        <v>5.43513365</v>
      </c>
      <c r="AT19" s="381">
        <v>4.7481465700000003</v>
      </c>
      <c r="AU19" s="381">
        <v>3.55974434</v>
      </c>
      <c r="AV19" s="381">
        <v>3.3538244700000002</v>
      </c>
      <c r="AW19" s="381">
        <v>3.4563673600000002</v>
      </c>
      <c r="AX19" s="381">
        <v>4.7418804400000001</v>
      </c>
      <c r="AY19" s="381">
        <v>5.0100799800000004</v>
      </c>
      <c r="AZ19" s="798">
        <v>4.7022271</v>
      </c>
      <c r="BA19" s="798">
        <v>4.2341673899999996</v>
      </c>
      <c r="BB19" s="798">
        <v>3.4743713999999999</v>
      </c>
      <c r="BC19" s="798">
        <v>3.3106982899999999</v>
      </c>
      <c r="BD19" s="798">
        <v>4.0249896502000002</v>
      </c>
      <c r="BE19" s="798">
        <v>5.0827055188000001</v>
      </c>
      <c r="BF19" s="385">
        <v>5.0128950000000003</v>
      </c>
      <c r="BG19" s="385">
        <v>3.8133240000000002</v>
      </c>
      <c r="BH19" s="385">
        <v>3.4232040000000001</v>
      </c>
      <c r="BI19" s="385">
        <v>3.4104359999999998</v>
      </c>
      <c r="BJ19" s="385">
        <v>4.4334239999999996</v>
      </c>
      <c r="BK19" s="385">
        <v>4.6522589999999999</v>
      </c>
      <c r="BL19" s="385">
        <v>4.3602230000000004</v>
      </c>
      <c r="BM19" s="385">
        <v>4.146363</v>
      </c>
      <c r="BN19" s="385">
        <v>3.5254569999999998</v>
      </c>
      <c r="BO19" s="385">
        <v>3.3540890000000001</v>
      </c>
      <c r="BP19" s="385">
        <v>4.0253410000000001</v>
      </c>
      <c r="BQ19" s="385">
        <v>5.6241849999999998</v>
      </c>
      <c r="BR19" s="385">
        <v>5.4207539999999996</v>
      </c>
      <c r="BS19" s="385">
        <v>3.8862800000000002</v>
      </c>
      <c r="BT19" s="385">
        <v>3.4489380000000001</v>
      </c>
      <c r="BU19" s="385">
        <v>3.4321679999999999</v>
      </c>
      <c r="BV19" s="385">
        <v>4.4588479999999997</v>
      </c>
    </row>
    <row r="20" spans="1:74" ht="11.1" customHeight="1" x14ac:dyDescent="0.2">
      <c r="A20" s="246" t="s">
        <v>977</v>
      </c>
      <c r="B20" s="660" t="s">
        <v>776</v>
      </c>
      <c r="C20" s="381">
        <v>13.575983219999999</v>
      </c>
      <c r="D20" s="381">
        <v>11.73578451</v>
      </c>
      <c r="E20" s="381">
        <v>10.6264126</v>
      </c>
      <c r="F20" s="381">
        <v>9.1255836899999991</v>
      </c>
      <c r="G20" s="381">
        <v>9.3802762099999999</v>
      </c>
      <c r="H20" s="381">
        <v>11.433852160000001</v>
      </c>
      <c r="I20" s="381">
        <v>15.30224812</v>
      </c>
      <c r="J20" s="381">
        <v>15.59741092</v>
      </c>
      <c r="K20" s="381">
        <v>11.629279329999999</v>
      </c>
      <c r="L20" s="381">
        <v>8.7896072000000007</v>
      </c>
      <c r="M20" s="381">
        <v>9.29570556</v>
      </c>
      <c r="N20" s="381">
        <v>12.21067964</v>
      </c>
      <c r="O20" s="381">
        <v>12.053750640000001</v>
      </c>
      <c r="P20" s="381">
        <v>10.51791989</v>
      </c>
      <c r="Q20" s="381">
        <v>10.567845650000001</v>
      </c>
      <c r="R20" s="381">
        <v>8.6231642700000002</v>
      </c>
      <c r="S20" s="381">
        <v>8.6866814399999992</v>
      </c>
      <c r="T20" s="381">
        <v>10.13928376</v>
      </c>
      <c r="U20" s="381">
        <v>14.854679000000001</v>
      </c>
      <c r="V20" s="381">
        <v>13.709516819999999</v>
      </c>
      <c r="W20" s="381">
        <v>11.51515442</v>
      </c>
      <c r="X20" s="381">
        <v>9.0601458899999994</v>
      </c>
      <c r="Y20" s="381">
        <v>9.6250589600000005</v>
      </c>
      <c r="Z20" s="381">
        <v>11.5025713</v>
      </c>
      <c r="AA20" s="381">
        <v>12.645409949999999</v>
      </c>
      <c r="AB20" s="381">
        <v>10.99737766</v>
      </c>
      <c r="AC20" s="381">
        <v>9.9316039099999998</v>
      </c>
      <c r="AD20" s="381">
        <v>9.0597400199999996</v>
      </c>
      <c r="AE20" s="381">
        <v>9.0797205699999992</v>
      </c>
      <c r="AF20" s="381">
        <v>12.315853690000001</v>
      </c>
      <c r="AG20" s="381">
        <v>16.258561799999999</v>
      </c>
      <c r="AH20" s="381">
        <v>14.519480379999999</v>
      </c>
      <c r="AI20" s="381">
        <v>10.274604549999999</v>
      </c>
      <c r="AJ20" s="381">
        <v>8.6583077999999993</v>
      </c>
      <c r="AK20" s="381">
        <v>9.0222731500000002</v>
      </c>
      <c r="AL20" s="381">
        <v>12.05995955</v>
      </c>
      <c r="AM20" s="381">
        <v>14.143167719999999</v>
      </c>
      <c r="AN20" s="381">
        <v>12.146117009999999</v>
      </c>
      <c r="AO20" s="381">
        <v>10.594260329999999</v>
      </c>
      <c r="AP20" s="381">
        <v>8.9343666800000001</v>
      </c>
      <c r="AQ20" s="381">
        <v>8.6453592799999992</v>
      </c>
      <c r="AR20" s="381">
        <v>11.641129980000001</v>
      </c>
      <c r="AS20" s="381">
        <v>16.530263999999999</v>
      </c>
      <c r="AT20" s="381">
        <v>13.897166159999999</v>
      </c>
      <c r="AU20" s="381">
        <v>10.41815523</v>
      </c>
      <c r="AV20" s="381">
        <v>9.1028884600000008</v>
      </c>
      <c r="AW20" s="381">
        <v>9.5051761700000004</v>
      </c>
      <c r="AX20" s="381">
        <v>12.98801754</v>
      </c>
      <c r="AY20" s="381">
        <v>14.186567139999999</v>
      </c>
      <c r="AZ20" s="798">
        <v>13.07731328</v>
      </c>
      <c r="BA20" s="798">
        <v>10.65139608</v>
      </c>
      <c r="BB20" s="798">
        <v>8.9081792100000001</v>
      </c>
      <c r="BC20" s="798">
        <v>8.9018224099999994</v>
      </c>
      <c r="BD20" s="798">
        <v>11.275152109</v>
      </c>
      <c r="BE20" s="798">
        <v>14.849005148</v>
      </c>
      <c r="BF20" s="385">
        <v>14.523400000000001</v>
      </c>
      <c r="BG20" s="385">
        <v>10.977589999999999</v>
      </c>
      <c r="BH20" s="385">
        <v>9.1161589999999997</v>
      </c>
      <c r="BI20" s="385">
        <v>9.2989829999999998</v>
      </c>
      <c r="BJ20" s="385">
        <v>12.008559999999999</v>
      </c>
      <c r="BK20" s="385">
        <v>12.87308</v>
      </c>
      <c r="BL20" s="385">
        <v>11.95712</v>
      </c>
      <c r="BM20" s="385">
        <v>10.58084</v>
      </c>
      <c r="BN20" s="385">
        <v>9.2210769999999993</v>
      </c>
      <c r="BO20" s="385">
        <v>9.1111470000000008</v>
      </c>
      <c r="BP20" s="385">
        <v>11.42154</v>
      </c>
      <c r="BQ20" s="385">
        <v>15.635070000000001</v>
      </c>
      <c r="BR20" s="385">
        <v>15.44397</v>
      </c>
      <c r="BS20" s="385">
        <v>11.23062</v>
      </c>
      <c r="BT20" s="385">
        <v>9.1551130000000001</v>
      </c>
      <c r="BU20" s="385">
        <v>9.3302460000000007</v>
      </c>
      <c r="BV20" s="385">
        <v>12.04083</v>
      </c>
    </row>
    <row r="21" spans="1:74" ht="11.1" customHeight="1" x14ac:dyDescent="0.2">
      <c r="A21" s="246" t="s">
        <v>978</v>
      </c>
      <c r="B21" s="659" t="s">
        <v>962</v>
      </c>
      <c r="C21" s="381">
        <v>19.087698410000002</v>
      </c>
      <c r="D21" s="381">
        <v>16.646109899999999</v>
      </c>
      <c r="E21" s="381">
        <v>14.881576219999999</v>
      </c>
      <c r="F21" s="381">
        <v>12.717495899999999</v>
      </c>
      <c r="G21" s="381">
        <v>13.75035883</v>
      </c>
      <c r="H21" s="381">
        <v>17.117122999999999</v>
      </c>
      <c r="I21" s="381">
        <v>20.474227689999999</v>
      </c>
      <c r="J21" s="381">
        <v>19.424876359999999</v>
      </c>
      <c r="K21" s="381">
        <v>14.729913760000001</v>
      </c>
      <c r="L21" s="381">
        <v>11.87844396</v>
      </c>
      <c r="M21" s="381">
        <v>13.41658357</v>
      </c>
      <c r="N21" s="381">
        <v>17.64840049</v>
      </c>
      <c r="O21" s="381">
        <v>16.907525419999999</v>
      </c>
      <c r="P21" s="381">
        <v>14.54268682</v>
      </c>
      <c r="Q21" s="381">
        <v>14.806650830000001</v>
      </c>
      <c r="R21" s="381">
        <v>12.171921960000001</v>
      </c>
      <c r="S21" s="381">
        <v>12.380638129999999</v>
      </c>
      <c r="T21" s="381">
        <v>15.02054822</v>
      </c>
      <c r="U21" s="381">
        <v>19.304691479999999</v>
      </c>
      <c r="V21" s="381">
        <v>18.31551043</v>
      </c>
      <c r="W21" s="381">
        <v>14.590996710000001</v>
      </c>
      <c r="X21" s="381">
        <v>12.590401740000001</v>
      </c>
      <c r="Y21" s="381">
        <v>13.38279616</v>
      </c>
      <c r="Z21" s="381">
        <v>15.51073813</v>
      </c>
      <c r="AA21" s="381">
        <v>18.36594041</v>
      </c>
      <c r="AB21" s="381">
        <v>14.77737823</v>
      </c>
      <c r="AC21" s="381">
        <v>13.48900649</v>
      </c>
      <c r="AD21" s="381">
        <v>12.140630679999999</v>
      </c>
      <c r="AE21" s="381">
        <v>13.48043279</v>
      </c>
      <c r="AF21" s="381">
        <v>17.609811270000002</v>
      </c>
      <c r="AG21" s="381">
        <v>19.9117335</v>
      </c>
      <c r="AH21" s="381">
        <v>19.43750167</v>
      </c>
      <c r="AI21" s="381">
        <v>14.90730016</v>
      </c>
      <c r="AJ21" s="381">
        <v>12.11627348</v>
      </c>
      <c r="AK21" s="381">
        <v>12.41233443</v>
      </c>
      <c r="AL21" s="381">
        <v>16.946863870000001</v>
      </c>
      <c r="AM21" s="381">
        <v>19.591282639999999</v>
      </c>
      <c r="AN21" s="381">
        <v>16.689477799999999</v>
      </c>
      <c r="AO21" s="381">
        <v>14.31748213</v>
      </c>
      <c r="AP21" s="381">
        <v>12.190823460000001</v>
      </c>
      <c r="AQ21" s="381">
        <v>12.108653309999999</v>
      </c>
      <c r="AR21" s="381">
        <v>17.73346037</v>
      </c>
      <c r="AS21" s="381">
        <v>22.483949200000001</v>
      </c>
      <c r="AT21" s="381">
        <v>19.059873</v>
      </c>
      <c r="AU21" s="381">
        <v>14.23561563</v>
      </c>
      <c r="AV21" s="381">
        <v>12.6235424</v>
      </c>
      <c r="AW21" s="381">
        <v>13.57091018</v>
      </c>
      <c r="AX21" s="381">
        <v>17.97815743</v>
      </c>
      <c r="AY21" s="381">
        <v>19.216343500000001</v>
      </c>
      <c r="AZ21" s="798">
        <v>16.79981124</v>
      </c>
      <c r="BA21" s="798">
        <v>14.10798292</v>
      </c>
      <c r="BB21" s="798">
        <v>12.205277990000001</v>
      </c>
      <c r="BC21" s="798">
        <v>12.389373369999999</v>
      </c>
      <c r="BD21" s="798">
        <v>15.698531260999999</v>
      </c>
      <c r="BE21" s="798">
        <v>21.442176813</v>
      </c>
      <c r="BF21" s="385">
        <v>19.911470000000001</v>
      </c>
      <c r="BG21" s="385">
        <v>14.08785</v>
      </c>
      <c r="BH21" s="385">
        <v>12.616379999999999</v>
      </c>
      <c r="BI21" s="385">
        <v>13.334210000000001</v>
      </c>
      <c r="BJ21" s="385">
        <v>16.84957</v>
      </c>
      <c r="BK21" s="385">
        <v>17.646450000000002</v>
      </c>
      <c r="BL21" s="385">
        <v>16.346309999999999</v>
      </c>
      <c r="BM21" s="385">
        <v>14.595470000000001</v>
      </c>
      <c r="BN21" s="385">
        <v>12.6624</v>
      </c>
      <c r="BO21" s="385">
        <v>12.847899999999999</v>
      </c>
      <c r="BP21" s="385">
        <v>16.591529999999999</v>
      </c>
      <c r="BQ21" s="385">
        <v>21.295950000000001</v>
      </c>
      <c r="BR21" s="385">
        <v>20.232430000000001</v>
      </c>
      <c r="BS21" s="385">
        <v>14.204470000000001</v>
      </c>
      <c r="BT21" s="385">
        <v>12.665459999999999</v>
      </c>
      <c r="BU21" s="385">
        <v>13.37871</v>
      </c>
      <c r="BV21" s="385">
        <v>16.89218</v>
      </c>
    </row>
    <row r="22" spans="1:74" ht="11.1" customHeight="1" x14ac:dyDescent="0.2">
      <c r="A22" s="246" t="s">
        <v>979</v>
      </c>
      <c r="B22" s="659" t="s">
        <v>964</v>
      </c>
      <c r="C22" s="381">
        <v>11.48731579</v>
      </c>
      <c r="D22" s="381">
        <v>10.12490519</v>
      </c>
      <c r="E22" s="381">
        <v>8.8695873800000005</v>
      </c>
      <c r="F22" s="381">
        <v>7.3911491700000003</v>
      </c>
      <c r="G22" s="381">
        <v>7.6342204499999999</v>
      </c>
      <c r="H22" s="381">
        <v>9.5612068099999998</v>
      </c>
      <c r="I22" s="381">
        <v>11.616510359999999</v>
      </c>
      <c r="J22" s="381">
        <v>11.10141342</v>
      </c>
      <c r="K22" s="381">
        <v>8.5188335100000003</v>
      </c>
      <c r="L22" s="381">
        <v>6.7750385499999997</v>
      </c>
      <c r="M22" s="381">
        <v>7.8978867199999998</v>
      </c>
      <c r="N22" s="381">
        <v>10.900055760000001</v>
      </c>
      <c r="O22" s="381">
        <v>10.992469140000001</v>
      </c>
      <c r="P22" s="381">
        <v>9.0309901999999997</v>
      </c>
      <c r="Q22" s="381">
        <v>9.0111930200000003</v>
      </c>
      <c r="R22" s="381">
        <v>7.2363204300000001</v>
      </c>
      <c r="S22" s="381">
        <v>7.28568222</v>
      </c>
      <c r="T22" s="381">
        <v>9.3388051900000004</v>
      </c>
      <c r="U22" s="381">
        <v>10.750720019999999</v>
      </c>
      <c r="V22" s="381">
        <v>10.948567580000001</v>
      </c>
      <c r="W22" s="381">
        <v>8.7867239799999997</v>
      </c>
      <c r="X22" s="381">
        <v>7.0678917600000002</v>
      </c>
      <c r="Y22" s="381">
        <v>7.61345531</v>
      </c>
      <c r="Z22" s="381">
        <v>9.3058331499999998</v>
      </c>
      <c r="AA22" s="381">
        <v>11.63117128</v>
      </c>
      <c r="AB22" s="381">
        <v>8.7198121999999998</v>
      </c>
      <c r="AC22" s="381">
        <v>7.8666771400000002</v>
      </c>
      <c r="AD22" s="381">
        <v>6.9920492000000003</v>
      </c>
      <c r="AE22" s="381">
        <v>7.1697980499999998</v>
      </c>
      <c r="AF22" s="381">
        <v>9.5339261799999999</v>
      </c>
      <c r="AG22" s="381">
        <v>10.92749293</v>
      </c>
      <c r="AH22" s="381">
        <v>10.60291703</v>
      </c>
      <c r="AI22" s="381">
        <v>8.4169558299999991</v>
      </c>
      <c r="AJ22" s="381">
        <v>6.9729457000000004</v>
      </c>
      <c r="AK22" s="381">
        <v>7.2235524699999996</v>
      </c>
      <c r="AL22" s="381">
        <v>10.01302995</v>
      </c>
      <c r="AM22" s="381">
        <v>11.783584250000001</v>
      </c>
      <c r="AN22" s="381">
        <v>10.520825990000001</v>
      </c>
      <c r="AO22" s="381">
        <v>8.5308943199999998</v>
      </c>
      <c r="AP22" s="381">
        <v>6.9055601600000003</v>
      </c>
      <c r="AQ22" s="381">
        <v>6.9960360799999997</v>
      </c>
      <c r="AR22" s="381">
        <v>9.3504272000000004</v>
      </c>
      <c r="AS22" s="381">
        <v>12.03791069</v>
      </c>
      <c r="AT22" s="381">
        <v>10.73374424</v>
      </c>
      <c r="AU22" s="381">
        <v>8.4689615699999994</v>
      </c>
      <c r="AV22" s="381">
        <v>7.4003641299999998</v>
      </c>
      <c r="AW22" s="381">
        <v>7.4589503600000002</v>
      </c>
      <c r="AX22" s="381">
        <v>10.331633890000001</v>
      </c>
      <c r="AY22" s="381">
        <v>11.480273090000001</v>
      </c>
      <c r="AZ22" s="798">
        <v>9.3990597099999995</v>
      </c>
      <c r="BA22" s="798">
        <v>8.3612508400000003</v>
      </c>
      <c r="BB22" s="798">
        <v>7.1506748299999998</v>
      </c>
      <c r="BC22" s="798">
        <v>7.5361364200000001</v>
      </c>
      <c r="BD22" s="798">
        <v>9.3177201937999996</v>
      </c>
      <c r="BE22" s="798">
        <v>12.641237182999999</v>
      </c>
      <c r="BF22" s="385">
        <v>11.83839</v>
      </c>
      <c r="BG22" s="385">
        <v>8.5594719999999995</v>
      </c>
      <c r="BH22" s="385">
        <v>7.630611</v>
      </c>
      <c r="BI22" s="385">
        <v>7.8624879999999999</v>
      </c>
      <c r="BJ22" s="385">
        <v>10.433960000000001</v>
      </c>
      <c r="BK22" s="385">
        <v>11.22925</v>
      </c>
      <c r="BL22" s="385">
        <v>9.9892140000000005</v>
      </c>
      <c r="BM22" s="385">
        <v>9.0454980000000003</v>
      </c>
      <c r="BN22" s="385">
        <v>7.4099690000000002</v>
      </c>
      <c r="BO22" s="385">
        <v>7.7445909999999998</v>
      </c>
      <c r="BP22" s="385">
        <v>9.7140579999999996</v>
      </c>
      <c r="BQ22" s="385">
        <v>12.38405</v>
      </c>
      <c r="BR22" s="385">
        <v>11.85467</v>
      </c>
      <c r="BS22" s="385">
        <v>8.6689240000000005</v>
      </c>
      <c r="BT22" s="385">
        <v>7.719309</v>
      </c>
      <c r="BU22" s="385">
        <v>7.942113</v>
      </c>
      <c r="BV22" s="385">
        <v>10.527010000000001</v>
      </c>
    </row>
    <row r="23" spans="1:74" ht="11.1" customHeight="1" x14ac:dyDescent="0.2">
      <c r="A23" s="246" t="s">
        <v>980</v>
      </c>
      <c r="B23" s="659" t="s">
        <v>966</v>
      </c>
      <c r="C23" s="381">
        <v>35.378035689999997</v>
      </c>
      <c r="D23" s="381">
        <v>31.80400251</v>
      </c>
      <c r="E23" s="381">
        <v>27.36628335</v>
      </c>
      <c r="F23" s="381">
        <v>24.61065</v>
      </c>
      <c r="G23" s="381">
        <v>29.26250014</v>
      </c>
      <c r="H23" s="381">
        <v>35.737463050000002</v>
      </c>
      <c r="I23" s="381">
        <v>41.472507839999999</v>
      </c>
      <c r="J23" s="381">
        <v>39.866808599999999</v>
      </c>
      <c r="K23" s="381">
        <v>32.403803189999998</v>
      </c>
      <c r="L23" s="381">
        <v>25.64963054</v>
      </c>
      <c r="M23" s="381">
        <v>26.497871119999999</v>
      </c>
      <c r="N23" s="381">
        <v>33.716732049999997</v>
      </c>
      <c r="O23" s="381">
        <v>32.256771360000002</v>
      </c>
      <c r="P23" s="381">
        <v>26.945031629999999</v>
      </c>
      <c r="Q23" s="381">
        <v>27.40926005</v>
      </c>
      <c r="R23" s="381">
        <v>25.188356110000001</v>
      </c>
      <c r="S23" s="381">
        <v>26.35178531</v>
      </c>
      <c r="T23" s="381">
        <v>31.69768419</v>
      </c>
      <c r="U23" s="381">
        <v>41.150341920000002</v>
      </c>
      <c r="V23" s="381">
        <v>41.495342319999999</v>
      </c>
      <c r="W23" s="381">
        <v>34.406018699999997</v>
      </c>
      <c r="X23" s="381">
        <v>26.6123321</v>
      </c>
      <c r="Y23" s="381">
        <v>26.382401600000001</v>
      </c>
      <c r="Z23" s="381">
        <v>30.698912759999999</v>
      </c>
      <c r="AA23" s="381">
        <v>36.19094364</v>
      </c>
      <c r="AB23" s="381">
        <v>29.19420599</v>
      </c>
      <c r="AC23" s="381">
        <v>25.920417520000001</v>
      </c>
      <c r="AD23" s="381">
        <v>24.453106720000001</v>
      </c>
      <c r="AE23" s="381">
        <v>29.987920630000001</v>
      </c>
      <c r="AF23" s="381">
        <v>37.489388099999999</v>
      </c>
      <c r="AG23" s="381">
        <v>42.626421280000002</v>
      </c>
      <c r="AH23" s="381">
        <v>40.502551740000001</v>
      </c>
      <c r="AI23" s="381">
        <v>32.890756199999998</v>
      </c>
      <c r="AJ23" s="381">
        <v>27.530828549999999</v>
      </c>
      <c r="AK23" s="381">
        <v>25.954152050000001</v>
      </c>
      <c r="AL23" s="381">
        <v>32.877741640000004</v>
      </c>
      <c r="AM23" s="381">
        <v>41.165786480000001</v>
      </c>
      <c r="AN23" s="381">
        <v>31.98890561</v>
      </c>
      <c r="AO23" s="381">
        <v>27.076918070000001</v>
      </c>
      <c r="AP23" s="381">
        <v>25.729028159999999</v>
      </c>
      <c r="AQ23" s="381">
        <v>29.343401620000002</v>
      </c>
      <c r="AR23" s="381">
        <v>37.03354006</v>
      </c>
      <c r="AS23" s="381">
        <v>43.612618670000003</v>
      </c>
      <c r="AT23" s="381">
        <v>38.916021909999998</v>
      </c>
      <c r="AU23" s="381">
        <v>32.445310050000003</v>
      </c>
      <c r="AV23" s="381">
        <v>27.843255039999999</v>
      </c>
      <c r="AW23" s="381">
        <v>26.518015389999999</v>
      </c>
      <c r="AX23" s="381">
        <v>34.163596509999998</v>
      </c>
      <c r="AY23" s="381">
        <v>38.038329580000003</v>
      </c>
      <c r="AZ23" s="798">
        <v>34.869512610000001</v>
      </c>
      <c r="BA23" s="798">
        <v>27.39801585</v>
      </c>
      <c r="BB23" s="798">
        <v>25.453335119999998</v>
      </c>
      <c r="BC23" s="798">
        <v>29.60692414</v>
      </c>
      <c r="BD23" s="798">
        <v>36.801560776999999</v>
      </c>
      <c r="BE23" s="798">
        <v>41.436561267999998</v>
      </c>
      <c r="BF23" s="385">
        <v>40.517519999999998</v>
      </c>
      <c r="BG23" s="385">
        <v>34.377450000000003</v>
      </c>
      <c r="BH23" s="385">
        <v>28.4421</v>
      </c>
      <c r="BI23" s="385">
        <v>26.743880000000001</v>
      </c>
      <c r="BJ23" s="385">
        <v>32.09713</v>
      </c>
      <c r="BK23" s="385">
        <v>34.110669999999999</v>
      </c>
      <c r="BL23" s="385">
        <v>31.882739999999998</v>
      </c>
      <c r="BM23" s="385">
        <v>27.61382</v>
      </c>
      <c r="BN23" s="385">
        <v>26.437999999999999</v>
      </c>
      <c r="BO23" s="385">
        <v>29.888549999999999</v>
      </c>
      <c r="BP23" s="385">
        <v>37.412550000000003</v>
      </c>
      <c r="BQ23" s="385">
        <v>42.680979999999998</v>
      </c>
      <c r="BR23" s="385">
        <v>42.95964</v>
      </c>
      <c r="BS23" s="385">
        <v>35.220419999999997</v>
      </c>
      <c r="BT23" s="385">
        <v>28.637920000000001</v>
      </c>
      <c r="BU23" s="385">
        <v>26.805569999999999</v>
      </c>
      <c r="BV23" s="385">
        <v>32.095219999999998</v>
      </c>
    </row>
    <row r="24" spans="1:74" ht="11.1" customHeight="1" x14ac:dyDescent="0.2">
      <c r="A24" s="246" t="s">
        <v>981</v>
      </c>
      <c r="B24" s="659" t="s">
        <v>968</v>
      </c>
      <c r="C24" s="381">
        <v>11.885308589999999</v>
      </c>
      <c r="D24" s="381">
        <v>11.42384992</v>
      </c>
      <c r="E24" s="381">
        <v>8.9011356399999997</v>
      </c>
      <c r="F24" s="381">
        <v>7.63234806</v>
      </c>
      <c r="G24" s="381">
        <v>8.5482627999999998</v>
      </c>
      <c r="H24" s="381">
        <v>11.165415360000001</v>
      </c>
      <c r="I24" s="381">
        <v>13.54511759</v>
      </c>
      <c r="J24" s="381">
        <v>12.62548522</v>
      </c>
      <c r="K24" s="381">
        <v>10.39815492</v>
      </c>
      <c r="L24" s="381">
        <v>7.6904722200000002</v>
      </c>
      <c r="M24" s="381">
        <v>7.9244603299999996</v>
      </c>
      <c r="N24" s="381">
        <v>10.545612390000001</v>
      </c>
      <c r="O24" s="381">
        <v>11.05016715</v>
      </c>
      <c r="P24" s="381">
        <v>9.4577916599999998</v>
      </c>
      <c r="Q24" s="381">
        <v>8.25185192</v>
      </c>
      <c r="R24" s="381">
        <v>7.4856747700000001</v>
      </c>
      <c r="S24" s="381">
        <v>7.7400673600000003</v>
      </c>
      <c r="T24" s="381">
        <v>9.7272442399999992</v>
      </c>
      <c r="U24" s="381">
        <v>12.41955134</v>
      </c>
      <c r="V24" s="381">
        <v>13.00603615</v>
      </c>
      <c r="W24" s="381">
        <v>11.14149387</v>
      </c>
      <c r="X24" s="381">
        <v>8.0292148300000008</v>
      </c>
      <c r="Y24" s="381">
        <v>7.8278114700000003</v>
      </c>
      <c r="Z24" s="381">
        <v>9.7202122600000003</v>
      </c>
      <c r="AA24" s="381">
        <v>12.86895204</v>
      </c>
      <c r="AB24" s="381">
        <v>10.53850675</v>
      </c>
      <c r="AC24" s="381">
        <v>8.0804595500000005</v>
      </c>
      <c r="AD24" s="381">
        <v>7.39704579</v>
      </c>
      <c r="AE24" s="381">
        <v>8.6262354699999992</v>
      </c>
      <c r="AF24" s="381">
        <v>11.02139418</v>
      </c>
      <c r="AG24" s="381">
        <v>13.25256278</v>
      </c>
      <c r="AH24" s="381">
        <v>12.934792910000001</v>
      </c>
      <c r="AI24" s="381">
        <v>10.68930699</v>
      </c>
      <c r="AJ24" s="381">
        <v>8.1931869000000006</v>
      </c>
      <c r="AK24" s="381">
        <v>7.4323427100000004</v>
      </c>
      <c r="AL24" s="381">
        <v>10.370697910000001</v>
      </c>
      <c r="AM24" s="381">
        <v>13.4868215</v>
      </c>
      <c r="AN24" s="381">
        <v>11.29648048</v>
      </c>
      <c r="AO24" s="381">
        <v>9.1959478699999995</v>
      </c>
      <c r="AP24" s="381">
        <v>7.7343048200000002</v>
      </c>
      <c r="AQ24" s="381">
        <v>8.2246917899999996</v>
      </c>
      <c r="AR24" s="381">
        <v>10.60860508</v>
      </c>
      <c r="AS24" s="381">
        <v>13.72617193</v>
      </c>
      <c r="AT24" s="381">
        <v>12.941395010000001</v>
      </c>
      <c r="AU24" s="381">
        <v>10.53730137</v>
      </c>
      <c r="AV24" s="381">
        <v>8.5590404800000002</v>
      </c>
      <c r="AW24" s="381">
        <v>7.91499547</v>
      </c>
      <c r="AX24" s="381">
        <v>10.84314498</v>
      </c>
      <c r="AY24" s="381">
        <v>12.2533852</v>
      </c>
      <c r="AZ24" s="798">
        <v>12.2872752</v>
      </c>
      <c r="BA24" s="798">
        <v>8.3293971500000001</v>
      </c>
      <c r="BB24" s="798">
        <v>7.74679523</v>
      </c>
      <c r="BC24" s="798">
        <v>8.1715343699999998</v>
      </c>
      <c r="BD24" s="798">
        <v>10.500296285999999</v>
      </c>
      <c r="BE24" s="798">
        <v>13.189782894</v>
      </c>
      <c r="BF24" s="385">
        <v>13.19383</v>
      </c>
      <c r="BG24" s="385">
        <v>10.901479999999999</v>
      </c>
      <c r="BH24" s="385">
        <v>8.6031549999999992</v>
      </c>
      <c r="BI24" s="385">
        <v>8.0400950000000009</v>
      </c>
      <c r="BJ24" s="385">
        <v>10.692080000000001</v>
      </c>
      <c r="BK24" s="385">
        <v>11.29461</v>
      </c>
      <c r="BL24" s="385">
        <v>11.618230000000001</v>
      </c>
      <c r="BM24" s="385">
        <v>8.8070959999999996</v>
      </c>
      <c r="BN24" s="385">
        <v>8.2204730000000001</v>
      </c>
      <c r="BO24" s="385">
        <v>8.4328810000000001</v>
      </c>
      <c r="BP24" s="385">
        <v>10.96519</v>
      </c>
      <c r="BQ24" s="385">
        <v>13.53112</v>
      </c>
      <c r="BR24" s="385">
        <v>13.480779999999999</v>
      </c>
      <c r="BS24" s="385">
        <v>11.077970000000001</v>
      </c>
      <c r="BT24" s="385">
        <v>8.6334119999999999</v>
      </c>
      <c r="BU24" s="385">
        <v>8.0493649999999999</v>
      </c>
      <c r="BV24" s="385">
        <v>10.69284</v>
      </c>
    </row>
    <row r="25" spans="1:74" ht="11.1" customHeight="1" x14ac:dyDescent="0.2">
      <c r="A25" s="246" t="s">
        <v>982</v>
      </c>
      <c r="B25" s="659" t="s">
        <v>970</v>
      </c>
      <c r="C25" s="381">
        <v>19.89926659</v>
      </c>
      <c r="D25" s="381">
        <v>19.728792909999999</v>
      </c>
      <c r="E25" s="381">
        <v>16.97941784</v>
      </c>
      <c r="F25" s="381">
        <v>14.501721610000001</v>
      </c>
      <c r="G25" s="381">
        <v>18.913789420000001</v>
      </c>
      <c r="H25" s="381">
        <v>25.052960630000001</v>
      </c>
      <c r="I25" s="381">
        <v>29.833331399999999</v>
      </c>
      <c r="J25" s="381">
        <v>28.104051739999999</v>
      </c>
      <c r="K25" s="381">
        <v>22.782847759999999</v>
      </c>
      <c r="L25" s="381">
        <v>17.139299149999999</v>
      </c>
      <c r="M25" s="381">
        <v>15.01603768</v>
      </c>
      <c r="N25" s="381">
        <v>18.819456330000001</v>
      </c>
      <c r="O25" s="381">
        <v>19.5355235</v>
      </c>
      <c r="P25" s="381">
        <v>17.181739010000001</v>
      </c>
      <c r="Q25" s="381">
        <v>15.39790483</v>
      </c>
      <c r="R25" s="381">
        <v>13.9398368</v>
      </c>
      <c r="S25" s="381">
        <v>16.413578019999999</v>
      </c>
      <c r="T25" s="381">
        <v>22.654148589999998</v>
      </c>
      <c r="U25" s="381">
        <v>29.221175850000002</v>
      </c>
      <c r="V25" s="381">
        <v>31.622415960000001</v>
      </c>
      <c r="W25" s="381">
        <v>26.769295629999998</v>
      </c>
      <c r="X25" s="381">
        <v>18.451373480000001</v>
      </c>
      <c r="Y25" s="381">
        <v>14.72578173</v>
      </c>
      <c r="Z25" s="381">
        <v>16.636148609999999</v>
      </c>
      <c r="AA25" s="381">
        <v>21.845958360000001</v>
      </c>
      <c r="AB25" s="381">
        <v>17.074677229999999</v>
      </c>
      <c r="AC25" s="381">
        <v>13.915460680000001</v>
      </c>
      <c r="AD25" s="381">
        <v>13.959874510000001</v>
      </c>
      <c r="AE25" s="381">
        <v>18.047425749999999</v>
      </c>
      <c r="AF25" s="381">
        <v>24.482978790000001</v>
      </c>
      <c r="AG25" s="381">
        <v>27.344931590000002</v>
      </c>
      <c r="AH25" s="381">
        <v>28.373758169999999</v>
      </c>
      <c r="AI25" s="381">
        <v>23.340812150000001</v>
      </c>
      <c r="AJ25" s="381">
        <v>18.947618890000001</v>
      </c>
      <c r="AK25" s="381">
        <v>14.91578672</v>
      </c>
      <c r="AL25" s="381">
        <v>16.686217249999999</v>
      </c>
      <c r="AM25" s="381">
        <v>22.65439769</v>
      </c>
      <c r="AN25" s="381">
        <v>19.68803561</v>
      </c>
      <c r="AO25" s="381">
        <v>15.96309537</v>
      </c>
      <c r="AP25" s="381">
        <v>14.946027989999999</v>
      </c>
      <c r="AQ25" s="381">
        <v>18.167675849999998</v>
      </c>
      <c r="AR25" s="381">
        <v>23.323225050000001</v>
      </c>
      <c r="AS25" s="381">
        <v>27.542172910000001</v>
      </c>
      <c r="AT25" s="381">
        <v>27.78168148</v>
      </c>
      <c r="AU25" s="381">
        <v>23.67098571</v>
      </c>
      <c r="AV25" s="381">
        <v>19.664877359999998</v>
      </c>
      <c r="AW25" s="381">
        <v>14.92211095</v>
      </c>
      <c r="AX25" s="381">
        <v>18.076282379999999</v>
      </c>
      <c r="AY25" s="381">
        <v>20.742763119999999</v>
      </c>
      <c r="AZ25" s="798">
        <v>17.934036219999999</v>
      </c>
      <c r="BA25" s="798">
        <v>15.251847120000001</v>
      </c>
      <c r="BB25" s="798">
        <v>15.45698838</v>
      </c>
      <c r="BC25" s="798">
        <v>17.960504149999998</v>
      </c>
      <c r="BD25" s="798">
        <v>22.519262722000001</v>
      </c>
      <c r="BE25" s="798">
        <v>28.080809878</v>
      </c>
      <c r="BF25" s="385">
        <v>28.728059999999999</v>
      </c>
      <c r="BG25" s="385">
        <v>24.152010000000001</v>
      </c>
      <c r="BH25" s="385">
        <v>19.124890000000001</v>
      </c>
      <c r="BI25" s="385">
        <v>15.13106</v>
      </c>
      <c r="BJ25" s="385">
        <v>19.275670000000002</v>
      </c>
      <c r="BK25" s="385">
        <v>20.616379999999999</v>
      </c>
      <c r="BL25" s="385">
        <v>18.79419</v>
      </c>
      <c r="BM25" s="385">
        <v>16.21977</v>
      </c>
      <c r="BN25" s="385">
        <v>15.314870000000001</v>
      </c>
      <c r="BO25" s="385">
        <v>18.390419999999999</v>
      </c>
      <c r="BP25" s="385">
        <v>23.367260000000002</v>
      </c>
      <c r="BQ25" s="385">
        <v>29.345929999999999</v>
      </c>
      <c r="BR25" s="385">
        <v>30.458100000000002</v>
      </c>
      <c r="BS25" s="385">
        <v>24.8217</v>
      </c>
      <c r="BT25" s="385">
        <v>19.257449999999999</v>
      </c>
      <c r="BU25" s="385">
        <v>15.21133</v>
      </c>
      <c r="BV25" s="385">
        <v>19.357520000000001</v>
      </c>
    </row>
    <row r="26" spans="1:74" ht="11.1" customHeight="1" x14ac:dyDescent="0.2">
      <c r="A26" s="246" t="s">
        <v>983</v>
      </c>
      <c r="B26" s="659" t="s">
        <v>788</v>
      </c>
      <c r="C26" s="381">
        <v>8.8681867400000005</v>
      </c>
      <c r="D26" s="381">
        <v>7.7315570400000002</v>
      </c>
      <c r="E26" s="381">
        <v>7.5299469999999999</v>
      </c>
      <c r="F26" s="381">
        <v>7.1289809999999996</v>
      </c>
      <c r="G26" s="381">
        <v>8.3514465100000006</v>
      </c>
      <c r="H26" s="381">
        <v>10.753672440000001</v>
      </c>
      <c r="I26" s="381">
        <v>13.318795639999999</v>
      </c>
      <c r="J26" s="381">
        <v>12.494575640000001</v>
      </c>
      <c r="K26" s="381">
        <v>10.3116558</v>
      </c>
      <c r="L26" s="381">
        <v>7.5607164400000002</v>
      </c>
      <c r="M26" s="381">
        <v>7.5125806500000003</v>
      </c>
      <c r="N26" s="381">
        <v>9.1997221600000003</v>
      </c>
      <c r="O26" s="381">
        <v>9.2664933000000005</v>
      </c>
      <c r="P26" s="381">
        <v>8.04496243</v>
      </c>
      <c r="Q26" s="381">
        <v>7.9947475700000004</v>
      </c>
      <c r="R26" s="381">
        <v>7.2752784400000001</v>
      </c>
      <c r="S26" s="381">
        <v>8.1635166600000009</v>
      </c>
      <c r="T26" s="381">
        <v>9.1127132599999996</v>
      </c>
      <c r="U26" s="381">
        <v>13.92223151</v>
      </c>
      <c r="V26" s="381">
        <v>12.93459184</v>
      </c>
      <c r="W26" s="381">
        <v>9.5566163599999996</v>
      </c>
      <c r="X26" s="381">
        <v>7.7620796099999998</v>
      </c>
      <c r="Y26" s="381">
        <v>7.1527879299999997</v>
      </c>
      <c r="Z26" s="381">
        <v>8.4756901199999994</v>
      </c>
      <c r="AA26" s="381">
        <v>9.2940836200000003</v>
      </c>
      <c r="AB26" s="381">
        <v>7.71844266</v>
      </c>
      <c r="AC26" s="381">
        <v>7.37053636</v>
      </c>
      <c r="AD26" s="381">
        <v>6.9560007800000001</v>
      </c>
      <c r="AE26" s="381">
        <v>8.1592114500000008</v>
      </c>
      <c r="AF26" s="381">
        <v>11.69503665</v>
      </c>
      <c r="AG26" s="381">
        <v>14.28453382</v>
      </c>
      <c r="AH26" s="381">
        <v>13.288488320000001</v>
      </c>
      <c r="AI26" s="381">
        <v>10.44817246</v>
      </c>
      <c r="AJ26" s="381">
        <v>8.5198688400000009</v>
      </c>
      <c r="AK26" s="381">
        <v>7.2871365900000002</v>
      </c>
      <c r="AL26" s="381">
        <v>8.4120314399999998</v>
      </c>
      <c r="AM26" s="381">
        <v>9.3477289799999994</v>
      </c>
      <c r="AN26" s="381">
        <v>7.7801861900000002</v>
      </c>
      <c r="AO26" s="381">
        <v>7.5929952800000002</v>
      </c>
      <c r="AP26" s="381">
        <v>7.1578140699999997</v>
      </c>
      <c r="AQ26" s="381">
        <v>8.3159948000000004</v>
      </c>
      <c r="AR26" s="381">
        <v>11.0354239</v>
      </c>
      <c r="AS26" s="381">
        <v>13.31738884</v>
      </c>
      <c r="AT26" s="381">
        <v>13.38495876</v>
      </c>
      <c r="AU26" s="381">
        <v>10.14890157</v>
      </c>
      <c r="AV26" s="381">
        <v>7.7167138499999997</v>
      </c>
      <c r="AW26" s="381">
        <v>7.1356835700000003</v>
      </c>
      <c r="AX26" s="381">
        <v>8.1588898800000003</v>
      </c>
      <c r="AY26" s="381">
        <v>8.6810106400000002</v>
      </c>
      <c r="AZ26" s="798">
        <v>7.2524991200000004</v>
      </c>
      <c r="BA26" s="798">
        <v>7.9522604299999999</v>
      </c>
      <c r="BB26" s="798">
        <v>7.4299818899999996</v>
      </c>
      <c r="BC26" s="798">
        <v>8.7711642100000002</v>
      </c>
      <c r="BD26" s="798">
        <v>11.376917547</v>
      </c>
      <c r="BE26" s="798">
        <v>13.831837698999999</v>
      </c>
      <c r="BF26" s="385">
        <v>13.47462</v>
      </c>
      <c r="BG26" s="385">
        <v>10.331720000000001</v>
      </c>
      <c r="BH26" s="385">
        <v>7.8461629999999998</v>
      </c>
      <c r="BI26" s="385">
        <v>7.4300369999999996</v>
      </c>
      <c r="BJ26" s="385">
        <v>8.9863210000000002</v>
      </c>
      <c r="BK26" s="385">
        <v>9.1594759999999997</v>
      </c>
      <c r="BL26" s="385">
        <v>7.6378589999999997</v>
      </c>
      <c r="BM26" s="385">
        <v>7.9726400000000002</v>
      </c>
      <c r="BN26" s="385">
        <v>7.4328149999999997</v>
      </c>
      <c r="BO26" s="385">
        <v>8.8310490000000001</v>
      </c>
      <c r="BP26" s="385">
        <v>11.187110000000001</v>
      </c>
      <c r="BQ26" s="385">
        <v>14.11009</v>
      </c>
      <c r="BR26" s="385">
        <v>13.731780000000001</v>
      </c>
      <c r="BS26" s="385">
        <v>10.440480000000001</v>
      </c>
      <c r="BT26" s="385">
        <v>7.903899</v>
      </c>
      <c r="BU26" s="385">
        <v>7.4734800000000003</v>
      </c>
      <c r="BV26" s="385">
        <v>9.0300329999999995</v>
      </c>
    </row>
    <row r="27" spans="1:74" ht="11.1" customHeight="1" x14ac:dyDescent="0.2">
      <c r="A27" s="246" t="s">
        <v>984</v>
      </c>
      <c r="B27" s="659" t="s">
        <v>973</v>
      </c>
      <c r="C27" s="381">
        <v>15.019843639999999</v>
      </c>
      <c r="D27" s="381">
        <v>11.460312679999999</v>
      </c>
      <c r="E27" s="381">
        <v>11.90346963</v>
      </c>
      <c r="F27" s="381">
        <v>10.441632029999999</v>
      </c>
      <c r="G27" s="381">
        <v>10.444041110000001</v>
      </c>
      <c r="H27" s="381">
        <v>11.516104690000001</v>
      </c>
      <c r="I27" s="381">
        <v>13.49155758</v>
      </c>
      <c r="J27" s="381">
        <v>15.47803175</v>
      </c>
      <c r="K27" s="381">
        <v>14.168287449999999</v>
      </c>
      <c r="L27" s="381">
        <v>10.61524301</v>
      </c>
      <c r="M27" s="381">
        <v>11.78396068</v>
      </c>
      <c r="N27" s="381">
        <v>13.72147172</v>
      </c>
      <c r="O27" s="381">
        <v>14.70462605</v>
      </c>
      <c r="P27" s="381">
        <v>12.027932290000001</v>
      </c>
      <c r="Q27" s="381">
        <v>12.70394522</v>
      </c>
      <c r="R27" s="381">
        <v>10.6577579</v>
      </c>
      <c r="S27" s="381">
        <v>9.7536744199999994</v>
      </c>
      <c r="T27" s="381">
        <v>9.8260389799999999</v>
      </c>
      <c r="U27" s="381">
        <v>12.696641939999999</v>
      </c>
      <c r="V27" s="381">
        <v>14.36713357</v>
      </c>
      <c r="W27" s="381">
        <v>11.598454390000001</v>
      </c>
      <c r="X27" s="381">
        <v>10.07148971</v>
      </c>
      <c r="Y27" s="381">
        <v>11.250313520000001</v>
      </c>
      <c r="Z27" s="381">
        <v>12.54757603</v>
      </c>
      <c r="AA27" s="381">
        <v>14.452807119999999</v>
      </c>
      <c r="AB27" s="381">
        <v>11.89873519</v>
      </c>
      <c r="AC27" s="381">
        <v>11.357858289999999</v>
      </c>
      <c r="AD27" s="381">
        <v>9.8617436299999994</v>
      </c>
      <c r="AE27" s="381">
        <v>9.2999096699999999</v>
      </c>
      <c r="AF27" s="381">
        <v>10.45575766</v>
      </c>
      <c r="AG27" s="381">
        <v>14.73804056</v>
      </c>
      <c r="AH27" s="381">
        <v>14.373711269999999</v>
      </c>
      <c r="AI27" s="381">
        <v>12.38131656</v>
      </c>
      <c r="AJ27" s="381">
        <v>11.40718729</v>
      </c>
      <c r="AK27" s="381">
        <v>10.67488537</v>
      </c>
      <c r="AL27" s="381">
        <v>13.34309644</v>
      </c>
      <c r="AM27" s="381">
        <v>14.77586513</v>
      </c>
      <c r="AN27" s="381">
        <v>12.54848889</v>
      </c>
      <c r="AO27" s="381">
        <v>11.33315795</v>
      </c>
      <c r="AP27" s="381">
        <v>9.8231645200000006</v>
      </c>
      <c r="AQ27" s="381">
        <v>9.3959639100000008</v>
      </c>
      <c r="AR27" s="381">
        <v>10.79555036</v>
      </c>
      <c r="AS27" s="381">
        <v>12.935404220000001</v>
      </c>
      <c r="AT27" s="381">
        <v>13.33957715</v>
      </c>
      <c r="AU27" s="381">
        <v>12.90677606</v>
      </c>
      <c r="AV27" s="381">
        <v>10.64081657</v>
      </c>
      <c r="AW27" s="381">
        <v>10.325272999999999</v>
      </c>
      <c r="AX27" s="381">
        <v>11.91353215</v>
      </c>
      <c r="AY27" s="381">
        <v>15.00275469</v>
      </c>
      <c r="AZ27" s="798">
        <v>11.34488734</v>
      </c>
      <c r="BA27" s="798">
        <v>12.145952319999999</v>
      </c>
      <c r="BB27" s="798">
        <v>10.1007376</v>
      </c>
      <c r="BC27" s="798">
        <v>9.64102207</v>
      </c>
      <c r="BD27" s="798">
        <v>10.827070849</v>
      </c>
      <c r="BE27" s="798">
        <v>13.928119272</v>
      </c>
      <c r="BF27" s="385">
        <v>13.713279999999999</v>
      </c>
      <c r="BG27" s="385">
        <v>12.87411</v>
      </c>
      <c r="BH27" s="385">
        <v>10.85153</v>
      </c>
      <c r="BI27" s="385">
        <v>10.52056</v>
      </c>
      <c r="BJ27" s="385">
        <v>12.42708</v>
      </c>
      <c r="BK27" s="385">
        <v>15.5046</v>
      </c>
      <c r="BL27" s="385">
        <v>11.61814</v>
      </c>
      <c r="BM27" s="385">
        <v>12.4339</v>
      </c>
      <c r="BN27" s="385">
        <v>10.12222</v>
      </c>
      <c r="BO27" s="385">
        <v>9.8420039999999993</v>
      </c>
      <c r="BP27" s="385">
        <v>11.07047</v>
      </c>
      <c r="BQ27" s="385">
        <v>14.304869999999999</v>
      </c>
      <c r="BR27" s="385">
        <v>14.389049999999999</v>
      </c>
      <c r="BS27" s="385">
        <v>13.237640000000001</v>
      </c>
      <c r="BT27" s="385">
        <v>10.94078</v>
      </c>
      <c r="BU27" s="385">
        <v>10.539960000000001</v>
      </c>
      <c r="BV27" s="385">
        <v>12.435589999999999</v>
      </c>
    </row>
    <row r="28" spans="1:74" ht="11.1" customHeight="1" x14ac:dyDescent="0.2">
      <c r="A28" s="246" t="s">
        <v>985</v>
      </c>
      <c r="B28" s="659" t="s">
        <v>975</v>
      </c>
      <c r="C28" s="381">
        <v>0.46952568</v>
      </c>
      <c r="D28" s="381">
        <v>0.38158584000000001</v>
      </c>
      <c r="E28" s="381">
        <v>0.40301468000000001</v>
      </c>
      <c r="F28" s="381">
        <v>0.37202742</v>
      </c>
      <c r="G28" s="381">
        <v>0.37392225000000001</v>
      </c>
      <c r="H28" s="381">
        <v>0.36298627</v>
      </c>
      <c r="I28" s="381">
        <v>0.38285708000000002</v>
      </c>
      <c r="J28" s="381">
        <v>0.39136964000000002</v>
      </c>
      <c r="K28" s="381">
        <v>0.38372253000000001</v>
      </c>
      <c r="L28" s="381">
        <v>0.40760391000000001</v>
      </c>
      <c r="M28" s="381">
        <v>0.41436029000000002</v>
      </c>
      <c r="N28" s="381">
        <v>0.45597543000000001</v>
      </c>
      <c r="O28" s="381">
        <v>0.46246706999999998</v>
      </c>
      <c r="P28" s="381">
        <v>0.37427463999999999</v>
      </c>
      <c r="Q28" s="381">
        <v>0.41237795999999999</v>
      </c>
      <c r="R28" s="381">
        <v>0.37919869</v>
      </c>
      <c r="S28" s="381">
        <v>0.36266997000000001</v>
      </c>
      <c r="T28" s="381">
        <v>0.35163515000000001</v>
      </c>
      <c r="U28" s="381">
        <v>0.37754926999999999</v>
      </c>
      <c r="V28" s="381">
        <v>0.38696096000000002</v>
      </c>
      <c r="W28" s="381">
        <v>0.37133049000000001</v>
      </c>
      <c r="X28" s="381">
        <v>0.40034794000000001</v>
      </c>
      <c r="Y28" s="381">
        <v>0.41304945999999998</v>
      </c>
      <c r="Z28" s="381">
        <v>0.45196639</v>
      </c>
      <c r="AA28" s="381">
        <v>0.45354394999999997</v>
      </c>
      <c r="AB28" s="381">
        <v>0.40387403999999999</v>
      </c>
      <c r="AC28" s="381">
        <v>0.38442682</v>
      </c>
      <c r="AD28" s="381">
        <v>0.35721310000000001</v>
      </c>
      <c r="AE28" s="381">
        <v>0.35911860000000001</v>
      </c>
      <c r="AF28" s="381">
        <v>0.36016291</v>
      </c>
      <c r="AG28" s="381">
        <v>0.37156136000000001</v>
      </c>
      <c r="AH28" s="381">
        <v>0.38867721</v>
      </c>
      <c r="AI28" s="381">
        <v>0.39047818000000001</v>
      </c>
      <c r="AJ28" s="381">
        <v>0.39543083000000001</v>
      </c>
      <c r="AK28" s="381">
        <v>0.42145945000000001</v>
      </c>
      <c r="AL28" s="381">
        <v>0.43624157000000002</v>
      </c>
      <c r="AM28" s="381">
        <v>0.45219838000000001</v>
      </c>
      <c r="AN28" s="381">
        <v>0.38423309999999999</v>
      </c>
      <c r="AO28" s="381">
        <v>0.39501475000000003</v>
      </c>
      <c r="AP28" s="381">
        <v>0.36893195000000001</v>
      </c>
      <c r="AQ28" s="381">
        <v>0.37057841000000002</v>
      </c>
      <c r="AR28" s="381">
        <v>0.35667769999999999</v>
      </c>
      <c r="AS28" s="381">
        <v>0.38963565999999999</v>
      </c>
      <c r="AT28" s="381">
        <v>0.40129632999999998</v>
      </c>
      <c r="AU28" s="381">
        <v>0.38575721000000002</v>
      </c>
      <c r="AV28" s="381">
        <v>0.40786243999999999</v>
      </c>
      <c r="AW28" s="381">
        <v>0.41492499999999999</v>
      </c>
      <c r="AX28" s="381">
        <v>0.47160895000000003</v>
      </c>
      <c r="AY28" s="381">
        <v>0.50350455000000005</v>
      </c>
      <c r="AZ28" s="798">
        <v>0.38806017999999998</v>
      </c>
      <c r="BA28" s="798">
        <v>0.43545746000000002</v>
      </c>
      <c r="BB28" s="798">
        <v>0.39540974000000001</v>
      </c>
      <c r="BC28" s="798">
        <v>0.37023247999999997</v>
      </c>
      <c r="BD28" s="798">
        <v>0.35197410000000001</v>
      </c>
      <c r="BE28" s="798">
        <v>0.38280257000000001</v>
      </c>
      <c r="BF28" s="385">
        <v>0.3940438</v>
      </c>
      <c r="BG28" s="385">
        <v>0.37892160000000003</v>
      </c>
      <c r="BH28" s="385">
        <v>0.40116220000000002</v>
      </c>
      <c r="BI28" s="385">
        <v>0.40866999999999998</v>
      </c>
      <c r="BJ28" s="385">
        <v>0.46494170000000001</v>
      </c>
      <c r="BK28" s="385">
        <v>0.49627660000000001</v>
      </c>
      <c r="BL28" s="385">
        <v>0.38249909999999998</v>
      </c>
      <c r="BM28" s="385">
        <v>0.43006369999999999</v>
      </c>
      <c r="BN28" s="385">
        <v>0.39210610000000001</v>
      </c>
      <c r="BO28" s="385">
        <v>0.36874370000000001</v>
      </c>
      <c r="BP28" s="385">
        <v>0.35120950000000001</v>
      </c>
      <c r="BQ28" s="385">
        <v>0.38239669999999998</v>
      </c>
      <c r="BR28" s="385">
        <v>0.3936016</v>
      </c>
      <c r="BS28" s="385">
        <v>0.37840240000000003</v>
      </c>
      <c r="BT28" s="385">
        <v>0.4003987</v>
      </c>
      <c r="BU28" s="385">
        <v>0.40766219999999997</v>
      </c>
      <c r="BV28" s="385">
        <v>0.46352640000000001</v>
      </c>
    </row>
    <row r="29" spans="1:74" ht="11.1" customHeight="1" x14ac:dyDescent="0.2">
      <c r="A29" s="246"/>
      <c r="B29" s="40"/>
      <c r="C29" s="382"/>
      <c r="D29" s="382"/>
      <c r="E29" s="382"/>
      <c r="F29" s="382"/>
      <c r="G29" s="382"/>
      <c r="H29" s="382"/>
      <c r="I29" s="382"/>
      <c r="J29" s="382"/>
      <c r="K29" s="382"/>
      <c r="L29" s="382"/>
      <c r="M29" s="382"/>
      <c r="N29" s="382"/>
      <c r="O29" s="382"/>
      <c r="P29" s="382"/>
      <c r="Q29" s="382"/>
      <c r="R29" s="382"/>
      <c r="S29" s="382"/>
      <c r="T29" s="382"/>
      <c r="U29" s="382"/>
      <c r="V29" s="382"/>
      <c r="W29" s="382"/>
      <c r="X29" s="382"/>
      <c r="Y29" s="382"/>
      <c r="Z29" s="382"/>
      <c r="AA29" s="382"/>
      <c r="AB29" s="382"/>
      <c r="AC29" s="382"/>
      <c r="AD29" s="382"/>
      <c r="AE29" s="382"/>
      <c r="AF29" s="382"/>
      <c r="AG29" s="382"/>
      <c r="AH29" s="382"/>
      <c r="AI29" s="382"/>
      <c r="AJ29" s="382"/>
      <c r="AK29" s="382"/>
      <c r="AL29" s="382"/>
      <c r="AM29" s="382"/>
      <c r="AN29" s="382"/>
      <c r="AO29" s="382"/>
      <c r="AP29" s="382"/>
      <c r="AQ29" s="382"/>
      <c r="AR29" s="382"/>
      <c r="AS29" s="382"/>
      <c r="AT29" s="382"/>
      <c r="AU29" s="382"/>
      <c r="AV29" s="382"/>
      <c r="AW29" s="382"/>
      <c r="AX29" s="382"/>
      <c r="AY29" s="382"/>
      <c r="AZ29" s="822"/>
      <c r="BA29" s="822"/>
      <c r="BB29" s="822"/>
      <c r="BC29" s="822"/>
      <c r="BD29" s="822"/>
      <c r="BE29" s="822"/>
      <c r="BF29" s="386"/>
      <c r="BG29" s="386"/>
      <c r="BH29" s="386"/>
      <c r="BI29" s="386"/>
      <c r="BJ29" s="386"/>
      <c r="BK29" s="386"/>
      <c r="BL29" s="386"/>
      <c r="BM29" s="386"/>
      <c r="BN29" s="386"/>
      <c r="BO29" s="386"/>
      <c r="BP29" s="386"/>
      <c r="BQ29" s="386"/>
      <c r="BR29" s="386"/>
      <c r="BS29" s="386"/>
      <c r="BT29" s="386"/>
      <c r="BU29" s="386"/>
      <c r="BV29" s="386"/>
    </row>
    <row r="30" spans="1:74" s="41" customFormat="1" ht="11.1" customHeight="1" x14ac:dyDescent="0.2">
      <c r="A30" s="389" t="s">
        <v>907</v>
      </c>
      <c r="B30" s="661" t="s">
        <v>887</v>
      </c>
      <c r="C30" s="235">
        <v>113.60509057</v>
      </c>
      <c r="D30" s="235">
        <v>103.06262117999999</v>
      </c>
      <c r="E30" s="235">
        <v>108.60313764</v>
      </c>
      <c r="F30" s="235">
        <v>104.56587138</v>
      </c>
      <c r="G30" s="235">
        <v>113.00720865</v>
      </c>
      <c r="H30" s="235">
        <v>121.56717173</v>
      </c>
      <c r="I30" s="235">
        <v>133.95171139000001</v>
      </c>
      <c r="J30" s="235">
        <v>135.67595263000001</v>
      </c>
      <c r="K30" s="235">
        <v>124.19527521000001</v>
      </c>
      <c r="L30" s="235">
        <v>111.85135757</v>
      </c>
      <c r="M30" s="235">
        <v>106.85796302999999</v>
      </c>
      <c r="N30" s="235">
        <v>113.92945207</v>
      </c>
      <c r="O30" s="235">
        <v>112.78971684</v>
      </c>
      <c r="P30" s="235">
        <v>103.83028427000001</v>
      </c>
      <c r="Q30" s="235">
        <v>112.64296369</v>
      </c>
      <c r="R30" s="235">
        <v>104.09076447</v>
      </c>
      <c r="S30" s="235">
        <v>113.24271739</v>
      </c>
      <c r="T30" s="235">
        <v>120.70658422</v>
      </c>
      <c r="U30" s="235">
        <v>136.39420265999999</v>
      </c>
      <c r="V30" s="235">
        <v>138.38957192000001</v>
      </c>
      <c r="W30" s="235">
        <v>126.54578748</v>
      </c>
      <c r="X30" s="235">
        <v>118.20785266999999</v>
      </c>
      <c r="Y30" s="235">
        <v>109.75648323</v>
      </c>
      <c r="Z30" s="235">
        <v>111.51182664</v>
      </c>
      <c r="AA30" s="235">
        <v>118.23400581999999</v>
      </c>
      <c r="AB30" s="235">
        <v>108.96666611000001</v>
      </c>
      <c r="AC30" s="235">
        <v>111.38231372</v>
      </c>
      <c r="AD30" s="235">
        <v>108.9724916</v>
      </c>
      <c r="AE30" s="235">
        <v>117.86368826</v>
      </c>
      <c r="AF30" s="235">
        <v>127.94905254</v>
      </c>
      <c r="AG30" s="235">
        <v>139.55100440000001</v>
      </c>
      <c r="AH30" s="235">
        <v>140.63226456999999</v>
      </c>
      <c r="AI30" s="235">
        <v>127.24828889</v>
      </c>
      <c r="AJ30" s="235">
        <v>120.8987046</v>
      </c>
      <c r="AK30" s="235">
        <v>112.09079488</v>
      </c>
      <c r="AL30" s="235">
        <v>117.15194097</v>
      </c>
      <c r="AM30" s="235">
        <v>124.44735304</v>
      </c>
      <c r="AN30" s="235">
        <v>113.20445431</v>
      </c>
      <c r="AO30" s="235">
        <v>114.42690426</v>
      </c>
      <c r="AP30" s="235">
        <v>112.43561529</v>
      </c>
      <c r="AQ30" s="235">
        <v>119.94259623000001</v>
      </c>
      <c r="AR30" s="235">
        <v>130.58900788</v>
      </c>
      <c r="AS30" s="235">
        <v>144.36314668</v>
      </c>
      <c r="AT30" s="235">
        <v>142.26268350000001</v>
      </c>
      <c r="AU30" s="235">
        <v>129.79109406000001</v>
      </c>
      <c r="AV30" s="235">
        <v>124.68003192</v>
      </c>
      <c r="AW30" s="235">
        <v>114.82161456</v>
      </c>
      <c r="AX30" s="235">
        <v>122.52159207</v>
      </c>
      <c r="AY30" s="235">
        <v>126.11966185</v>
      </c>
      <c r="AZ30" s="797">
        <v>115.69149600999999</v>
      </c>
      <c r="BA30" s="797">
        <v>119.6215256</v>
      </c>
      <c r="BB30" s="797">
        <v>118.23672835000001</v>
      </c>
      <c r="BC30" s="797">
        <v>124.0436826</v>
      </c>
      <c r="BD30" s="797">
        <v>135.19970312999999</v>
      </c>
      <c r="BE30" s="797">
        <v>148.49771281</v>
      </c>
      <c r="BF30" s="391">
        <v>150.5505</v>
      </c>
      <c r="BG30" s="391">
        <v>135.4143</v>
      </c>
      <c r="BH30" s="391">
        <v>127.9195</v>
      </c>
      <c r="BI30" s="391">
        <v>119.3126</v>
      </c>
      <c r="BJ30" s="391">
        <v>124.56870000000001</v>
      </c>
      <c r="BK30" s="391">
        <v>129.8158</v>
      </c>
      <c r="BL30" s="391">
        <v>119.0334</v>
      </c>
      <c r="BM30" s="391">
        <v>124.173</v>
      </c>
      <c r="BN30" s="391">
        <v>119.7731</v>
      </c>
      <c r="BO30" s="391">
        <v>129.91579999999999</v>
      </c>
      <c r="BP30" s="391">
        <v>141.30260000000001</v>
      </c>
      <c r="BQ30" s="391">
        <v>154.90430000000001</v>
      </c>
      <c r="BR30" s="391">
        <v>157.9776</v>
      </c>
      <c r="BS30" s="391">
        <v>141.8767</v>
      </c>
      <c r="BT30" s="391">
        <v>134.03460000000001</v>
      </c>
      <c r="BU30" s="391">
        <v>125.0731</v>
      </c>
      <c r="BV30" s="391">
        <v>130.71459999999999</v>
      </c>
    </row>
    <row r="31" spans="1:74" ht="11.1" customHeight="1" x14ac:dyDescent="0.2">
      <c r="A31" s="246" t="s">
        <v>986</v>
      </c>
      <c r="B31" s="659" t="s">
        <v>774</v>
      </c>
      <c r="C31" s="381">
        <v>4.2499365500000001</v>
      </c>
      <c r="D31" s="381">
        <v>3.9385332399999999</v>
      </c>
      <c r="E31" s="381">
        <v>4.0039252400000001</v>
      </c>
      <c r="F31" s="381">
        <v>3.8586631599999999</v>
      </c>
      <c r="G31" s="381">
        <v>3.9693971499999998</v>
      </c>
      <c r="H31" s="381">
        <v>4.1127910700000001</v>
      </c>
      <c r="I31" s="381">
        <v>4.8572644900000004</v>
      </c>
      <c r="J31" s="381">
        <v>4.8486880299999999</v>
      </c>
      <c r="K31" s="381">
        <v>4.3000298099999998</v>
      </c>
      <c r="L31" s="381">
        <v>3.89329371</v>
      </c>
      <c r="M31" s="381">
        <v>3.8279694599999998</v>
      </c>
      <c r="N31" s="381">
        <v>4.0850220999999998</v>
      </c>
      <c r="O31" s="381">
        <v>4.0982265900000003</v>
      </c>
      <c r="P31" s="381">
        <v>3.90012062</v>
      </c>
      <c r="Q31" s="381">
        <v>4.0439620500000002</v>
      </c>
      <c r="R31" s="381">
        <v>3.6153504700000001</v>
      </c>
      <c r="S31" s="381">
        <v>3.9048921999999999</v>
      </c>
      <c r="T31" s="381">
        <v>4.0888324300000001</v>
      </c>
      <c r="U31" s="381">
        <v>4.8765816600000003</v>
      </c>
      <c r="V31" s="381">
        <v>4.5272222700000002</v>
      </c>
      <c r="W31" s="381">
        <v>4.3775785599999999</v>
      </c>
      <c r="X31" s="381">
        <v>4.0347777100000002</v>
      </c>
      <c r="Y31" s="381">
        <v>3.88472945</v>
      </c>
      <c r="Z31" s="381">
        <v>3.9188160399999998</v>
      </c>
      <c r="AA31" s="381">
        <v>4.2748267699999998</v>
      </c>
      <c r="AB31" s="381">
        <v>4.0720015399999996</v>
      </c>
      <c r="AC31" s="381">
        <v>4.0104718300000002</v>
      </c>
      <c r="AD31" s="381">
        <v>3.7746246700000001</v>
      </c>
      <c r="AE31" s="381">
        <v>3.9298830900000001</v>
      </c>
      <c r="AF31" s="381">
        <v>4.18790496</v>
      </c>
      <c r="AG31" s="381">
        <v>4.6316322000000003</v>
      </c>
      <c r="AH31" s="381">
        <v>4.3625462400000004</v>
      </c>
      <c r="AI31" s="381">
        <v>4.0365937699999996</v>
      </c>
      <c r="AJ31" s="381">
        <v>3.92695843</v>
      </c>
      <c r="AK31" s="381">
        <v>3.73208984</v>
      </c>
      <c r="AL31" s="381">
        <v>4.05413464</v>
      </c>
      <c r="AM31" s="381">
        <v>4.4860222900000002</v>
      </c>
      <c r="AN31" s="381">
        <v>3.8750649799999999</v>
      </c>
      <c r="AO31" s="381">
        <v>3.9304137899999998</v>
      </c>
      <c r="AP31" s="381">
        <v>3.8110810599999998</v>
      </c>
      <c r="AQ31" s="381">
        <v>3.8491775000000001</v>
      </c>
      <c r="AR31" s="381">
        <v>4.3547189499999996</v>
      </c>
      <c r="AS31" s="381">
        <v>4.8655296999999997</v>
      </c>
      <c r="AT31" s="381">
        <v>4.5372253799999998</v>
      </c>
      <c r="AU31" s="381">
        <v>4.16249029</v>
      </c>
      <c r="AV31" s="381">
        <v>3.99977574</v>
      </c>
      <c r="AW31" s="381">
        <v>3.63389161</v>
      </c>
      <c r="AX31" s="381">
        <v>4.3493090700000003</v>
      </c>
      <c r="AY31" s="381">
        <v>4.3457162399999998</v>
      </c>
      <c r="AZ31" s="798">
        <v>4.1447149699999999</v>
      </c>
      <c r="BA31" s="798">
        <v>4.1850630799999999</v>
      </c>
      <c r="BB31" s="798">
        <v>3.8459375499999999</v>
      </c>
      <c r="BC31" s="798">
        <v>3.8023980399999999</v>
      </c>
      <c r="BD31" s="798">
        <v>4.3303034631999999</v>
      </c>
      <c r="BE31" s="798">
        <v>4.6625083159000003</v>
      </c>
      <c r="BF31" s="385">
        <v>4.7296709999999997</v>
      </c>
      <c r="BG31" s="385">
        <v>4.1693369999999996</v>
      </c>
      <c r="BH31" s="385">
        <v>3.973474</v>
      </c>
      <c r="BI31" s="385">
        <v>3.5588069999999998</v>
      </c>
      <c r="BJ31" s="385">
        <v>4.1774709999999997</v>
      </c>
      <c r="BK31" s="385">
        <v>4.1852099999999997</v>
      </c>
      <c r="BL31" s="385">
        <v>3.982504</v>
      </c>
      <c r="BM31" s="385">
        <v>4.1238440000000001</v>
      </c>
      <c r="BN31" s="385">
        <v>3.8111790000000001</v>
      </c>
      <c r="BO31" s="385">
        <v>3.7653720000000002</v>
      </c>
      <c r="BP31" s="385">
        <v>4.2541840000000004</v>
      </c>
      <c r="BQ31" s="385">
        <v>4.8693179999999998</v>
      </c>
      <c r="BR31" s="385">
        <v>4.7622450000000001</v>
      </c>
      <c r="BS31" s="385">
        <v>4.1355909999999998</v>
      </c>
      <c r="BT31" s="385">
        <v>3.9382380000000001</v>
      </c>
      <c r="BU31" s="385">
        <v>3.5284520000000001</v>
      </c>
      <c r="BV31" s="385">
        <v>4.1429999999999998</v>
      </c>
    </row>
    <row r="32" spans="1:74" ht="11.1" customHeight="1" x14ac:dyDescent="0.2">
      <c r="A32" s="246" t="s">
        <v>987</v>
      </c>
      <c r="B32" s="660" t="s">
        <v>776</v>
      </c>
      <c r="C32" s="381">
        <v>12.748852080000001</v>
      </c>
      <c r="D32" s="381">
        <v>11.69556841</v>
      </c>
      <c r="E32" s="381">
        <v>12.02656999</v>
      </c>
      <c r="F32" s="381">
        <v>11.063787339999999</v>
      </c>
      <c r="G32" s="381">
        <v>11.28253677</v>
      </c>
      <c r="H32" s="381">
        <v>12.25114932</v>
      </c>
      <c r="I32" s="381">
        <v>13.68770224</v>
      </c>
      <c r="J32" s="381">
        <v>14.49793154</v>
      </c>
      <c r="K32" s="381">
        <v>12.67049688</v>
      </c>
      <c r="L32" s="381">
        <v>11.510772920000001</v>
      </c>
      <c r="M32" s="381">
        <v>10.955641760000001</v>
      </c>
      <c r="N32" s="381">
        <v>12.407663790000001</v>
      </c>
      <c r="O32" s="381">
        <v>12.11509912</v>
      </c>
      <c r="P32" s="381">
        <v>11.32625266</v>
      </c>
      <c r="Q32" s="381">
        <v>11.783641790000001</v>
      </c>
      <c r="R32" s="381">
        <v>10.701148099999999</v>
      </c>
      <c r="S32" s="381">
        <v>10.95019637</v>
      </c>
      <c r="T32" s="381">
        <v>11.662786840000001</v>
      </c>
      <c r="U32" s="381">
        <v>13.773676849999999</v>
      </c>
      <c r="V32" s="381">
        <v>13.610055750000001</v>
      </c>
      <c r="W32" s="381">
        <v>12.666721450000001</v>
      </c>
      <c r="X32" s="381">
        <v>11.49734628</v>
      </c>
      <c r="Y32" s="381">
        <v>11.438461999999999</v>
      </c>
      <c r="Z32" s="381">
        <v>11.78181781</v>
      </c>
      <c r="AA32" s="381">
        <v>12.29418287</v>
      </c>
      <c r="AB32" s="381">
        <v>11.396820290000001</v>
      </c>
      <c r="AC32" s="381">
        <v>11.72536994</v>
      </c>
      <c r="AD32" s="381">
        <v>10.86650644</v>
      </c>
      <c r="AE32" s="381">
        <v>11.10277986</v>
      </c>
      <c r="AF32" s="381">
        <v>12.5693853</v>
      </c>
      <c r="AG32" s="381">
        <v>14.58271622</v>
      </c>
      <c r="AH32" s="381">
        <v>14.05634066</v>
      </c>
      <c r="AI32" s="381">
        <v>12.68043868</v>
      </c>
      <c r="AJ32" s="381">
        <v>11.68661502</v>
      </c>
      <c r="AK32" s="381">
        <v>11.01534951</v>
      </c>
      <c r="AL32" s="381">
        <v>12.71151321</v>
      </c>
      <c r="AM32" s="381">
        <v>13.20268269</v>
      </c>
      <c r="AN32" s="381">
        <v>12.223098540000001</v>
      </c>
      <c r="AO32" s="381">
        <v>11.80983765</v>
      </c>
      <c r="AP32" s="381">
        <v>11.096812829999999</v>
      </c>
      <c r="AQ32" s="381">
        <v>11.413200399999999</v>
      </c>
      <c r="AR32" s="381">
        <v>12.509527200000001</v>
      </c>
      <c r="AS32" s="381">
        <v>14.65979795</v>
      </c>
      <c r="AT32" s="381">
        <v>13.840391650000001</v>
      </c>
      <c r="AU32" s="381">
        <v>12.21754395</v>
      </c>
      <c r="AV32" s="381">
        <v>11.85462626</v>
      </c>
      <c r="AW32" s="381">
        <v>10.90157179</v>
      </c>
      <c r="AX32" s="381">
        <v>12.82838207</v>
      </c>
      <c r="AY32" s="381">
        <v>13.22424923</v>
      </c>
      <c r="AZ32" s="798">
        <v>12.653489309999999</v>
      </c>
      <c r="BA32" s="798">
        <v>11.963634450000001</v>
      </c>
      <c r="BB32" s="798">
        <v>11.26097302</v>
      </c>
      <c r="BC32" s="798">
        <v>11.3124612</v>
      </c>
      <c r="BD32" s="798">
        <v>12.728905536999999</v>
      </c>
      <c r="BE32" s="798">
        <v>14.582377994</v>
      </c>
      <c r="BF32" s="385">
        <v>14.92121</v>
      </c>
      <c r="BG32" s="385">
        <v>13.161099999999999</v>
      </c>
      <c r="BH32" s="385">
        <v>12.30705</v>
      </c>
      <c r="BI32" s="385">
        <v>11.84112</v>
      </c>
      <c r="BJ32" s="385">
        <v>12.814399999999999</v>
      </c>
      <c r="BK32" s="385">
        <v>13.57747</v>
      </c>
      <c r="BL32" s="385">
        <v>12.28309</v>
      </c>
      <c r="BM32" s="385">
        <v>12.15963</v>
      </c>
      <c r="BN32" s="385">
        <v>11.53078</v>
      </c>
      <c r="BO32" s="385">
        <v>11.85999</v>
      </c>
      <c r="BP32" s="385">
        <v>13.210039999999999</v>
      </c>
      <c r="BQ32" s="385">
        <v>14.944850000000001</v>
      </c>
      <c r="BR32" s="385">
        <v>15.02943</v>
      </c>
      <c r="BS32" s="385">
        <v>13.433109999999999</v>
      </c>
      <c r="BT32" s="385">
        <v>12.58747</v>
      </c>
      <c r="BU32" s="385">
        <v>12.11697</v>
      </c>
      <c r="BV32" s="385">
        <v>13.144629999999999</v>
      </c>
    </row>
    <row r="33" spans="1:74" ht="11.1" customHeight="1" x14ac:dyDescent="0.2">
      <c r="A33" s="246" t="s">
        <v>988</v>
      </c>
      <c r="B33" s="659" t="s">
        <v>962</v>
      </c>
      <c r="C33" s="381">
        <v>15.23946611</v>
      </c>
      <c r="D33" s="381">
        <v>13.688683640000001</v>
      </c>
      <c r="E33" s="381">
        <v>14.384191810000001</v>
      </c>
      <c r="F33" s="381">
        <v>13.035328890000001</v>
      </c>
      <c r="G33" s="381">
        <v>14.257530709999999</v>
      </c>
      <c r="H33" s="381">
        <v>15.62229378</v>
      </c>
      <c r="I33" s="381">
        <v>16.746942359999998</v>
      </c>
      <c r="J33" s="381">
        <v>16.924775780000001</v>
      </c>
      <c r="K33" s="381">
        <v>15.13689007</v>
      </c>
      <c r="L33" s="381">
        <v>13.78666641</v>
      </c>
      <c r="M33" s="381">
        <v>13.680743319999999</v>
      </c>
      <c r="N33" s="381">
        <v>14.741924040000001</v>
      </c>
      <c r="O33" s="381">
        <v>14.62154619</v>
      </c>
      <c r="P33" s="381">
        <v>13.3320898</v>
      </c>
      <c r="Q33" s="381">
        <v>14.42670749</v>
      </c>
      <c r="R33" s="381">
        <v>13.02028114</v>
      </c>
      <c r="S33" s="381">
        <v>14.03971325</v>
      </c>
      <c r="T33" s="381">
        <v>14.94181058</v>
      </c>
      <c r="U33" s="381">
        <v>16.694514340000001</v>
      </c>
      <c r="V33" s="381">
        <v>16.496730970000002</v>
      </c>
      <c r="W33" s="381">
        <v>14.917543009999999</v>
      </c>
      <c r="X33" s="381">
        <v>14.385519199999999</v>
      </c>
      <c r="Y33" s="381">
        <v>13.634169480000001</v>
      </c>
      <c r="Z33" s="381">
        <v>14.180545629999999</v>
      </c>
      <c r="AA33" s="381">
        <v>15.444073469999999</v>
      </c>
      <c r="AB33" s="381">
        <v>13.66354355</v>
      </c>
      <c r="AC33" s="381">
        <v>14.21457511</v>
      </c>
      <c r="AD33" s="381">
        <v>13.689296840000001</v>
      </c>
      <c r="AE33" s="381">
        <v>14.33700893</v>
      </c>
      <c r="AF33" s="381">
        <v>15.856117599999999</v>
      </c>
      <c r="AG33" s="381">
        <v>17.001279759999999</v>
      </c>
      <c r="AH33" s="381">
        <v>17.333332540000001</v>
      </c>
      <c r="AI33" s="381">
        <v>15.49897618</v>
      </c>
      <c r="AJ33" s="381">
        <v>14.639636660000001</v>
      </c>
      <c r="AK33" s="381">
        <v>13.718285460000001</v>
      </c>
      <c r="AL33" s="381">
        <v>14.808701920000001</v>
      </c>
      <c r="AM33" s="381">
        <v>16.041791799999999</v>
      </c>
      <c r="AN33" s="381">
        <v>14.45308599</v>
      </c>
      <c r="AO33" s="381">
        <v>14.70117656</v>
      </c>
      <c r="AP33" s="381">
        <v>14.029694989999999</v>
      </c>
      <c r="AQ33" s="381">
        <v>14.868301170000001</v>
      </c>
      <c r="AR33" s="381">
        <v>16.54248158</v>
      </c>
      <c r="AS33" s="381">
        <v>18.79225782</v>
      </c>
      <c r="AT33" s="381">
        <v>18.03605267</v>
      </c>
      <c r="AU33" s="381">
        <v>16.07610283</v>
      </c>
      <c r="AV33" s="381">
        <v>15.79526941</v>
      </c>
      <c r="AW33" s="381">
        <v>14.85395076</v>
      </c>
      <c r="AX33" s="381">
        <v>16.681288630000001</v>
      </c>
      <c r="AY33" s="381">
        <v>17.251142300000001</v>
      </c>
      <c r="AZ33" s="798">
        <v>15.27428881</v>
      </c>
      <c r="BA33" s="798">
        <v>15.97110835</v>
      </c>
      <c r="BB33" s="798">
        <v>15.40994721</v>
      </c>
      <c r="BC33" s="798">
        <v>15.622707719999999</v>
      </c>
      <c r="BD33" s="798">
        <v>17.219985402999999</v>
      </c>
      <c r="BE33" s="798">
        <v>19.086198378999999</v>
      </c>
      <c r="BF33" s="385">
        <v>18.743069999999999</v>
      </c>
      <c r="BG33" s="385">
        <v>16.670780000000001</v>
      </c>
      <c r="BH33" s="385">
        <v>15.937060000000001</v>
      </c>
      <c r="BI33" s="385">
        <v>15.13499</v>
      </c>
      <c r="BJ33" s="385">
        <v>16.886710000000001</v>
      </c>
      <c r="BK33" s="385">
        <v>17.995280000000001</v>
      </c>
      <c r="BL33" s="385">
        <v>15.64967</v>
      </c>
      <c r="BM33" s="385">
        <v>16.832830000000001</v>
      </c>
      <c r="BN33" s="385">
        <v>15.101850000000001</v>
      </c>
      <c r="BO33" s="385">
        <v>16.539290000000001</v>
      </c>
      <c r="BP33" s="385">
        <v>18.205860000000001</v>
      </c>
      <c r="BQ33" s="385">
        <v>19.5459</v>
      </c>
      <c r="BR33" s="385">
        <v>19.790569999999999</v>
      </c>
      <c r="BS33" s="385">
        <v>17.575150000000001</v>
      </c>
      <c r="BT33" s="385">
        <v>16.840309999999999</v>
      </c>
      <c r="BU33" s="385">
        <v>16.024979999999999</v>
      </c>
      <c r="BV33" s="385">
        <v>17.874030000000001</v>
      </c>
    </row>
    <row r="34" spans="1:74" ht="11.1" customHeight="1" x14ac:dyDescent="0.2">
      <c r="A34" s="246" t="s">
        <v>989</v>
      </c>
      <c r="B34" s="659" t="s">
        <v>964</v>
      </c>
      <c r="C34" s="381">
        <v>8.8379906699999999</v>
      </c>
      <c r="D34" s="381">
        <v>8.1057179099999992</v>
      </c>
      <c r="E34" s="381">
        <v>8.2918882000000007</v>
      </c>
      <c r="F34" s="381">
        <v>7.6794295799999999</v>
      </c>
      <c r="G34" s="381">
        <v>8.1904715299999999</v>
      </c>
      <c r="H34" s="381">
        <v>8.9129418600000001</v>
      </c>
      <c r="I34" s="381">
        <v>9.7156642299999998</v>
      </c>
      <c r="J34" s="381">
        <v>9.7325975400000004</v>
      </c>
      <c r="K34" s="381">
        <v>9.1347421999999998</v>
      </c>
      <c r="L34" s="381">
        <v>8.0692033399999996</v>
      </c>
      <c r="M34" s="381">
        <v>8.10395486</v>
      </c>
      <c r="N34" s="381">
        <v>8.7632351100000001</v>
      </c>
      <c r="O34" s="381">
        <v>9.1390516000000002</v>
      </c>
      <c r="P34" s="381">
        <v>8.0932784299999998</v>
      </c>
      <c r="Q34" s="381">
        <v>8.6448432200000003</v>
      </c>
      <c r="R34" s="381">
        <v>7.9870484800000003</v>
      </c>
      <c r="S34" s="381">
        <v>8.6031922499999993</v>
      </c>
      <c r="T34" s="381">
        <v>9.4168327099999996</v>
      </c>
      <c r="U34" s="381">
        <v>9.9421853500000008</v>
      </c>
      <c r="V34" s="381">
        <v>10.290084179999999</v>
      </c>
      <c r="W34" s="381">
        <v>9.2415581200000005</v>
      </c>
      <c r="X34" s="381">
        <v>8.6312925299999996</v>
      </c>
      <c r="Y34" s="381">
        <v>8.4797052300000004</v>
      </c>
      <c r="Z34" s="381">
        <v>8.7954070099999999</v>
      </c>
      <c r="AA34" s="381">
        <v>9.5573569999999997</v>
      </c>
      <c r="AB34" s="381">
        <v>8.3821639300000008</v>
      </c>
      <c r="AC34" s="381">
        <v>8.5388298999999996</v>
      </c>
      <c r="AD34" s="381">
        <v>8.2201240299999991</v>
      </c>
      <c r="AE34" s="381">
        <v>8.8577009899999997</v>
      </c>
      <c r="AF34" s="381">
        <v>9.5823182500000001</v>
      </c>
      <c r="AG34" s="381">
        <v>10.15049483</v>
      </c>
      <c r="AH34" s="381">
        <v>10.318635159999999</v>
      </c>
      <c r="AI34" s="381">
        <v>9.4149429100000006</v>
      </c>
      <c r="AJ34" s="381">
        <v>8.9861245800000003</v>
      </c>
      <c r="AK34" s="381">
        <v>8.6515820300000001</v>
      </c>
      <c r="AL34" s="381">
        <v>9.2895785100000001</v>
      </c>
      <c r="AM34" s="381">
        <v>9.9028802500000008</v>
      </c>
      <c r="AN34" s="381">
        <v>9.1512615400000001</v>
      </c>
      <c r="AO34" s="381">
        <v>9.0060756099999999</v>
      </c>
      <c r="AP34" s="381">
        <v>8.5527859300000006</v>
      </c>
      <c r="AQ34" s="381">
        <v>8.8542136100000004</v>
      </c>
      <c r="AR34" s="381">
        <v>9.8239244800000005</v>
      </c>
      <c r="AS34" s="381">
        <v>10.90463868</v>
      </c>
      <c r="AT34" s="381">
        <v>10.55187475</v>
      </c>
      <c r="AU34" s="381">
        <v>9.7154989</v>
      </c>
      <c r="AV34" s="381">
        <v>9.3880762200000003</v>
      </c>
      <c r="AW34" s="381">
        <v>8.8638336300000002</v>
      </c>
      <c r="AX34" s="381">
        <v>9.8021470799999992</v>
      </c>
      <c r="AY34" s="381">
        <v>10.210023209999999</v>
      </c>
      <c r="AZ34" s="798">
        <v>8.9762847099999998</v>
      </c>
      <c r="BA34" s="798">
        <v>9.5370979299999998</v>
      </c>
      <c r="BB34" s="798">
        <v>9.0792378100000004</v>
      </c>
      <c r="BC34" s="798">
        <v>9.5980269200000006</v>
      </c>
      <c r="BD34" s="798">
        <v>10.045415516</v>
      </c>
      <c r="BE34" s="798">
        <v>11.359807287000001</v>
      </c>
      <c r="BF34" s="385">
        <v>11.247999999999999</v>
      </c>
      <c r="BG34" s="385">
        <v>9.8987010000000009</v>
      </c>
      <c r="BH34" s="385">
        <v>9.6565089999999998</v>
      </c>
      <c r="BI34" s="385">
        <v>9.1803329999999992</v>
      </c>
      <c r="BJ34" s="385">
        <v>10.01441</v>
      </c>
      <c r="BK34" s="385">
        <v>10.386189999999999</v>
      </c>
      <c r="BL34" s="385">
        <v>9.3789789999999993</v>
      </c>
      <c r="BM34" s="385">
        <v>9.9119840000000003</v>
      </c>
      <c r="BN34" s="385">
        <v>9.2702019999999994</v>
      </c>
      <c r="BO34" s="385">
        <v>9.8340549999999993</v>
      </c>
      <c r="BP34" s="385">
        <v>10.361940000000001</v>
      </c>
      <c r="BQ34" s="385">
        <v>11.375</v>
      </c>
      <c r="BR34" s="385">
        <v>11.427479999999999</v>
      </c>
      <c r="BS34" s="385">
        <v>10.084059999999999</v>
      </c>
      <c r="BT34" s="385">
        <v>9.8389319999999998</v>
      </c>
      <c r="BU34" s="385">
        <v>9.3551269999999995</v>
      </c>
      <c r="BV34" s="385">
        <v>10.20566</v>
      </c>
    </row>
    <row r="35" spans="1:74" ht="11.1" customHeight="1" x14ac:dyDescent="0.2">
      <c r="A35" s="246" t="s">
        <v>990</v>
      </c>
      <c r="B35" s="659" t="s">
        <v>966</v>
      </c>
      <c r="C35" s="381">
        <v>27.068993590000002</v>
      </c>
      <c r="D35" s="381">
        <v>24.234512039999998</v>
      </c>
      <c r="E35" s="381">
        <v>25.104618689999999</v>
      </c>
      <c r="F35" s="381">
        <v>25.3111532</v>
      </c>
      <c r="G35" s="381">
        <v>28.54665284</v>
      </c>
      <c r="H35" s="381">
        <v>29.766604770000001</v>
      </c>
      <c r="I35" s="381">
        <v>32.971963119999998</v>
      </c>
      <c r="J35" s="381">
        <v>32.334532979999999</v>
      </c>
      <c r="K35" s="381">
        <v>29.36825279</v>
      </c>
      <c r="L35" s="381">
        <v>26.626436089999999</v>
      </c>
      <c r="M35" s="381">
        <v>26.428519810000001</v>
      </c>
      <c r="N35" s="381">
        <v>27.045388079999999</v>
      </c>
      <c r="O35" s="381">
        <v>25.60630068</v>
      </c>
      <c r="P35" s="381">
        <v>24.211719899999999</v>
      </c>
      <c r="Q35" s="381">
        <v>27.191913499999998</v>
      </c>
      <c r="R35" s="381">
        <v>25.693719290000001</v>
      </c>
      <c r="S35" s="381">
        <v>28.214352770000001</v>
      </c>
      <c r="T35" s="381">
        <v>29.54997693</v>
      </c>
      <c r="U35" s="381">
        <v>33.699621110000002</v>
      </c>
      <c r="V35" s="381">
        <v>34.186916709999998</v>
      </c>
      <c r="W35" s="381">
        <v>30.7930916</v>
      </c>
      <c r="X35" s="381">
        <v>28.497893770000001</v>
      </c>
      <c r="Y35" s="381">
        <v>26.64223337</v>
      </c>
      <c r="Z35" s="381">
        <v>26.98451846</v>
      </c>
      <c r="AA35" s="381">
        <v>28.14280205</v>
      </c>
      <c r="AB35" s="381">
        <v>25.99986681</v>
      </c>
      <c r="AC35" s="381">
        <v>26.971438070000001</v>
      </c>
      <c r="AD35" s="381">
        <v>26.93230629</v>
      </c>
      <c r="AE35" s="381">
        <v>30.02890584</v>
      </c>
      <c r="AF35" s="381">
        <v>32.552850970000001</v>
      </c>
      <c r="AG35" s="381">
        <v>34.847455680000003</v>
      </c>
      <c r="AH35" s="381">
        <v>34.863176580000001</v>
      </c>
      <c r="AI35" s="381">
        <v>30.96312301</v>
      </c>
      <c r="AJ35" s="381">
        <v>28.904279379999998</v>
      </c>
      <c r="AK35" s="381">
        <v>27.50925707</v>
      </c>
      <c r="AL35" s="381">
        <v>28.109784340000001</v>
      </c>
      <c r="AM35" s="381">
        <v>30.168638829999999</v>
      </c>
      <c r="AN35" s="381">
        <v>26.828335200000001</v>
      </c>
      <c r="AO35" s="381">
        <v>27.361978619999999</v>
      </c>
      <c r="AP35" s="381">
        <v>28.0042738</v>
      </c>
      <c r="AQ35" s="381">
        <v>30.363588020000002</v>
      </c>
      <c r="AR35" s="381">
        <v>33.213439080000001</v>
      </c>
      <c r="AS35" s="381">
        <v>35.81150512</v>
      </c>
      <c r="AT35" s="381">
        <v>34.797905499999999</v>
      </c>
      <c r="AU35" s="381">
        <v>31.638220189999998</v>
      </c>
      <c r="AV35" s="381">
        <v>30.002450540000002</v>
      </c>
      <c r="AW35" s="381">
        <v>27.63938731</v>
      </c>
      <c r="AX35" s="381">
        <v>29.60048243</v>
      </c>
      <c r="AY35" s="381">
        <v>30.39069915</v>
      </c>
      <c r="AZ35" s="798">
        <v>27.411294250000001</v>
      </c>
      <c r="BA35" s="798">
        <v>28.601539249999998</v>
      </c>
      <c r="BB35" s="798">
        <v>29.04312509</v>
      </c>
      <c r="BC35" s="798">
        <v>31.295610589999999</v>
      </c>
      <c r="BD35" s="798">
        <v>33.609276109</v>
      </c>
      <c r="BE35" s="798">
        <v>36.481138633</v>
      </c>
      <c r="BF35" s="385">
        <v>36.269379999999998</v>
      </c>
      <c r="BG35" s="385">
        <v>32.528869999999998</v>
      </c>
      <c r="BH35" s="385">
        <v>30.723140000000001</v>
      </c>
      <c r="BI35" s="385">
        <v>28.717919999999999</v>
      </c>
      <c r="BJ35" s="385">
        <v>30.01285</v>
      </c>
      <c r="BK35" s="385">
        <v>30.79635</v>
      </c>
      <c r="BL35" s="385">
        <v>27.818239999999999</v>
      </c>
      <c r="BM35" s="385">
        <v>29.418099999999999</v>
      </c>
      <c r="BN35" s="385">
        <v>29.134239999999998</v>
      </c>
      <c r="BO35" s="385">
        <v>32.237549999999999</v>
      </c>
      <c r="BP35" s="385">
        <v>33.672519999999999</v>
      </c>
      <c r="BQ35" s="385">
        <v>37.552549999999997</v>
      </c>
      <c r="BR35" s="385">
        <v>37.874609999999997</v>
      </c>
      <c r="BS35" s="385">
        <v>33.457210000000003</v>
      </c>
      <c r="BT35" s="385">
        <v>31.667439999999999</v>
      </c>
      <c r="BU35" s="385">
        <v>29.710570000000001</v>
      </c>
      <c r="BV35" s="385">
        <v>31.16075</v>
      </c>
    </row>
    <row r="36" spans="1:74" ht="11.1" customHeight="1" x14ac:dyDescent="0.2">
      <c r="A36" s="246" t="s">
        <v>991</v>
      </c>
      <c r="B36" s="659" t="s">
        <v>968</v>
      </c>
      <c r="C36" s="381">
        <v>7.4193315899999996</v>
      </c>
      <c r="D36" s="381">
        <v>6.8972957099999999</v>
      </c>
      <c r="E36" s="381">
        <v>6.8491838300000003</v>
      </c>
      <c r="F36" s="381">
        <v>6.6631069500000004</v>
      </c>
      <c r="G36" s="381">
        <v>7.4447977600000002</v>
      </c>
      <c r="H36" s="381">
        <v>8.4598714899999994</v>
      </c>
      <c r="I36" s="381">
        <v>9.3843015300000001</v>
      </c>
      <c r="J36" s="381">
        <v>9.1997963600000006</v>
      </c>
      <c r="K36" s="381">
        <v>8.38916124</v>
      </c>
      <c r="L36" s="381">
        <v>7.2194981</v>
      </c>
      <c r="M36" s="381">
        <v>6.8231891500000001</v>
      </c>
      <c r="N36" s="381">
        <v>7.1246243299999996</v>
      </c>
      <c r="O36" s="381">
        <v>7.1655807899999999</v>
      </c>
      <c r="P36" s="381">
        <v>6.6622586500000001</v>
      </c>
      <c r="Q36" s="381">
        <v>6.7994585299999999</v>
      </c>
      <c r="R36" s="381">
        <v>6.6980274499999997</v>
      </c>
      <c r="S36" s="381">
        <v>7.11530605</v>
      </c>
      <c r="T36" s="381">
        <v>7.9294516799999997</v>
      </c>
      <c r="U36" s="381">
        <v>8.8959988600000006</v>
      </c>
      <c r="V36" s="381">
        <v>9.3908985900000008</v>
      </c>
      <c r="W36" s="381">
        <v>8.7577627200000006</v>
      </c>
      <c r="X36" s="381">
        <v>7.5637058599999998</v>
      </c>
      <c r="Y36" s="381">
        <v>6.95996842</v>
      </c>
      <c r="Z36" s="381">
        <v>6.9036874199999998</v>
      </c>
      <c r="AA36" s="381">
        <v>7.5939454</v>
      </c>
      <c r="AB36" s="381">
        <v>6.9699959800000002</v>
      </c>
      <c r="AC36" s="381">
        <v>6.77758021</v>
      </c>
      <c r="AD36" s="381">
        <v>6.8398555999999999</v>
      </c>
      <c r="AE36" s="381">
        <v>7.7003738799999999</v>
      </c>
      <c r="AF36" s="381">
        <v>8.4645379900000002</v>
      </c>
      <c r="AG36" s="381">
        <v>9.1400691399999996</v>
      </c>
      <c r="AH36" s="381">
        <v>9.5151576099999993</v>
      </c>
      <c r="AI36" s="381">
        <v>8.5063769699999998</v>
      </c>
      <c r="AJ36" s="381">
        <v>7.6704856699999997</v>
      </c>
      <c r="AK36" s="381">
        <v>6.9951070700000004</v>
      </c>
      <c r="AL36" s="381">
        <v>7.1707575400000003</v>
      </c>
      <c r="AM36" s="381">
        <v>7.8685719499999998</v>
      </c>
      <c r="AN36" s="381">
        <v>7.1699817100000001</v>
      </c>
      <c r="AO36" s="381">
        <v>6.8202854799999999</v>
      </c>
      <c r="AP36" s="381">
        <v>7.1948536499999998</v>
      </c>
      <c r="AQ36" s="381">
        <v>7.50928752</v>
      </c>
      <c r="AR36" s="381">
        <v>8.4161406400000001</v>
      </c>
      <c r="AS36" s="381">
        <v>9.5800718200000006</v>
      </c>
      <c r="AT36" s="381">
        <v>9.3446725300000004</v>
      </c>
      <c r="AU36" s="381">
        <v>8.5024609699999996</v>
      </c>
      <c r="AV36" s="381">
        <v>7.7441148200000001</v>
      </c>
      <c r="AW36" s="381">
        <v>6.8778444399999996</v>
      </c>
      <c r="AX36" s="381">
        <v>7.4129406700000002</v>
      </c>
      <c r="AY36" s="381">
        <v>7.7461308300000002</v>
      </c>
      <c r="AZ36" s="798">
        <v>7.2659534299999997</v>
      </c>
      <c r="BA36" s="798">
        <v>7.10118969</v>
      </c>
      <c r="BB36" s="798">
        <v>7.2174660499999996</v>
      </c>
      <c r="BC36" s="798">
        <v>7.4665934099999998</v>
      </c>
      <c r="BD36" s="798">
        <v>8.4719314224000009</v>
      </c>
      <c r="BE36" s="798">
        <v>9.4965423732000005</v>
      </c>
      <c r="BF36" s="385">
        <v>9.4933519999999998</v>
      </c>
      <c r="BG36" s="385">
        <v>8.638083</v>
      </c>
      <c r="BH36" s="385">
        <v>7.7471009999999998</v>
      </c>
      <c r="BI36" s="385">
        <v>6.9036150000000003</v>
      </c>
      <c r="BJ36" s="385">
        <v>7.3959599999999996</v>
      </c>
      <c r="BK36" s="385">
        <v>7.6794799999999999</v>
      </c>
      <c r="BL36" s="385">
        <v>7.1827969999999999</v>
      </c>
      <c r="BM36" s="385">
        <v>7.1279380000000003</v>
      </c>
      <c r="BN36" s="385">
        <v>7.1345619999999998</v>
      </c>
      <c r="BO36" s="385">
        <v>7.4645060000000001</v>
      </c>
      <c r="BP36" s="385">
        <v>8.2943619999999996</v>
      </c>
      <c r="BQ36" s="385">
        <v>9.3460400000000003</v>
      </c>
      <c r="BR36" s="385">
        <v>9.5371039999999994</v>
      </c>
      <c r="BS36" s="385">
        <v>8.6297949999999997</v>
      </c>
      <c r="BT36" s="385">
        <v>7.7105220000000001</v>
      </c>
      <c r="BU36" s="385">
        <v>6.8761299999999999</v>
      </c>
      <c r="BV36" s="385">
        <v>7.3730609999999999</v>
      </c>
    </row>
    <row r="37" spans="1:74" ht="11.1" customHeight="1" x14ac:dyDescent="0.2">
      <c r="A37" s="246" t="s">
        <v>992</v>
      </c>
      <c r="B37" s="659" t="s">
        <v>970</v>
      </c>
      <c r="C37" s="381">
        <v>16.57259436</v>
      </c>
      <c r="D37" s="381">
        <v>15.38593725</v>
      </c>
      <c r="E37" s="381">
        <v>16.20987964</v>
      </c>
      <c r="F37" s="381">
        <v>16.144987159999999</v>
      </c>
      <c r="G37" s="381">
        <v>18.099011740000002</v>
      </c>
      <c r="H37" s="381">
        <v>19.740894319999999</v>
      </c>
      <c r="I37" s="381">
        <v>21.287491979999999</v>
      </c>
      <c r="J37" s="381">
        <v>21.639864410000001</v>
      </c>
      <c r="K37" s="381">
        <v>20.536307390000001</v>
      </c>
      <c r="L37" s="381">
        <v>17.825210460000001</v>
      </c>
      <c r="M37" s="381">
        <v>16.792486239999999</v>
      </c>
      <c r="N37" s="381">
        <v>18.022825109999999</v>
      </c>
      <c r="O37" s="381">
        <v>17.341389209999999</v>
      </c>
      <c r="P37" s="381">
        <v>15.66736367</v>
      </c>
      <c r="Q37" s="381">
        <v>16.908252520000001</v>
      </c>
      <c r="R37" s="381">
        <v>16.353681640000001</v>
      </c>
      <c r="S37" s="381">
        <v>18.010085790000002</v>
      </c>
      <c r="T37" s="381">
        <v>19.924556219999999</v>
      </c>
      <c r="U37" s="381">
        <v>22.15317172</v>
      </c>
      <c r="V37" s="381">
        <v>23.137815629999999</v>
      </c>
      <c r="W37" s="381">
        <v>21.49657346</v>
      </c>
      <c r="X37" s="381">
        <v>19.584191749999999</v>
      </c>
      <c r="Y37" s="381">
        <v>17.202542300000001</v>
      </c>
      <c r="Z37" s="381">
        <v>16.566935139999998</v>
      </c>
      <c r="AA37" s="381">
        <v>17.690384399999999</v>
      </c>
      <c r="AB37" s="381">
        <v>16.51315138</v>
      </c>
      <c r="AC37" s="381">
        <v>16.726284440000001</v>
      </c>
      <c r="AD37" s="381">
        <v>16.506773630000001</v>
      </c>
      <c r="AE37" s="381">
        <v>18.699786880000001</v>
      </c>
      <c r="AF37" s="381">
        <v>19.932100720000001</v>
      </c>
      <c r="AG37" s="381">
        <v>21.48652293</v>
      </c>
      <c r="AH37" s="381">
        <v>22.178368540000001</v>
      </c>
      <c r="AI37" s="381">
        <v>20.690871749999999</v>
      </c>
      <c r="AJ37" s="381">
        <v>19.756653870000001</v>
      </c>
      <c r="AK37" s="381">
        <v>17.888568060000001</v>
      </c>
      <c r="AL37" s="381">
        <v>17.016855419999999</v>
      </c>
      <c r="AM37" s="381">
        <v>18.488843729999999</v>
      </c>
      <c r="AN37" s="381">
        <v>17.915883969999999</v>
      </c>
      <c r="AO37" s="381">
        <v>17.509369589999999</v>
      </c>
      <c r="AP37" s="381">
        <v>17.870899260000002</v>
      </c>
      <c r="AQ37" s="381">
        <v>19.172898570000001</v>
      </c>
      <c r="AR37" s="381">
        <v>20.90456425</v>
      </c>
      <c r="AS37" s="381">
        <v>22.874002019999999</v>
      </c>
      <c r="AT37" s="381">
        <v>23.238264040000001</v>
      </c>
      <c r="AU37" s="381">
        <v>21.927608859999999</v>
      </c>
      <c r="AV37" s="381">
        <v>20.825281180000001</v>
      </c>
      <c r="AW37" s="381">
        <v>19.08780106</v>
      </c>
      <c r="AX37" s="381">
        <v>17.478410050000001</v>
      </c>
      <c r="AY37" s="381">
        <v>19.255806209999999</v>
      </c>
      <c r="AZ37" s="798">
        <v>17.558882659999998</v>
      </c>
      <c r="BA37" s="798">
        <v>19.22746437</v>
      </c>
      <c r="BB37" s="798">
        <v>19.68344299</v>
      </c>
      <c r="BC37" s="798">
        <v>20.511342840000001</v>
      </c>
      <c r="BD37" s="798">
        <v>22.534643824</v>
      </c>
      <c r="BE37" s="798">
        <v>24.753339130000001</v>
      </c>
      <c r="BF37" s="385">
        <v>26.332280000000001</v>
      </c>
      <c r="BG37" s="385">
        <v>23.979089999999999</v>
      </c>
      <c r="BH37" s="385">
        <v>21.761479999999999</v>
      </c>
      <c r="BI37" s="385">
        <v>20.195399999999999</v>
      </c>
      <c r="BJ37" s="385">
        <v>18.03389</v>
      </c>
      <c r="BK37" s="385">
        <v>20.945450000000001</v>
      </c>
      <c r="BL37" s="385">
        <v>19.689119999999999</v>
      </c>
      <c r="BM37" s="385">
        <v>21.107330000000001</v>
      </c>
      <c r="BN37" s="385">
        <v>20.840540000000001</v>
      </c>
      <c r="BO37" s="385">
        <v>23.140979999999999</v>
      </c>
      <c r="BP37" s="385">
        <v>26.464919999999999</v>
      </c>
      <c r="BQ37" s="385">
        <v>28.39012</v>
      </c>
      <c r="BR37" s="385">
        <v>29.848109999999998</v>
      </c>
      <c r="BS37" s="385">
        <v>27.449179999999998</v>
      </c>
      <c r="BT37" s="385">
        <v>24.96481</v>
      </c>
      <c r="BU37" s="385">
        <v>23.05884</v>
      </c>
      <c r="BV37" s="385">
        <v>20.917670000000001</v>
      </c>
    </row>
    <row r="38" spans="1:74" ht="11.1" customHeight="1" x14ac:dyDescent="0.2">
      <c r="A38" s="246" t="s">
        <v>993</v>
      </c>
      <c r="B38" s="659" t="s">
        <v>788</v>
      </c>
      <c r="C38" s="381">
        <v>7.93641782</v>
      </c>
      <c r="D38" s="381">
        <v>7.3223864399999998</v>
      </c>
      <c r="E38" s="381">
        <v>7.9086589700000003</v>
      </c>
      <c r="F38" s="381">
        <v>7.7906753899999996</v>
      </c>
      <c r="G38" s="381">
        <v>8.4210285999999996</v>
      </c>
      <c r="H38" s="381">
        <v>9.1973194500000002</v>
      </c>
      <c r="I38" s="381">
        <v>10.17181568</v>
      </c>
      <c r="J38" s="381">
        <v>10.1579923</v>
      </c>
      <c r="K38" s="381">
        <v>9.2496164800000003</v>
      </c>
      <c r="L38" s="381">
        <v>8.2880860300000005</v>
      </c>
      <c r="M38" s="381">
        <v>7.7204458799999998</v>
      </c>
      <c r="N38" s="381">
        <v>8.2514569299999998</v>
      </c>
      <c r="O38" s="381">
        <v>8.3321729599999994</v>
      </c>
      <c r="P38" s="381">
        <v>7.6887723499999998</v>
      </c>
      <c r="Q38" s="381">
        <v>8.1570247800000004</v>
      </c>
      <c r="R38" s="381">
        <v>7.9426798099999996</v>
      </c>
      <c r="S38" s="381">
        <v>8.5860065300000006</v>
      </c>
      <c r="T38" s="381">
        <v>8.8971394799999999</v>
      </c>
      <c r="U38" s="381">
        <v>10.642808649999999</v>
      </c>
      <c r="V38" s="381">
        <v>10.56943572</v>
      </c>
      <c r="W38" s="381">
        <v>9.2757569899999996</v>
      </c>
      <c r="X38" s="381">
        <v>8.7673261</v>
      </c>
      <c r="Y38" s="381">
        <v>8.0129891600000001</v>
      </c>
      <c r="Z38" s="381">
        <v>8.4505635100000003</v>
      </c>
      <c r="AA38" s="381">
        <v>8.8333481599999999</v>
      </c>
      <c r="AB38" s="381">
        <v>8.3124431899999998</v>
      </c>
      <c r="AC38" s="381">
        <v>8.4386337200000003</v>
      </c>
      <c r="AD38" s="381">
        <v>8.3292610499999995</v>
      </c>
      <c r="AE38" s="381">
        <v>9.0919099400000007</v>
      </c>
      <c r="AF38" s="381">
        <v>10.12581501</v>
      </c>
      <c r="AG38" s="381">
        <v>11.116689490000001</v>
      </c>
      <c r="AH38" s="381">
        <v>11.3726957</v>
      </c>
      <c r="AI38" s="381">
        <v>10.039483690000001</v>
      </c>
      <c r="AJ38" s="381">
        <v>9.4265233899999998</v>
      </c>
      <c r="AK38" s="381">
        <v>8.5986471200000008</v>
      </c>
      <c r="AL38" s="381">
        <v>8.8399636200000007</v>
      </c>
      <c r="AM38" s="381">
        <v>9.0910017599999993</v>
      </c>
      <c r="AN38" s="381">
        <v>8.2682102700000009</v>
      </c>
      <c r="AO38" s="381">
        <v>8.9389661199999999</v>
      </c>
      <c r="AP38" s="381">
        <v>8.4166695600000008</v>
      </c>
      <c r="AQ38" s="381">
        <v>9.3805930800000006</v>
      </c>
      <c r="AR38" s="381">
        <v>10.19824217</v>
      </c>
      <c r="AS38" s="381">
        <v>11.03035156</v>
      </c>
      <c r="AT38" s="381">
        <v>11.406043909999999</v>
      </c>
      <c r="AU38" s="381">
        <v>10.1215507</v>
      </c>
      <c r="AV38" s="381">
        <v>9.5057447400000008</v>
      </c>
      <c r="AW38" s="381">
        <v>8.9167030700000005</v>
      </c>
      <c r="AX38" s="381">
        <v>9.0860987800000004</v>
      </c>
      <c r="AY38" s="381">
        <v>9.4333044299999997</v>
      </c>
      <c r="AZ38" s="798">
        <v>8.5750061199999994</v>
      </c>
      <c r="BA38" s="798">
        <v>9.6558546500000002</v>
      </c>
      <c r="BB38" s="798">
        <v>9.2478745100000008</v>
      </c>
      <c r="BC38" s="798">
        <v>10.07194893</v>
      </c>
      <c r="BD38" s="798">
        <v>10.833447125999999</v>
      </c>
      <c r="BE38" s="798">
        <v>11.497774906</v>
      </c>
      <c r="BF38" s="385">
        <v>11.76336</v>
      </c>
      <c r="BG38" s="385">
        <v>10.511329999999999</v>
      </c>
      <c r="BH38" s="385">
        <v>9.8550819999999995</v>
      </c>
      <c r="BI38" s="385">
        <v>9.2562739999999994</v>
      </c>
      <c r="BJ38" s="385">
        <v>9.4990210000000008</v>
      </c>
      <c r="BK38" s="385">
        <v>9.7524470000000001</v>
      </c>
      <c r="BL38" s="385">
        <v>8.8929989999999997</v>
      </c>
      <c r="BM38" s="385">
        <v>9.754588</v>
      </c>
      <c r="BN38" s="385">
        <v>9.4579339999999998</v>
      </c>
      <c r="BO38" s="385">
        <v>10.370430000000001</v>
      </c>
      <c r="BP38" s="385">
        <v>11.05466</v>
      </c>
      <c r="BQ38" s="385">
        <v>11.90939</v>
      </c>
      <c r="BR38" s="385">
        <v>12.14185</v>
      </c>
      <c r="BS38" s="385">
        <v>10.83178</v>
      </c>
      <c r="BT38" s="385">
        <v>10.150399999999999</v>
      </c>
      <c r="BU38" s="385">
        <v>9.5334690000000002</v>
      </c>
      <c r="BV38" s="385">
        <v>9.7873739999999998</v>
      </c>
    </row>
    <row r="39" spans="1:74" ht="11.1" customHeight="1" x14ac:dyDescent="0.2">
      <c r="A39" s="246" t="s">
        <v>994</v>
      </c>
      <c r="B39" s="659" t="s">
        <v>973</v>
      </c>
      <c r="C39" s="381">
        <v>13.07515001</v>
      </c>
      <c r="D39" s="381">
        <v>11.369141470000001</v>
      </c>
      <c r="E39" s="381">
        <v>13.37288671</v>
      </c>
      <c r="F39" s="381">
        <v>12.58596775</v>
      </c>
      <c r="G39" s="381">
        <v>12.35349581</v>
      </c>
      <c r="H39" s="381">
        <v>13.066198569999999</v>
      </c>
      <c r="I39" s="381">
        <v>14.676134490000001</v>
      </c>
      <c r="J39" s="381">
        <v>15.873616699999999</v>
      </c>
      <c r="K39" s="381">
        <v>14.95385952</v>
      </c>
      <c r="L39" s="381">
        <v>14.16448048</v>
      </c>
      <c r="M39" s="381">
        <v>12.06706514</v>
      </c>
      <c r="N39" s="381">
        <v>13.01841134</v>
      </c>
      <c r="O39" s="381">
        <v>13.910228500000001</v>
      </c>
      <c r="P39" s="381">
        <v>12.5283497</v>
      </c>
      <c r="Q39" s="381">
        <v>14.232821850000001</v>
      </c>
      <c r="R39" s="381">
        <v>11.6393004</v>
      </c>
      <c r="S39" s="381">
        <v>13.37685143</v>
      </c>
      <c r="T39" s="381">
        <v>13.86261633</v>
      </c>
      <c r="U39" s="381">
        <v>15.26085181</v>
      </c>
      <c r="V39" s="381">
        <v>15.71105687</v>
      </c>
      <c r="W39" s="381">
        <v>14.570243039999999</v>
      </c>
      <c r="X39" s="381">
        <v>14.78561989</v>
      </c>
      <c r="Y39" s="381">
        <v>13.046032589999999</v>
      </c>
      <c r="Z39" s="381">
        <v>13.465372609999999</v>
      </c>
      <c r="AA39" s="381">
        <v>13.946221489999999</v>
      </c>
      <c r="AB39" s="381">
        <v>13.216620929999999</v>
      </c>
      <c r="AC39" s="381">
        <v>13.54098585</v>
      </c>
      <c r="AD39" s="381">
        <v>13.38259691</v>
      </c>
      <c r="AE39" s="381">
        <v>13.67304558</v>
      </c>
      <c r="AF39" s="381">
        <v>14.24193519</v>
      </c>
      <c r="AG39" s="381">
        <v>16.137528589999999</v>
      </c>
      <c r="AH39" s="381">
        <v>16.162947989999999</v>
      </c>
      <c r="AI39" s="381">
        <v>14.95613593</v>
      </c>
      <c r="AJ39" s="381">
        <v>15.43303141</v>
      </c>
      <c r="AK39" s="381">
        <v>13.5186271</v>
      </c>
      <c r="AL39" s="381">
        <v>14.68010803</v>
      </c>
      <c r="AM39" s="381">
        <v>14.73277407</v>
      </c>
      <c r="AN39" s="381">
        <v>12.894141879999999</v>
      </c>
      <c r="AO39" s="381">
        <v>13.88987367</v>
      </c>
      <c r="AP39" s="381">
        <v>13.02117853</v>
      </c>
      <c r="AQ39" s="381">
        <v>14.08646437</v>
      </c>
      <c r="AR39" s="381">
        <v>14.1905445</v>
      </c>
      <c r="AS39" s="381">
        <v>15.38275739</v>
      </c>
      <c r="AT39" s="381">
        <v>16.0423206</v>
      </c>
      <c r="AU39" s="381">
        <v>14.9624706</v>
      </c>
      <c r="AV39" s="381">
        <v>15.09565229</v>
      </c>
      <c r="AW39" s="381">
        <v>13.58694131</v>
      </c>
      <c r="AX39" s="381">
        <v>14.805652719999999</v>
      </c>
      <c r="AY39" s="381">
        <v>13.78714091</v>
      </c>
      <c r="AZ39" s="798">
        <v>13.409779990000001</v>
      </c>
      <c r="BA39" s="798">
        <v>12.92074577</v>
      </c>
      <c r="BB39" s="798">
        <v>13.015962610000001</v>
      </c>
      <c r="BC39" s="798">
        <v>13.91167212</v>
      </c>
      <c r="BD39" s="798">
        <v>14.977981132</v>
      </c>
      <c r="BE39" s="798">
        <v>16.107868323000002</v>
      </c>
      <c r="BF39" s="385">
        <v>16.570879999999999</v>
      </c>
      <c r="BG39" s="385">
        <v>15.39099</v>
      </c>
      <c r="BH39" s="385">
        <v>15.482010000000001</v>
      </c>
      <c r="BI39" s="385">
        <v>14.05373</v>
      </c>
      <c r="BJ39" s="385">
        <v>15.25806</v>
      </c>
      <c r="BK39" s="385">
        <v>14.02191</v>
      </c>
      <c r="BL39" s="385">
        <v>13.71156</v>
      </c>
      <c r="BM39" s="385">
        <v>13.261380000000001</v>
      </c>
      <c r="BN39" s="385">
        <v>13.0388</v>
      </c>
      <c r="BO39" s="385">
        <v>14.253959999999999</v>
      </c>
      <c r="BP39" s="385">
        <v>15.33484</v>
      </c>
      <c r="BQ39" s="385">
        <v>16.495819999999998</v>
      </c>
      <c r="BR39" s="385">
        <v>17.078379999999999</v>
      </c>
      <c r="BS39" s="385">
        <v>15.803430000000001</v>
      </c>
      <c r="BT39" s="385">
        <v>15.84576</v>
      </c>
      <c r="BU39" s="385">
        <v>14.38303</v>
      </c>
      <c r="BV39" s="385">
        <v>15.615919999999999</v>
      </c>
    </row>
    <row r="40" spans="1:74" ht="11.1" customHeight="1" x14ac:dyDescent="0.2">
      <c r="A40" s="246" t="s">
        <v>995</v>
      </c>
      <c r="B40" s="659" t="s">
        <v>975</v>
      </c>
      <c r="C40" s="381">
        <v>0.45635778999999999</v>
      </c>
      <c r="D40" s="381">
        <v>0.42484506999999999</v>
      </c>
      <c r="E40" s="381">
        <v>0.45133456</v>
      </c>
      <c r="F40" s="381">
        <v>0.43277196000000001</v>
      </c>
      <c r="G40" s="381">
        <v>0.44228573999999998</v>
      </c>
      <c r="H40" s="381">
        <v>0.43710710000000003</v>
      </c>
      <c r="I40" s="381">
        <v>0.45243127</v>
      </c>
      <c r="J40" s="381">
        <v>0.46615698999999999</v>
      </c>
      <c r="K40" s="381">
        <v>0.45591883</v>
      </c>
      <c r="L40" s="381">
        <v>0.46771003</v>
      </c>
      <c r="M40" s="381">
        <v>0.45794741</v>
      </c>
      <c r="N40" s="381">
        <v>0.46890124</v>
      </c>
      <c r="O40" s="381">
        <v>0.46012120000000001</v>
      </c>
      <c r="P40" s="381">
        <v>0.42007849000000003</v>
      </c>
      <c r="Q40" s="381">
        <v>0.45433795999999999</v>
      </c>
      <c r="R40" s="381">
        <v>0.43952769000000003</v>
      </c>
      <c r="S40" s="381">
        <v>0.44212075000000001</v>
      </c>
      <c r="T40" s="381">
        <v>0.43258101999999998</v>
      </c>
      <c r="U40" s="381">
        <v>0.45479230999999998</v>
      </c>
      <c r="V40" s="381">
        <v>0.46935523000000001</v>
      </c>
      <c r="W40" s="381">
        <v>0.44895853000000002</v>
      </c>
      <c r="X40" s="381">
        <v>0.46017957999999998</v>
      </c>
      <c r="Y40" s="381">
        <v>0.45565123000000002</v>
      </c>
      <c r="Z40" s="381">
        <v>0.46416300999999999</v>
      </c>
      <c r="AA40" s="381">
        <v>0.45686420999999999</v>
      </c>
      <c r="AB40" s="381">
        <v>0.44005851000000001</v>
      </c>
      <c r="AC40" s="381">
        <v>0.43814465000000002</v>
      </c>
      <c r="AD40" s="381">
        <v>0.43114614000000001</v>
      </c>
      <c r="AE40" s="381">
        <v>0.44229327000000002</v>
      </c>
      <c r="AF40" s="381">
        <v>0.43608655000000002</v>
      </c>
      <c r="AG40" s="381">
        <v>0.45661555999999998</v>
      </c>
      <c r="AH40" s="381">
        <v>0.46906355</v>
      </c>
      <c r="AI40" s="381">
        <v>0.46134599999999998</v>
      </c>
      <c r="AJ40" s="381">
        <v>0.46839618999999999</v>
      </c>
      <c r="AK40" s="381">
        <v>0.46328162000000001</v>
      </c>
      <c r="AL40" s="381">
        <v>0.47054373999999999</v>
      </c>
      <c r="AM40" s="381">
        <v>0.46414567000000001</v>
      </c>
      <c r="AN40" s="381">
        <v>0.42539022999999998</v>
      </c>
      <c r="AO40" s="381">
        <v>0.45892717</v>
      </c>
      <c r="AP40" s="381">
        <v>0.43736567999999998</v>
      </c>
      <c r="AQ40" s="381">
        <v>0.44487198999999999</v>
      </c>
      <c r="AR40" s="381">
        <v>0.43542502999999999</v>
      </c>
      <c r="AS40" s="381">
        <v>0.46223461999999998</v>
      </c>
      <c r="AT40" s="381">
        <v>0.46793246999999999</v>
      </c>
      <c r="AU40" s="381">
        <v>0.46714676999999999</v>
      </c>
      <c r="AV40" s="381">
        <v>0.46904072000000002</v>
      </c>
      <c r="AW40" s="381">
        <v>0.45968957999999999</v>
      </c>
      <c r="AX40" s="381">
        <v>0.47688057</v>
      </c>
      <c r="AY40" s="381">
        <v>0.47544934</v>
      </c>
      <c r="AZ40" s="798">
        <v>0.42180176000000003</v>
      </c>
      <c r="BA40" s="798">
        <v>0.45782805999999998</v>
      </c>
      <c r="BB40" s="798">
        <v>0.43276151000000002</v>
      </c>
      <c r="BC40" s="798">
        <v>0.45092083999999999</v>
      </c>
      <c r="BD40" s="798">
        <v>0.44781359999999998</v>
      </c>
      <c r="BE40" s="798">
        <v>0.47015747000000002</v>
      </c>
      <c r="BF40" s="385">
        <v>0.47925190000000001</v>
      </c>
      <c r="BG40" s="385">
        <v>0.46599170000000001</v>
      </c>
      <c r="BH40" s="385">
        <v>0.47664319999999999</v>
      </c>
      <c r="BI40" s="385">
        <v>0.47039609999999998</v>
      </c>
      <c r="BJ40" s="385">
        <v>0.47594189999999997</v>
      </c>
      <c r="BK40" s="385">
        <v>0.4760374</v>
      </c>
      <c r="BL40" s="385">
        <v>0.44444790000000001</v>
      </c>
      <c r="BM40" s="385">
        <v>0.47541030000000001</v>
      </c>
      <c r="BN40" s="385">
        <v>0.45306229999999997</v>
      </c>
      <c r="BO40" s="385">
        <v>0.44965149999999998</v>
      </c>
      <c r="BP40" s="385">
        <v>0.44929750000000002</v>
      </c>
      <c r="BQ40" s="385">
        <v>0.47534320000000002</v>
      </c>
      <c r="BR40" s="385">
        <v>0.48786550000000001</v>
      </c>
      <c r="BS40" s="385">
        <v>0.47737619999999997</v>
      </c>
      <c r="BT40" s="385">
        <v>0.49070180000000002</v>
      </c>
      <c r="BU40" s="385">
        <v>0.48555599999999999</v>
      </c>
      <c r="BV40" s="385">
        <v>0.49255369999999998</v>
      </c>
    </row>
    <row r="41" spans="1:74" ht="11.1" customHeight="1" x14ac:dyDescent="0.2">
      <c r="A41" s="246"/>
      <c r="B41" s="40"/>
      <c r="C41" s="382"/>
      <c r="D41" s="382"/>
      <c r="E41" s="382"/>
      <c r="F41" s="382"/>
      <c r="G41" s="382"/>
      <c r="H41" s="382"/>
      <c r="I41" s="382"/>
      <c r="J41" s="382"/>
      <c r="K41" s="382"/>
      <c r="L41" s="382"/>
      <c r="M41" s="382"/>
      <c r="N41" s="382"/>
      <c r="O41" s="382"/>
      <c r="P41" s="382"/>
      <c r="Q41" s="382"/>
      <c r="R41" s="382"/>
      <c r="S41" s="382"/>
      <c r="T41" s="382"/>
      <c r="U41" s="382"/>
      <c r="V41" s="382"/>
      <c r="W41" s="382"/>
      <c r="X41" s="382"/>
      <c r="Y41" s="382"/>
      <c r="Z41" s="382"/>
      <c r="AA41" s="382"/>
      <c r="AB41" s="382"/>
      <c r="AC41" s="382"/>
      <c r="AD41" s="382"/>
      <c r="AE41" s="382"/>
      <c r="AF41" s="382"/>
      <c r="AG41" s="382"/>
      <c r="AH41" s="382"/>
      <c r="AI41" s="382"/>
      <c r="AJ41" s="382"/>
      <c r="AK41" s="382"/>
      <c r="AL41" s="382"/>
      <c r="AM41" s="382"/>
      <c r="AN41" s="382"/>
      <c r="AO41" s="382"/>
      <c r="AP41" s="382"/>
      <c r="AQ41" s="382"/>
      <c r="AR41" s="382"/>
      <c r="AS41" s="382"/>
      <c r="AT41" s="382"/>
      <c r="AU41" s="382"/>
      <c r="AV41" s="382"/>
      <c r="AW41" s="382"/>
      <c r="AX41" s="382"/>
      <c r="AY41" s="382"/>
      <c r="AZ41" s="822"/>
      <c r="BA41" s="822"/>
      <c r="BB41" s="822"/>
      <c r="BC41" s="822"/>
      <c r="BD41" s="822"/>
      <c r="BE41" s="822"/>
      <c r="BF41" s="386"/>
      <c r="BG41" s="386"/>
      <c r="BH41" s="386"/>
      <c r="BI41" s="386"/>
      <c r="BJ41" s="386"/>
      <c r="BK41" s="386"/>
      <c r="BL41" s="386"/>
      <c r="BM41" s="386"/>
      <c r="BN41" s="386"/>
      <c r="BO41" s="386"/>
      <c r="BP41" s="386"/>
      <c r="BQ41" s="386"/>
      <c r="BR41" s="386"/>
      <c r="BS41" s="386"/>
      <c r="BT41" s="386"/>
      <c r="BU41" s="386"/>
      <c r="BV41" s="386"/>
    </row>
    <row r="42" spans="1:74" s="41" customFormat="1" ht="11.1" customHeight="1" x14ac:dyDescent="0.2">
      <c r="A42" s="389" t="s">
        <v>908</v>
      </c>
      <c r="B42" s="661" t="s">
        <v>885</v>
      </c>
      <c r="C42" s="235">
        <v>83.982005900000004</v>
      </c>
      <c r="D42" s="235">
        <v>76.892528760000005</v>
      </c>
      <c r="E42" s="235">
        <v>83.679089809999994</v>
      </c>
      <c r="F42" s="235">
        <v>82.422106670000005</v>
      </c>
      <c r="G42" s="235">
        <v>86.089694059999999</v>
      </c>
      <c r="H42" s="235">
        <v>88.715713239999999</v>
      </c>
      <c r="I42" s="235">
        <v>90.419842950000003</v>
      </c>
      <c r="J42" s="235">
        <v>93.143141189999994</v>
      </c>
      <c r="K42" s="235">
        <v>86.549522679999995</v>
      </c>
      <c r="L42" s="235">
        <v>85.017015029999996</v>
      </c>
      <c r="M42" s="235">
        <v>81.701399429999995</v>
      </c>
      <c r="N42" s="235">
        <v>81.851926710000001</v>
      </c>
      <c r="O42" s="235">
        <v>80.407960110000005</v>
      </c>
      <c r="P42" s="235">
        <v>76.449236850000005</v>
      </c>
      <c r="Q42" s="235">
        <v>82.817079179999993</v>
      </c>
      <c r="R42" s="235">
        <v>80.011062550000005</v>
      </c>
      <c r="S42" s="235">
        <v>84.70357577</v>
      </c>
      <c r="T42" s="235">
        <v>86.193146010000007</v>
      </c>
      <c r="U42" s="235">
        <v>90.526453549999999</v>
      </c>
      <c r="V42" s="235">
        <v>92.008705259999999</v>
      </c>
      <c r="W42" s="235">
        <v>86.472080500000004</v>
      </c>
      <c r="X42" s="235">
        <v>85.978380979999997</v>
      </c>
      <c r="Y42" s="235">
        <v>82.036277740000003</v>
      </c>
      <c r="Z42" s="235">
        <v>81.651676019999996</v>
      </c>
      <c r="AA42" s="235">
        <v>82.517331029999994</v>
      </c>
      <c r="AB42" s="235">
        <v>78.276679169999994</v>
      </c>
      <c r="AC42" s="235">
        <v>83.100082540000002</v>
      </c>
      <c r="AD42" s="235">
        <v>82.078056869999998</v>
      </c>
      <c r="AE42" s="235">
        <v>87.901100249999999</v>
      </c>
      <c r="AF42" s="235">
        <v>88.44598483</v>
      </c>
      <c r="AG42" s="235">
        <v>92.847607539999998</v>
      </c>
      <c r="AH42" s="235">
        <v>93.847511589999996</v>
      </c>
      <c r="AI42" s="235">
        <v>87.919712649999994</v>
      </c>
      <c r="AJ42" s="235">
        <v>88.353891430000004</v>
      </c>
      <c r="AK42" s="235">
        <v>84.368993919999994</v>
      </c>
      <c r="AL42" s="235">
        <v>84.927238119999998</v>
      </c>
      <c r="AM42" s="235">
        <v>84.519205159999999</v>
      </c>
      <c r="AN42" s="235">
        <v>79.228865479999996</v>
      </c>
      <c r="AO42" s="235">
        <v>83.210478339999995</v>
      </c>
      <c r="AP42" s="235">
        <v>84.535897129999995</v>
      </c>
      <c r="AQ42" s="235">
        <v>87.134436609999995</v>
      </c>
      <c r="AR42" s="235">
        <v>90.022307319999996</v>
      </c>
      <c r="AS42" s="235">
        <v>94.651304780000004</v>
      </c>
      <c r="AT42" s="235">
        <v>94.539728780000004</v>
      </c>
      <c r="AU42" s="235">
        <v>89.041124830000001</v>
      </c>
      <c r="AV42" s="235">
        <v>88.004456739999995</v>
      </c>
      <c r="AW42" s="235">
        <v>82.422327559999999</v>
      </c>
      <c r="AX42" s="235">
        <v>84.90678269</v>
      </c>
      <c r="AY42" s="235">
        <v>84.042721580000006</v>
      </c>
      <c r="AZ42" s="797">
        <v>78.653492020000002</v>
      </c>
      <c r="BA42" s="797">
        <v>85.227762470000002</v>
      </c>
      <c r="BB42" s="797">
        <v>85.004329269999999</v>
      </c>
      <c r="BC42" s="797">
        <v>88.820857079999996</v>
      </c>
      <c r="BD42" s="797">
        <v>92.635187625</v>
      </c>
      <c r="BE42" s="797">
        <v>97.652128954000005</v>
      </c>
      <c r="BF42" s="391">
        <v>97.93835</v>
      </c>
      <c r="BG42" s="391">
        <v>91.689419999999998</v>
      </c>
      <c r="BH42" s="391">
        <v>90.368219999999994</v>
      </c>
      <c r="BI42" s="391">
        <v>84.825050000000005</v>
      </c>
      <c r="BJ42" s="391">
        <v>86.921639999999996</v>
      </c>
      <c r="BK42" s="391">
        <v>87.247789999999995</v>
      </c>
      <c r="BL42" s="391">
        <v>81.055300000000003</v>
      </c>
      <c r="BM42" s="391">
        <v>88.13955</v>
      </c>
      <c r="BN42" s="391">
        <v>87.093019999999996</v>
      </c>
      <c r="BO42" s="391">
        <v>92.629000000000005</v>
      </c>
      <c r="BP42" s="391">
        <v>96.981129999999993</v>
      </c>
      <c r="BQ42" s="391">
        <v>101.4841</v>
      </c>
      <c r="BR42" s="391">
        <v>102.2877</v>
      </c>
      <c r="BS42" s="391">
        <v>95.884379999999993</v>
      </c>
      <c r="BT42" s="391">
        <v>94.293350000000004</v>
      </c>
      <c r="BU42" s="391">
        <v>88.342349999999996</v>
      </c>
      <c r="BV42" s="391">
        <v>90.503550000000004</v>
      </c>
    </row>
    <row r="43" spans="1:74" ht="11.1" customHeight="1" x14ac:dyDescent="0.2">
      <c r="A43" s="246" t="s">
        <v>996</v>
      </c>
      <c r="B43" s="659" t="s">
        <v>774</v>
      </c>
      <c r="C43" s="381">
        <v>1.2885193800000001</v>
      </c>
      <c r="D43" s="381">
        <v>1.2386072800000001</v>
      </c>
      <c r="E43" s="381">
        <v>1.3240743100000001</v>
      </c>
      <c r="F43" s="381">
        <v>1.2658749899999999</v>
      </c>
      <c r="G43" s="381">
        <v>1.3074048700000001</v>
      </c>
      <c r="H43" s="381">
        <v>1.2986152500000001</v>
      </c>
      <c r="I43" s="381">
        <v>1.3936588299999999</v>
      </c>
      <c r="J43" s="381">
        <v>1.4034131999999999</v>
      </c>
      <c r="K43" s="381">
        <v>1.2772920000000001</v>
      </c>
      <c r="L43" s="381">
        <v>1.2814766</v>
      </c>
      <c r="M43" s="381">
        <v>1.2651568500000001</v>
      </c>
      <c r="N43" s="381">
        <v>1.2572344900000001</v>
      </c>
      <c r="O43" s="381">
        <v>1.2245432700000001</v>
      </c>
      <c r="P43" s="381">
        <v>1.2354555</v>
      </c>
      <c r="Q43" s="381">
        <v>1.21419027</v>
      </c>
      <c r="R43" s="381">
        <v>1.18663371</v>
      </c>
      <c r="S43" s="381">
        <v>1.22915799</v>
      </c>
      <c r="T43" s="381">
        <v>1.29057687</v>
      </c>
      <c r="U43" s="381">
        <v>1.36136225</v>
      </c>
      <c r="V43" s="381">
        <v>1.30778057</v>
      </c>
      <c r="W43" s="381">
        <v>1.2609560099999999</v>
      </c>
      <c r="X43" s="381">
        <v>1.25298854</v>
      </c>
      <c r="Y43" s="381">
        <v>1.2081823700000001</v>
      </c>
      <c r="Z43" s="381">
        <v>1.1376617099999999</v>
      </c>
      <c r="AA43" s="381">
        <v>1.2105820199999999</v>
      </c>
      <c r="AB43" s="381">
        <v>1.13977584</v>
      </c>
      <c r="AC43" s="381">
        <v>1.1504455099999999</v>
      </c>
      <c r="AD43" s="381">
        <v>1.1244652500000001</v>
      </c>
      <c r="AE43" s="381">
        <v>1.1967732799999999</v>
      </c>
      <c r="AF43" s="381">
        <v>1.24130443</v>
      </c>
      <c r="AG43" s="381">
        <v>1.26750754</v>
      </c>
      <c r="AH43" s="381">
        <v>1.3012256200000001</v>
      </c>
      <c r="AI43" s="381">
        <v>1.2002320900000001</v>
      </c>
      <c r="AJ43" s="381">
        <v>1.1966287900000001</v>
      </c>
      <c r="AK43" s="381">
        <v>1.16054415</v>
      </c>
      <c r="AL43" s="381">
        <v>1.1862545099999999</v>
      </c>
      <c r="AM43" s="381">
        <v>1.20387501</v>
      </c>
      <c r="AN43" s="381">
        <v>1.11299678</v>
      </c>
      <c r="AO43" s="381">
        <v>1.1196027099999999</v>
      </c>
      <c r="AP43" s="381">
        <v>1.18497798</v>
      </c>
      <c r="AQ43" s="381">
        <v>1.2253763</v>
      </c>
      <c r="AR43" s="381">
        <v>1.27022594</v>
      </c>
      <c r="AS43" s="381">
        <v>1.3218080400000001</v>
      </c>
      <c r="AT43" s="381">
        <v>1.29580764</v>
      </c>
      <c r="AU43" s="381">
        <v>1.2062293100000001</v>
      </c>
      <c r="AV43" s="381">
        <v>1.2573466799999999</v>
      </c>
      <c r="AW43" s="381">
        <v>1.1538832699999999</v>
      </c>
      <c r="AX43" s="381">
        <v>1.2106132300000001</v>
      </c>
      <c r="AY43" s="381">
        <v>1.1961664299999999</v>
      </c>
      <c r="AZ43" s="798">
        <v>1.13263242</v>
      </c>
      <c r="BA43" s="798">
        <v>1.17632932</v>
      </c>
      <c r="BB43" s="798">
        <v>1.17689632</v>
      </c>
      <c r="BC43" s="798">
        <v>1.2142913200000001</v>
      </c>
      <c r="BD43" s="798">
        <v>1.2673010220000001</v>
      </c>
      <c r="BE43" s="798">
        <v>1.3432306256</v>
      </c>
      <c r="BF43" s="385">
        <v>1.280972</v>
      </c>
      <c r="BG43" s="385">
        <v>1.193716</v>
      </c>
      <c r="BH43" s="385">
        <v>1.2534160000000001</v>
      </c>
      <c r="BI43" s="385">
        <v>1.147054</v>
      </c>
      <c r="BJ43" s="385">
        <v>1.205697</v>
      </c>
      <c r="BK43" s="385">
        <v>1.1887479999999999</v>
      </c>
      <c r="BL43" s="385">
        <v>1.1238969999999999</v>
      </c>
      <c r="BM43" s="385">
        <v>1.164423</v>
      </c>
      <c r="BN43" s="385">
        <v>1.162112</v>
      </c>
      <c r="BO43" s="385">
        <v>1.205433</v>
      </c>
      <c r="BP43" s="385">
        <v>1.2577860000000001</v>
      </c>
      <c r="BQ43" s="385">
        <v>1.33239</v>
      </c>
      <c r="BR43" s="385">
        <v>1.27037</v>
      </c>
      <c r="BS43" s="385">
        <v>1.1833750000000001</v>
      </c>
      <c r="BT43" s="385">
        <v>1.241268</v>
      </c>
      <c r="BU43" s="385">
        <v>1.135648</v>
      </c>
      <c r="BV43" s="385">
        <v>1.193519</v>
      </c>
    </row>
    <row r="44" spans="1:74" ht="11.1" customHeight="1" x14ac:dyDescent="0.2">
      <c r="A44" s="246" t="s">
        <v>997</v>
      </c>
      <c r="B44" s="660" t="s">
        <v>776</v>
      </c>
      <c r="C44" s="381">
        <v>6.2810453700000002</v>
      </c>
      <c r="D44" s="381">
        <v>5.7578296599999996</v>
      </c>
      <c r="E44" s="381">
        <v>5.5691309899999997</v>
      </c>
      <c r="F44" s="381">
        <v>6.0455117899999999</v>
      </c>
      <c r="G44" s="381">
        <v>5.8659771999999997</v>
      </c>
      <c r="H44" s="381">
        <v>6.4537142100000002</v>
      </c>
      <c r="I44" s="381">
        <v>6.5240079199999998</v>
      </c>
      <c r="J44" s="381">
        <v>6.6204790100000004</v>
      </c>
      <c r="K44" s="381">
        <v>6.3969541000000003</v>
      </c>
      <c r="L44" s="381">
        <v>6.1801906600000001</v>
      </c>
      <c r="M44" s="381">
        <v>5.9477271299999996</v>
      </c>
      <c r="N44" s="381">
        <v>6.1718239600000002</v>
      </c>
      <c r="O44" s="381">
        <v>6.0361988100000001</v>
      </c>
      <c r="P44" s="381">
        <v>5.5237999799999997</v>
      </c>
      <c r="Q44" s="381">
        <v>5.8876043400000002</v>
      </c>
      <c r="R44" s="381">
        <v>5.82221002</v>
      </c>
      <c r="S44" s="381">
        <v>5.9264992000000003</v>
      </c>
      <c r="T44" s="381">
        <v>5.9739679900000002</v>
      </c>
      <c r="U44" s="381">
        <v>6.4297621300000003</v>
      </c>
      <c r="V44" s="381">
        <v>6.4083787000000001</v>
      </c>
      <c r="W44" s="381">
        <v>6.1745757000000001</v>
      </c>
      <c r="X44" s="381">
        <v>5.9290577300000002</v>
      </c>
      <c r="Y44" s="381">
        <v>5.6904792200000003</v>
      </c>
      <c r="Z44" s="381">
        <v>5.7416581999999998</v>
      </c>
      <c r="AA44" s="381">
        <v>6.1509638600000001</v>
      </c>
      <c r="AB44" s="381">
        <v>5.1764564100000001</v>
      </c>
      <c r="AC44" s="381">
        <v>6.0374523</v>
      </c>
      <c r="AD44" s="381">
        <v>5.96184753</v>
      </c>
      <c r="AE44" s="381">
        <v>6.1178260399999997</v>
      </c>
      <c r="AF44" s="381">
        <v>5.8430633700000003</v>
      </c>
      <c r="AG44" s="381">
        <v>6.3256580199999997</v>
      </c>
      <c r="AH44" s="381">
        <v>6.1886394999999998</v>
      </c>
      <c r="AI44" s="381">
        <v>6.0822884999999998</v>
      </c>
      <c r="AJ44" s="381">
        <v>5.8969595899999998</v>
      </c>
      <c r="AK44" s="381">
        <v>5.6043320300000001</v>
      </c>
      <c r="AL44" s="381">
        <v>5.6012509000000001</v>
      </c>
      <c r="AM44" s="381">
        <v>5.7796910800000001</v>
      </c>
      <c r="AN44" s="381">
        <v>5.3870594000000001</v>
      </c>
      <c r="AO44" s="381">
        <v>5.49331236</v>
      </c>
      <c r="AP44" s="381">
        <v>5.5143764199999996</v>
      </c>
      <c r="AQ44" s="381">
        <v>5.8141427500000002</v>
      </c>
      <c r="AR44" s="381">
        <v>5.9416689900000002</v>
      </c>
      <c r="AS44" s="381">
        <v>6.63014072</v>
      </c>
      <c r="AT44" s="381">
        <v>5.9413938000000002</v>
      </c>
      <c r="AU44" s="381">
        <v>5.8984685299999997</v>
      </c>
      <c r="AV44" s="381">
        <v>5.6787918700000004</v>
      </c>
      <c r="AW44" s="381">
        <v>4.9821988499999996</v>
      </c>
      <c r="AX44" s="381">
        <v>5.8315784500000003</v>
      </c>
      <c r="AY44" s="381">
        <v>5.7028251599999997</v>
      </c>
      <c r="AZ44" s="798">
        <v>5.0213026699999999</v>
      </c>
      <c r="BA44" s="798">
        <v>5.7950851600000002</v>
      </c>
      <c r="BB44" s="798">
        <v>5.5804756099999997</v>
      </c>
      <c r="BC44" s="798">
        <v>5.3761970000000003</v>
      </c>
      <c r="BD44" s="798">
        <v>5.9691738541000001</v>
      </c>
      <c r="BE44" s="798">
        <v>6.5988663842999999</v>
      </c>
      <c r="BF44" s="385">
        <v>6.1805240000000001</v>
      </c>
      <c r="BG44" s="385">
        <v>6.0812270000000002</v>
      </c>
      <c r="BH44" s="385">
        <v>5.8035069999999997</v>
      </c>
      <c r="BI44" s="385">
        <v>5.246664</v>
      </c>
      <c r="BJ44" s="385">
        <v>5.8880470000000003</v>
      </c>
      <c r="BK44" s="385">
        <v>5.8555520000000003</v>
      </c>
      <c r="BL44" s="385">
        <v>4.9866200000000003</v>
      </c>
      <c r="BM44" s="385">
        <v>5.888687</v>
      </c>
      <c r="BN44" s="385">
        <v>5.6888589999999999</v>
      </c>
      <c r="BO44" s="385">
        <v>5.5579710000000002</v>
      </c>
      <c r="BP44" s="385">
        <v>6.1620220000000003</v>
      </c>
      <c r="BQ44" s="385">
        <v>6.7669990000000002</v>
      </c>
      <c r="BR44" s="385">
        <v>6.2138749999999998</v>
      </c>
      <c r="BS44" s="385">
        <v>6.1751389999999997</v>
      </c>
      <c r="BT44" s="385">
        <v>5.9057519999999997</v>
      </c>
      <c r="BU44" s="385">
        <v>5.3418960000000002</v>
      </c>
      <c r="BV44" s="385">
        <v>5.995374</v>
      </c>
    </row>
    <row r="45" spans="1:74" ht="11.1" customHeight="1" x14ac:dyDescent="0.2">
      <c r="A45" s="246" t="s">
        <v>998</v>
      </c>
      <c r="B45" s="659" t="s">
        <v>962</v>
      </c>
      <c r="C45" s="381">
        <v>15.581177690000001</v>
      </c>
      <c r="D45" s="381">
        <v>14.416944389999999</v>
      </c>
      <c r="E45" s="381">
        <v>15.80682133</v>
      </c>
      <c r="F45" s="381">
        <v>14.978237780000001</v>
      </c>
      <c r="G45" s="381">
        <v>15.630616460000001</v>
      </c>
      <c r="H45" s="381">
        <v>16.23831212</v>
      </c>
      <c r="I45" s="381">
        <v>16.191056379999999</v>
      </c>
      <c r="J45" s="381">
        <v>16.838527200000001</v>
      </c>
      <c r="K45" s="381">
        <v>15.56805151</v>
      </c>
      <c r="L45" s="381">
        <v>15.2646915</v>
      </c>
      <c r="M45" s="381">
        <v>14.771229399999999</v>
      </c>
      <c r="N45" s="381">
        <v>15.120247259999999</v>
      </c>
      <c r="O45" s="381">
        <v>15.19261492</v>
      </c>
      <c r="P45" s="381">
        <v>14.1205905</v>
      </c>
      <c r="Q45" s="381">
        <v>15.637006469999999</v>
      </c>
      <c r="R45" s="381">
        <v>14.678866579999999</v>
      </c>
      <c r="S45" s="381">
        <v>15.439158819999999</v>
      </c>
      <c r="T45" s="381">
        <v>15.76022358</v>
      </c>
      <c r="U45" s="381">
        <v>16.510392679999999</v>
      </c>
      <c r="V45" s="381">
        <v>16.47244276</v>
      </c>
      <c r="W45" s="381">
        <v>15.383002250000001</v>
      </c>
      <c r="X45" s="381">
        <v>15.47278558</v>
      </c>
      <c r="Y45" s="381">
        <v>15.10528074</v>
      </c>
      <c r="Z45" s="381">
        <v>14.91591423</v>
      </c>
      <c r="AA45" s="381">
        <v>15.248080160000001</v>
      </c>
      <c r="AB45" s="381">
        <v>14.62424583</v>
      </c>
      <c r="AC45" s="381">
        <v>15.863684510000001</v>
      </c>
      <c r="AD45" s="381">
        <v>14.739816660000001</v>
      </c>
      <c r="AE45" s="381">
        <v>15.992527219999999</v>
      </c>
      <c r="AF45" s="381">
        <v>15.800329850000001</v>
      </c>
      <c r="AG45" s="381">
        <v>16.245486830000001</v>
      </c>
      <c r="AH45" s="381">
        <v>16.749502419999999</v>
      </c>
      <c r="AI45" s="381">
        <v>15.664228080000001</v>
      </c>
      <c r="AJ45" s="381">
        <v>15.357525280000001</v>
      </c>
      <c r="AK45" s="381">
        <v>15.48243536</v>
      </c>
      <c r="AL45" s="381">
        <v>15.370082480000001</v>
      </c>
      <c r="AM45" s="381">
        <v>15.300759680000001</v>
      </c>
      <c r="AN45" s="381">
        <v>14.664888339999999</v>
      </c>
      <c r="AO45" s="381">
        <v>15.31538838</v>
      </c>
      <c r="AP45" s="381">
        <v>15.113394039999999</v>
      </c>
      <c r="AQ45" s="381">
        <v>15.53775506</v>
      </c>
      <c r="AR45" s="381">
        <v>15.939478749999999</v>
      </c>
      <c r="AS45" s="381">
        <v>16.712358779999999</v>
      </c>
      <c r="AT45" s="381">
        <v>16.771954839999999</v>
      </c>
      <c r="AU45" s="381">
        <v>15.84464526</v>
      </c>
      <c r="AV45" s="381">
        <v>15.627472750000001</v>
      </c>
      <c r="AW45" s="381">
        <v>14.9233554</v>
      </c>
      <c r="AX45" s="381">
        <v>15.302271530000001</v>
      </c>
      <c r="AY45" s="381">
        <v>15.17629971</v>
      </c>
      <c r="AZ45" s="798">
        <v>14.1881462</v>
      </c>
      <c r="BA45" s="798">
        <v>15.786630730000001</v>
      </c>
      <c r="BB45" s="798">
        <v>15.60991639</v>
      </c>
      <c r="BC45" s="798">
        <v>16.112487349999999</v>
      </c>
      <c r="BD45" s="798">
        <v>16.334180344</v>
      </c>
      <c r="BE45" s="798">
        <v>17.336893681999999</v>
      </c>
      <c r="BF45" s="385">
        <v>17.01361</v>
      </c>
      <c r="BG45" s="385">
        <v>16.13298</v>
      </c>
      <c r="BH45" s="385">
        <v>15.92516</v>
      </c>
      <c r="BI45" s="385">
        <v>15.267860000000001</v>
      </c>
      <c r="BJ45" s="385">
        <v>15.71454</v>
      </c>
      <c r="BK45" s="385">
        <v>15.66464</v>
      </c>
      <c r="BL45" s="385">
        <v>14.539059999999999</v>
      </c>
      <c r="BM45" s="385">
        <v>16.227979999999999</v>
      </c>
      <c r="BN45" s="385">
        <v>15.774710000000001</v>
      </c>
      <c r="BO45" s="385">
        <v>16.591480000000001</v>
      </c>
      <c r="BP45" s="385">
        <v>16.863520000000001</v>
      </c>
      <c r="BQ45" s="385">
        <v>17.373660000000001</v>
      </c>
      <c r="BR45" s="385">
        <v>17.519659999999998</v>
      </c>
      <c r="BS45" s="385">
        <v>16.571339999999999</v>
      </c>
      <c r="BT45" s="385">
        <v>16.33737</v>
      </c>
      <c r="BU45" s="385">
        <v>15.650359999999999</v>
      </c>
      <c r="BV45" s="385">
        <v>16.115169999999999</v>
      </c>
    </row>
    <row r="46" spans="1:74" ht="11.1" customHeight="1" x14ac:dyDescent="0.2">
      <c r="A46" s="246" t="s">
        <v>999</v>
      </c>
      <c r="B46" s="659" t="s">
        <v>964</v>
      </c>
      <c r="C46" s="381">
        <v>8.0868715400000006</v>
      </c>
      <c r="D46" s="381">
        <v>7.6471938699999997</v>
      </c>
      <c r="E46" s="381">
        <v>8.3867626800000004</v>
      </c>
      <c r="F46" s="381">
        <v>7.8365171199999999</v>
      </c>
      <c r="G46" s="381">
        <v>8.3809428100000005</v>
      </c>
      <c r="H46" s="381">
        <v>8.5015391400000002</v>
      </c>
      <c r="I46" s="381">
        <v>9.0159597500000004</v>
      </c>
      <c r="J46" s="381">
        <v>9.0854867800000001</v>
      </c>
      <c r="K46" s="381">
        <v>8.6011590699999996</v>
      </c>
      <c r="L46" s="381">
        <v>8.4442468599999998</v>
      </c>
      <c r="M46" s="381">
        <v>8.3578886099999998</v>
      </c>
      <c r="N46" s="381">
        <v>8.0051788399999992</v>
      </c>
      <c r="O46" s="381">
        <v>7.9829290400000001</v>
      </c>
      <c r="P46" s="381">
        <v>7.4341443900000002</v>
      </c>
      <c r="Q46" s="381">
        <v>8.0207247499999994</v>
      </c>
      <c r="R46" s="381">
        <v>7.8202304299999996</v>
      </c>
      <c r="S46" s="381">
        <v>8.3502445999999999</v>
      </c>
      <c r="T46" s="381">
        <v>8.4535652799999994</v>
      </c>
      <c r="U46" s="381">
        <v>8.8020945400000006</v>
      </c>
      <c r="V46" s="381">
        <v>9.1619100899999992</v>
      </c>
      <c r="W46" s="381">
        <v>8.3725442500000007</v>
      </c>
      <c r="X46" s="381">
        <v>8.4643590999999994</v>
      </c>
      <c r="Y46" s="381">
        <v>8.1740730500000005</v>
      </c>
      <c r="Z46" s="381">
        <v>8.2116185900000005</v>
      </c>
      <c r="AA46" s="381">
        <v>8.1294218699999998</v>
      </c>
      <c r="AB46" s="381">
        <v>7.7010635000000001</v>
      </c>
      <c r="AC46" s="381">
        <v>8.2899980499999995</v>
      </c>
      <c r="AD46" s="381">
        <v>7.9914084900000004</v>
      </c>
      <c r="AE46" s="381">
        <v>8.5330759999999994</v>
      </c>
      <c r="AF46" s="381">
        <v>8.5031839100000006</v>
      </c>
      <c r="AG46" s="381">
        <v>9.0070165499999995</v>
      </c>
      <c r="AH46" s="381">
        <v>9.1092339500000001</v>
      </c>
      <c r="AI46" s="381">
        <v>8.6379081000000006</v>
      </c>
      <c r="AJ46" s="381">
        <v>8.4862621699999998</v>
      </c>
      <c r="AK46" s="381">
        <v>8.2713379400000004</v>
      </c>
      <c r="AL46" s="381">
        <v>8.4038745499999994</v>
      </c>
      <c r="AM46" s="381">
        <v>8.2872985099999994</v>
      </c>
      <c r="AN46" s="381">
        <v>7.7606631999999998</v>
      </c>
      <c r="AO46" s="381">
        <v>8.2763861199999997</v>
      </c>
      <c r="AP46" s="381">
        <v>8.3175825200000002</v>
      </c>
      <c r="AQ46" s="381">
        <v>8.5027344500000002</v>
      </c>
      <c r="AR46" s="381">
        <v>8.8770450299999997</v>
      </c>
      <c r="AS46" s="381">
        <v>9.1422659900000003</v>
      </c>
      <c r="AT46" s="381">
        <v>9.43116178</v>
      </c>
      <c r="AU46" s="381">
        <v>8.6410439500000003</v>
      </c>
      <c r="AV46" s="381">
        <v>8.61921626</v>
      </c>
      <c r="AW46" s="381">
        <v>8.4955707900000004</v>
      </c>
      <c r="AX46" s="381">
        <v>8.7371082399999995</v>
      </c>
      <c r="AY46" s="381">
        <v>8.5650468600000007</v>
      </c>
      <c r="AZ46" s="798">
        <v>8.1010228499999997</v>
      </c>
      <c r="BA46" s="798">
        <v>8.7737672900000003</v>
      </c>
      <c r="BB46" s="798">
        <v>8.4273214799999998</v>
      </c>
      <c r="BC46" s="798">
        <v>8.9554753100000006</v>
      </c>
      <c r="BD46" s="798">
        <v>9.1935695177000003</v>
      </c>
      <c r="BE46" s="798">
        <v>9.2893444871999993</v>
      </c>
      <c r="BF46" s="385">
        <v>9.6313630000000003</v>
      </c>
      <c r="BG46" s="385">
        <v>8.8470519999999997</v>
      </c>
      <c r="BH46" s="385">
        <v>8.9274810000000002</v>
      </c>
      <c r="BI46" s="385">
        <v>8.7875080000000008</v>
      </c>
      <c r="BJ46" s="385">
        <v>9.0777249999999992</v>
      </c>
      <c r="BK46" s="385">
        <v>8.8362390000000008</v>
      </c>
      <c r="BL46" s="385">
        <v>8.3387229999999999</v>
      </c>
      <c r="BM46" s="385">
        <v>9.0699509999999997</v>
      </c>
      <c r="BN46" s="385">
        <v>8.736364</v>
      </c>
      <c r="BO46" s="385">
        <v>9.2937100000000008</v>
      </c>
      <c r="BP46" s="385">
        <v>9.5366320000000009</v>
      </c>
      <c r="BQ46" s="385">
        <v>9.6164430000000003</v>
      </c>
      <c r="BR46" s="385">
        <v>9.9762260000000005</v>
      </c>
      <c r="BS46" s="385">
        <v>9.1588100000000008</v>
      </c>
      <c r="BT46" s="385">
        <v>9.2279180000000007</v>
      </c>
      <c r="BU46" s="385">
        <v>9.0775050000000004</v>
      </c>
      <c r="BV46" s="385">
        <v>9.3694030000000001</v>
      </c>
    </row>
    <row r="47" spans="1:74" ht="11.1" customHeight="1" x14ac:dyDescent="0.2">
      <c r="A47" s="246" t="s">
        <v>1000</v>
      </c>
      <c r="B47" s="659" t="s">
        <v>966</v>
      </c>
      <c r="C47" s="381">
        <v>12.5264036</v>
      </c>
      <c r="D47" s="381">
        <v>10.743742360000001</v>
      </c>
      <c r="E47" s="381">
        <v>11.88918685</v>
      </c>
      <c r="F47" s="381">
        <v>11.47418165</v>
      </c>
      <c r="G47" s="381">
        <v>12.23493401</v>
      </c>
      <c r="H47" s="381">
        <v>12.085696370000001</v>
      </c>
      <c r="I47" s="381">
        <v>12.79270256</v>
      </c>
      <c r="J47" s="381">
        <v>12.649111469999999</v>
      </c>
      <c r="K47" s="381">
        <v>11.68760075</v>
      </c>
      <c r="L47" s="381">
        <v>11.98412944</v>
      </c>
      <c r="M47" s="381">
        <v>11.65791896</v>
      </c>
      <c r="N47" s="381">
        <v>11.229811099999999</v>
      </c>
      <c r="O47" s="381">
        <v>10.726539219999999</v>
      </c>
      <c r="P47" s="381">
        <v>10.5303006</v>
      </c>
      <c r="Q47" s="381">
        <v>11.67440188</v>
      </c>
      <c r="R47" s="381">
        <v>10.82080483</v>
      </c>
      <c r="S47" s="381">
        <v>11.967163299999999</v>
      </c>
      <c r="T47" s="381">
        <v>11.790380900000001</v>
      </c>
      <c r="U47" s="381">
        <v>12.06287152</v>
      </c>
      <c r="V47" s="381">
        <v>12.26033337</v>
      </c>
      <c r="W47" s="381">
        <v>11.35447658</v>
      </c>
      <c r="X47" s="381">
        <v>11.715254420000001</v>
      </c>
      <c r="Y47" s="381">
        <v>10.997459790000001</v>
      </c>
      <c r="Z47" s="381">
        <v>10.7025217</v>
      </c>
      <c r="AA47" s="381">
        <v>10.87217238</v>
      </c>
      <c r="AB47" s="381">
        <v>10.333222129999999</v>
      </c>
      <c r="AC47" s="381">
        <v>11.148202</v>
      </c>
      <c r="AD47" s="381">
        <v>10.960619530000001</v>
      </c>
      <c r="AE47" s="381">
        <v>11.643940069999999</v>
      </c>
      <c r="AF47" s="381">
        <v>11.50898007</v>
      </c>
      <c r="AG47" s="381">
        <v>11.927362219999999</v>
      </c>
      <c r="AH47" s="381">
        <v>12.19458944</v>
      </c>
      <c r="AI47" s="381">
        <v>11.020048940000001</v>
      </c>
      <c r="AJ47" s="381">
        <v>11.466416349999999</v>
      </c>
      <c r="AK47" s="381">
        <v>10.822013500000001</v>
      </c>
      <c r="AL47" s="381">
        <v>10.942943420000001</v>
      </c>
      <c r="AM47" s="381">
        <v>11.017448290000001</v>
      </c>
      <c r="AN47" s="381">
        <v>10.054756940000001</v>
      </c>
      <c r="AO47" s="381">
        <v>11.18037384</v>
      </c>
      <c r="AP47" s="381">
        <v>11.001753280000001</v>
      </c>
      <c r="AQ47" s="381">
        <v>11.561977990000001</v>
      </c>
      <c r="AR47" s="381">
        <v>11.67944451</v>
      </c>
      <c r="AS47" s="381">
        <v>12.046507460000001</v>
      </c>
      <c r="AT47" s="381">
        <v>12.02467146</v>
      </c>
      <c r="AU47" s="381">
        <v>11.4903183</v>
      </c>
      <c r="AV47" s="381">
        <v>11.38453545</v>
      </c>
      <c r="AW47" s="381">
        <v>10.8639767</v>
      </c>
      <c r="AX47" s="381">
        <v>10.482188669999999</v>
      </c>
      <c r="AY47" s="381">
        <v>10.853172369999999</v>
      </c>
      <c r="AZ47" s="798">
        <v>9.9312696299999992</v>
      </c>
      <c r="BA47" s="798">
        <v>11.172157179999999</v>
      </c>
      <c r="BB47" s="798">
        <v>10.866795270000001</v>
      </c>
      <c r="BC47" s="798">
        <v>11.783198779999999</v>
      </c>
      <c r="BD47" s="798">
        <v>12.179654148999999</v>
      </c>
      <c r="BE47" s="798">
        <v>12.571774040999999</v>
      </c>
      <c r="BF47" s="385">
        <v>12.433770000000001</v>
      </c>
      <c r="BG47" s="385">
        <v>11.83595</v>
      </c>
      <c r="BH47" s="385">
        <v>11.894270000000001</v>
      </c>
      <c r="BI47" s="385">
        <v>11.484959999999999</v>
      </c>
      <c r="BJ47" s="385">
        <v>11.057449999999999</v>
      </c>
      <c r="BK47" s="385">
        <v>11.482150000000001</v>
      </c>
      <c r="BL47" s="385">
        <v>10.46752</v>
      </c>
      <c r="BM47" s="385">
        <v>11.728289999999999</v>
      </c>
      <c r="BN47" s="385">
        <v>11.239789999999999</v>
      </c>
      <c r="BO47" s="385">
        <v>12.430289999999999</v>
      </c>
      <c r="BP47" s="385">
        <v>12.383570000000001</v>
      </c>
      <c r="BQ47" s="385">
        <v>13.12527</v>
      </c>
      <c r="BR47" s="385">
        <v>12.96611</v>
      </c>
      <c r="BS47" s="385">
        <v>12.29508</v>
      </c>
      <c r="BT47" s="385">
        <v>12.33161</v>
      </c>
      <c r="BU47" s="385">
        <v>11.90611</v>
      </c>
      <c r="BV47" s="385">
        <v>11.50949</v>
      </c>
    </row>
    <row r="48" spans="1:74" ht="11.1" customHeight="1" x14ac:dyDescent="0.2">
      <c r="A48" s="246" t="s">
        <v>1001</v>
      </c>
      <c r="B48" s="659" t="s">
        <v>968</v>
      </c>
      <c r="C48" s="381">
        <v>8.39027295</v>
      </c>
      <c r="D48" s="381">
        <v>7.8680676700000003</v>
      </c>
      <c r="E48" s="381">
        <v>8.4148001800000003</v>
      </c>
      <c r="F48" s="381">
        <v>8.2385829200000007</v>
      </c>
      <c r="G48" s="381">
        <v>8.7546256899999992</v>
      </c>
      <c r="H48" s="381">
        <v>8.78147156</v>
      </c>
      <c r="I48" s="381">
        <v>8.7222586599999996</v>
      </c>
      <c r="J48" s="381">
        <v>8.6977316200000008</v>
      </c>
      <c r="K48" s="381">
        <v>8.1168376599999998</v>
      </c>
      <c r="L48" s="381">
        <v>8.0587671800000003</v>
      </c>
      <c r="M48" s="381">
        <v>7.6300096499999999</v>
      </c>
      <c r="N48" s="381">
        <v>7.62466431</v>
      </c>
      <c r="O48" s="381">
        <v>8.0128464299999997</v>
      </c>
      <c r="P48" s="381">
        <v>7.5377506700000003</v>
      </c>
      <c r="Q48" s="381">
        <v>8.05808429</v>
      </c>
      <c r="R48" s="381">
        <v>7.9160259599999998</v>
      </c>
      <c r="S48" s="381">
        <v>8.1275823900000006</v>
      </c>
      <c r="T48" s="381">
        <v>8.3103314000000008</v>
      </c>
      <c r="U48" s="381">
        <v>8.4410969500000004</v>
      </c>
      <c r="V48" s="381">
        <v>8.5661652799999999</v>
      </c>
      <c r="W48" s="381">
        <v>8.1849362899999996</v>
      </c>
      <c r="X48" s="381">
        <v>7.9736666200000004</v>
      </c>
      <c r="Y48" s="381">
        <v>7.8459016500000001</v>
      </c>
      <c r="Z48" s="381">
        <v>7.89753712</v>
      </c>
      <c r="AA48" s="381">
        <v>8.0018127000000003</v>
      </c>
      <c r="AB48" s="381">
        <v>7.7486553000000002</v>
      </c>
      <c r="AC48" s="381">
        <v>8.0899646500000006</v>
      </c>
      <c r="AD48" s="381">
        <v>7.9160204099999998</v>
      </c>
      <c r="AE48" s="381">
        <v>8.36992504</v>
      </c>
      <c r="AF48" s="381">
        <v>8.3825120299999991</v>
      </c>
      <c r="AG48" s="381">
        <v>8.6291010999999997</v>
      </c>
      <c r="AH48" s="381">
        <v>8.8263761899999995</v>
      </c>
      <c r="AI48" s="381">
        <v>8.3150546900000002</v>
      </c>
      <c r="AJ48" s="381">
        <v>8.3904945099999999</v>
      </c>
      <c r="AK48" s="381">
        <v>8.06693237</v>
      </c>
      <c r="AL48" s="381">
        <v>8.0892740500000002</v>
      </c>
      <c r="AM48" s="381">
        <v>8.2594265199999999</v>
      </c>
      <c r="AN48" s="381">
        <v>7.8207360499999998</v>
      </c>
      <c r="AO48" s="381">
        <v>8.2310044399999995</v>
      </c>
      <c r="AP48" s="381">
        <v>8.3967785700000004</v>
      </c>
      <c r="AQ48" s="381">
        <v>8.5528486600000004</v>
      </c>
      <c r="AR48" s="381">
        <v>8.6550248500000002</v>
      </c>
      <c r="AS48" s="381">
        <v>8.9657832000000006</v>
      </c>
      <c r="AT48" s="381">
        <v>9.0627318199999998</v>
      </c>
      <c r="AU48" s="381">
        <v>8.6684765899999991</v>
      </c>
      <c r="AV48" s="381">
        <v>8.4864832900000007</v>
      </c>
      <c r="AW48" s="381">
        <v>8.2604906899999992</v>
      </c>
      <c r="AX48" s="381">
        <v>8.4330593100000009</v>
      </c>
      <c r="AY48" s="381">
        <v>8.5327268899999993</v>
      </c>
      <c r="AZ48" s="798">
        <v>8.2100845099999997</v>
      </c>
      <c r="BA48" s="798">
        <v>8.6657435700000001</v>
      </c>
      <c r="BB48" s="798">
        <v>8.5449561900000006</v>
      </c>
      <c r="BC48" s="798">
        <v>9.0070762200000001</v>
      </c>
      <c r="BD48" s="798">
        <v>9.2577691975</v>
      </c>
      <c r="BE48" s="798">
        <v>9.3676778873999993</v>
      </c>
      <c r="BF48" s="385">
        <v>9.2303519999999999</v>
      </c>
      <c r="BG48" s="385">
        <v>8.8187069999999999</v>
      </c>
      <c r="BH48" s="385">
        <v>8.6641849999999998</v>
      </c>
      <c r="BI48" s="385">
        <v>8.4144640000000006</v>
      </c>
      <c r="BJ48" s="385">
        <v>8.5894259999999996</v>
      </c>
      <c r="BK48" s="385">
        <v>8.7002459999999999</v>
      </c>
      <c r="BL48" s="385">
        <v>8.2670189999999995</v>
      </c>
      <c r="BM48" s="385">
        <v>8.7614420000000006</v>
      </c>
      <c r="BN48" s="385">
        <v>8.6343479999999992</v>
      </c>
      <c r="BO48" s="385">
        <v>9.0980319999999999</v>
      </c>
      <c r="BP48" s="385">
        <v>9.0578819999999993</v>
      </c>
      <c r="BQ48" s="385">
        <v>9.3034289999999995</v>
      </c>
      <c r="BR48" s="385">
        <v>9.3168450000000007</v>
      </c>
      <c r="BS48" s="385">
        <v>8.8982290000000006</v>
      </c>
      <c r="BT48" s="385">
        <v>8.7287300000000005</v>
      </c>
      <c r="BU48" s="385">
        <v>8.4707209999999993</v>
      </c>
      <c r="BV48" s="385">
        <v>8.6412040000000001</v>
      </c>
    </row>
    <row r="49" spans="1:74" ht="11.1" customHeight="1" x14ac:dyDescent="0.2">
      <c r="A49" s="246" t="s">
        <v>1002</v>
      </c>
      <c r="B49" s="659" t="s">
        <v>970</v>
      </c>
      <c r="C49" s="381">
        <v>18.073518480000001</v>
      </c>
      <c r="D49" s="381">
        <v>16.359681819999999</v>
      </c>
      <c r="E49" s="381">
        <v>17.956254349999998</v>
      </c>
      <c r="F49" s="381">
        <v>18.376021519999998</v>
      </c>
      <c r="G49" s="381">
        <v>19.1888936</v>
      </c>
      <c r="H49" s="381">
        <v>19.469335999999998</v>
      </c>
      <c r="I49" s="381">
        <v>19.024131830000002</v>
      </c>
      <c r="J49" s="381">
        <v>20.710310849999999</v>
      </c>
      <c r="K49" s="381">
        <v>19.226869270000002</v>
      </c>
      <c r="L49" s="381">
        <v>18.793166540000001</v>
      </c>
      <c r="M49" s="381">
        <v>18.148765449999999</v>
      </c>
      <c r="N49" s="381">
        <v>18.479330359999999</v>
      </c>
      <c r="O49" s="381">
        <v>18.16357614</v>
      </c>
      <c r="P49" s="381">
        <v>17.940463950000002</v>
      </c>
      <c r="Q49" s="381">
        <v>19.144718390000001</v>
      </c>
      <c r="R49" s="381">
        <v>18.968230030000001</v>
      </c>
      <c r="S49" s="381">
        <v>19.825368139999998</v>
      </c>
      <c r="T49" s="381">
        <v>20.23970362</v>
      </c>
      <c r="U49" s="381">
        <v>21.340538989999999</v>
      </c>
      <c r="V49" s="381">
        <v>22.044240760000001</v>
      </c>
      <c r="W49" s="381">
        <v>20.867135829999999</v>
      </c>
      <c r="X49" s="381">
        <v>20.936026689999998</v>
      </c>
      <c r="Y49" s="381">
        <v>19.64020682</v>
      </c>
      <c r="Z49" s="381">
        <v>19.63787065</v>
      </c>
      <c r="AA49" s="381">
        <v>19.973453750000001</v>
      </c>
      <c r="AB49" s="381">
        <v>19.248573839999999</v>
      </c>
      <c r="AC49" s="381">
        <v>19.610956890000001</v>
      </c>
      <c r="AD49" s="381">
        <v>20.28184285</v>
      </c>
      <c r="AE49" s="381">
        <v>21.943075189999998</v>
      </c>
      <c r="AF49" s="381">
        <v>22.261941879999998</v>
      </c>
      <c r="AG49" s="381">
        <v>23.167787199999999</v>
      </c>
      <c r="AH49" s="381">
        <v>23.589621770000001</v>
      </c>
      <c r="AI49" s="381">
        <v>22.06738584</v>
      </c>
      <c r="AJ49" s="381">
        <v>23.200478839999999</v>
      </c>
      <c r="AK49" s="381">
        <v>21.619036149999999</v>
      </c>
      <c r="AL49" s="381">
        <v>21.759934810000001</v>
      </c>
      <c r="AM49" s="381">
        <v>21.46857661</v>
      </c>
      <c r="AN49" s="381">
        <v>20.211757479999999</v>
      </c>
      <c r="AO49" s="381">
        <v>20.561451869999999</v>
      </c>
      <c r="AP49" s="381">
        <v>21.377153620000001</v>
      </c>
      <c r="AQ49" s="381">
        <v>21.69439508</v>
      </c>
      <c r="AR49" s="381">
        <v>22.427650409999998</v>
      </c>
      <c r="AS49" s="381">
        <v>23.71316508</v>
      </c>
      <c r="AT49" s="381">
        <v>23.935497999999999</v>
      </c>
      <c r="AU49" s="381">
        <v>22.64102505</v>
      </c>
      <c r="AV49" s="381">
        <v>22.375324450000001</v>
      </c>
      <c r="AW49" s="381">
        <v>20.389608559999999</v>
      </c>
      <c r="AX49" s="381">
        <v>21.34138583</v>
      </c>
      <c r="AY49" s="381">
        <v>20.625529749999998</v>
      </c>
      <c r="AZ49" s="798">
        <v>19.436418589999999</v>
      </c>
      <c r="BA49" s="798">
        <v>20.00038442</v>
      </c>
      <c r="BB49" s="798">
        <v>20.851255439999999</v>
      </c>
      <c r="BC49" s="798">
        <v>21.9382719</v>
      </c>
      <c r="BD49" s="798">
        <v>22.916185148</v>
      </c>
      <c r="BE49" s="798">
        <v>24.837620064999999</v>
      </c>
      <c r="BF49" s="385">
        <v>25.954879999999999</v>
      </c>
      <c r="BG49" s="385">
        <v>24.010459999999998</v>
      </c>
      <c r="BH49" s="385">
        <v>23.1677</v>
      </c>
      <c r="BI49" s="385">
        <v>20.998650000000001</v>
      </c>
      <c r="BJ49" s="385">
        <v>21.660299999999999</v>
      </c>
      <c r="BK49" s="385">
        <v>21.962599999999998</v>
      </c>
      <c r="BL49" s="385">
        <v>20.557089999999999</v>
      </c>
      <c r="BM49" s="385">
        <v>21.2883</v>
      </c>
      <c r="BN49" s="385">
        <v>21.737269999999999</v>
      </c>
      <c r="BO49" s="385">
        <v>23.812819999999999</v>
      </c>
      <c r="BP49" s="385">
        <v>26.012709999999998</v>
      </c>
      <c r="BQ49" s="385">
        <v>27.498629999999999</v>
      </c>
      <c r="BR49" s="385">
        <v>28.652450000000002</v>
      </c>
      <c r="BS49" s="385">
        <v>26.689319999999999</v>
      </c>
      <c r="BT49" s="385">
        <v>25.654920000000001</v>
      </c>
      <c r="BU49" s="385">
        <v>23.16029</v>
      </c>
      <c r="BV49" s="385">
        <v>23.832519999999999</v>
      </c>
    </row>
    <row r="50" spans="1:74" ht="11.1" customHeight="1" x14ac:dyDescent="0.2">
      <c r="A50" s="246" t="s">
        <v>1003</v>
      </c>
      <c r="B50" s="659" t="s">
        <v>788</v>
      </c>
      <c r="C50" s="381">
        <v>6.7948705299999999</v>
      </c>
      <c r="D50" s="381">
        <v>6.2046888500000001</v>
      </c>
      <c r="E50" s="381">
        <v>6.7166983399999998</v>
      </c>
      <c r="F50" s="381">
        <v>6.8074226500000004</v>
      </c>
      <c r="G50" s="381">
        <v>7.1096994499999999</v>
      </c>
      <c r="H50" s="381">
        <v>7.6265275700000004</v>
      </c>
      <c r="I50" s="381">
        <v>8.3328773500000004</v>
      </c>
      <c r="J50" s="381">
        <v>8.0222913899999995</v>
      </c>
      <c r="K50" s="381">
        <v>7.4090740200000003</v>
      </c>
      <c r="L50" s="381">
        <v>7.0804825999999998</v>
      </c>
      <c r="M50" s="381">
        <v>6.75534985</v>
      </c>
      <c r="N50" s="381">
        <v>6.8931234200000002</v>
      </c>
      <c r="O50" s="381">
        <v>6.6266035800000003</v>
      </c>
      <c r="P50" s="381">
        <v>6.1041324000000001</v>
      </c>
      <c r="Q50" s="381">
        <v>6.5764477699999997</v>
      </c>
      <c r="R50" s="381">
        <v>6.6229220599999996</v>
      </c>
      <c r="S50" s="381">
        <v>7.1108546700000002</v>
      </c>
      <c r="T50" s="381">
        <v>7.2576410200000003</v>
      </c>
      <c r="U50" s="381">
        <v>8.1160563999999997</v>
      </c>
      <c r="V50" s="381">
        <v>7.9526114899999998</v>
      </c>
      <c r="W50" s="381">
        <v>7.3153690400000002</v>
      </c>
      <c r="X50" s="381">
        <v>7.0464519900000004</v>
      </c>
      <c r="Y50" s="381">
        <v>6.6466759700000004</v>
      </c>
      <c r="Z50" s="381">
        <v>6.8721246699999998</v>
      </c>
      <c r="AA50" s="381">
        <v>6.7071783299999996</v>
      </c>
      <c r="AB50" s="381">
        <v>6.3751032800000003</v>
      </c>
      <c r="AC50" s="381">
        <v>6.8115660099999999</v>
      </c>
      <c r="AD50" s="381">
        <v>6.7001416200000001</v>
      </c>
      <c r="AE50" s="381">
        <v>7.3987107999999999</v>
      </c>
      <c r="AF50" s="381">
        <v>7.7748801800000003</v>
      </c>
      <c r="AG50" s="381">
        <v>8.3260965799999997</v>
      </c>
      <c r="AH50" s="381">
        <v>7.9409568799999999</v>
      </c>
      <c r="AI50" s="381">
        <v>7.4334859599999996</v>
      </c>
      <c r="AJ50" s="381">
        <v>7.2185506200000003</v>
      </c>
      <c r="AK50" s="381">
        <v>6.79863163</v>
      </c>
      <c r="AL50" s="381">
        <v>6.8877681099999997</v>
      </c>
      <c r="AM50" s="381">
        <v>6.91499153</v>
      </c>
      <c r="AN50" s="381">
        <v>6.3286020000000001</v>
      </c>
      <c r="AO50" s="381">
        <v>6.7606350800000001</v>
      </c>
      <c r="AP50" s="381">
        <v>7.1667508499999997</v>
      </c>
      <c r="AQ50" s="381">
        <v>7.6593179600000001</v>
      </c>
      <c r="AR50" s="381">
        <v>7.96563292</v>
      </c>
      <c r="AS50" s="381">
        <v>8.5435715299999995</v>
      </c>
      <c r="AT50" s="381">
        <v>8.2619258999999996</v>
      </c>
      <c r="AU50" s="381">
        <v>7.5402423799999996</v>
      </c>
      <c r="AV50" s="381">
        <v>7.2917275799999999</v>
      </c>
      <c r="AW50" s="381">
        <v>6.9256105300000002</v>
      </c>
      <c r="AX50" s="381">
        <v>7.24007735</v>
      </c>
      <c r="AY50" s="381">
        <v>7.1485466799999999</v>
      </c>
      <c r="AZ50" s="798">
        <v>6.5855304600000002</v>
      </c>
      <c r="BA50" s="798">
        <v>7.2438976000000004</v>
      </c>
      <c r="BB50" s="798">
        <v>7.1802033300000003</v>
      </c>
      <c r="BC50" s="798">
        <v>7.8868720400000001</v>
      </c>
      <c r="BD50" s="798">
        <v>8.1366075215000002</v>
      </c>
      <c r="BE50" s="798">
        <v>8.5711848201999992</v>
      </c>
      <c r="BF50" s="385">
        <v>8.3300509999999992</v>
      </c>
      <c r="BG50" s="385">
        <v>7.62622</v>
      </c>
      <c r="BH50" s="385">
        <v>7.4049529999999999</v>
      </c>
      <c r="BI50" s="385">
        <v>7.0302559999999996</v>
      </c>
      <c r="BJ50" s="385">
        <v>7.3517890000000001</v>
      </c>
      <c r="BK50" s="385">
        <v>7.2675700000000001</v>
      </c>
      <c r="BL50" s="385">
        <v>6.6812269999999998</v>
      </c>
      <c r="BM50" s="385">
        <v>7.3474250000000003</v>
      </c>
      <c r="BN50" s="385">
        <v>7.3052489999999999</v>
      </c>
      <c r="BO50" s="385">
        <v>8.0304099999999998</v>
      </c>
      <c r="BP50" s="385">
        <v>8.2659479999999999</v>
      </c>
      <c r="BQ50" s="385">
        <v>8.6837839999999993</v>
      </c>
      <c r="BR50" s="385">
        <v>8.4391359999999995</v>
      </c>
      <c r="BS50" s="385">
        <v>7.7241390000000001</v>
      </c>
      <c r="BT50" s="385">
        <v>7.495177</v>
      </c>
      <c r="BU50" s="385">
        <v>7.1132379999999999</v>
      </c>
      <c r="BV50" s="385">
        <v>7.4325330000000003</v>
      </c>
    </row>
    <row r="51" spans="1:74" ht="11.1" customHeight="1" x14ac:dyDescent="0.2">
      <c r="A51" s="246" t="s">
        <v>1004</v>
      </c>
      <c r="B51" s="659" t="s">
        <v>973</v>
      </c>
      <c r="C51" s="381">
        <v>6.5778746400000001</v>
      </c>
      <c r="D51" s="381">
        <v>6.2984333599999998</v>
      </c>
      <c r="E51" s="381">
        <v>7.2083346099999996</v>
      </c>
      <c r="F51" s="381">
        <v>7.0095546899999999</v>
      </c>
      <c r="G51" s="381">
        <v>7.2136282600000001</v>
      </c>
      <c r="H51" s="381">
        <v>7.86866997</v>
      </c>
      <c r="I51" s="381">
        <v>8.0059249900000005</v>
      </c>
      <c r="J51" s="381">
        <v>8.6906935900000004</v>
      </c>
      <c r="K51" s="381">
        <v>7.8439962699999999</v>
      </c>
      <c r="L51" s="381">
        <v>7.5041975699999997</v>
      </c>
      <c r="M51" s="381">
        <v>6.76173555</v>
      </c>
      <c r="N51" s="381">
        <v>6.6681915299999996</v>
      </c>
      <c r="O51" s="381">
        <v>6.0466723699999996</v>
      </c>
      <c r="P51" s="381">
        <v>5.6689463599999996</v>
      </c>
      <c r="Q51" s="381">
        <v>6.2099998599999999</v>
      </c>
      <c r="R51" s="381">
        <v>5.7838906899999998</v>
      </c>
      <c r="S51" s="381">
        <v>6.3329619800000003</v>
      </c>
      <c r="T51" s="381">
        <v>6.7248466899999997</v>
      </c>
      <c r="U51" s="381">
        <v>7.0371371199999997</v>
      </c>
      <c r="V51" s="381">
        <v>7.4177965700000001</v>
      </c>
      <c r="W51" s="381">
        <v>7.1494603899999998</v>
      </c>
      <c r="X51" s="381">
        <v>6.7603434099999999</v>
      </c>
      <c r="Y51" s="381">
        <v>6.32525884</v>
      </c>
      <c r="Z51" s="381">
        <v>6.1313627200000003</v>
      </c>
      <c r="AA51" s="381">
        <v>5.8316784899999998</v>
      </c>
      <c r="AB51" s="381">
        <v>5.5604078299999999</v>
      </c>
      <c r="AC51" s="381">
        <v>5.7071236000000001</v>
      </c>
      <c r="AD51" s="381">
        <v>6.0159296199999996</v>
      </c>
      <c r="AE51" s="381">
        <v>6.30825908</v>
      </c>
      <c r="AF51" s="381">
        <v>6.7303553899999997</v>
      </c>
      <c r="AG51" s="381">
        <v>7.5348296299999999</v>
      </c>
      <c r="AH51" s="381">
        <v>7.5233412399999997</v>
      </c>
      <c r="AI51" s="381">
        <v>7.0827826099999998</v>
      </c>
      <c r="AJ51" s="381">
        <v>6.7104457499999999</v>
      </c>
      <c r="AK51" s="381">
        <v>6.1399758000000002</v>
      </c>
      <c r="AL51" s="381">
        <v>6.2684529700000002</v>
      </c>
      <c r="AM51" s="381">
        <v>5.8847474799999997</v>
      </c>
      <c r="AN51" s="381">
        <v>5.5321014100000001</v>
      </c>
      <c r="AO51" s="381">
        <v>5.86403505</v>
      </c>
      <c r="AP51" s="381">
        <v>6.0581203400000003</v>
      </c>
      <c r="AQ51" s="381">
        <v>6.1730714799999999</v>
      </c>
      <c r="AR51" s="381">
        <v>6.8569306900000004</v>
      </c>
      <c r="AS51" s="381">
        <v>7.14669664</v>
      </c>
      <c r="AT51" s="381">
        <v>7.3756851799999996</v>
      </c>
      <c r="AU51" s="381">
        <v>6.6817830000000002</v>
      </c>
      <c r="AV51" s="381">
        <v>6.83325929</v>
      </c>
      <c r="AW51" s="381">
        <v>6.0083121999999998</v>
      </c>
      <c r="AX51" s="381">
        <v>5.9003276900000001</v>
      </c>
      <c r="AY51" s="381">
        <v>5.82891242</v>
      </c>
      <c r="AZ51" s="798">
        <v>5.67082833</v>
      </c>
      <c r="BA51" s="798">
        <v>6.1909796799999999</v>
      </c>
      <c r="BB51" s="798">
        <v>6.3602680999999999</v>
      </c>
      <c r="BC51" s="798">
        <v>6.1335983799999996</v>
      </c>
      <c r="BD51" s="798">
        <v>6.9732295706</v>
      </c>
      <c r="BE51" s="798">
        <v>7.3092215520000003</v>
      </c>
      <c r="BF51" s="385">
        <v>7.4469149999999997</v>
      </c>
      <c r="BG51" s="385">
        <v>6.7160700000000002</v>
      </c>
      <c r="BH51" s="385">
        <v>6.8762299999999996</v>
      </c>
      <c r="BI51" s="385">
        <v>6.026573</v>
      </c>
      <c r="BJ51" s="385">
        <v>5.9453329999999998</v>
      </c>
      <c r="BK51" s="385">
        <v>5.8741320000000004</v>
      </c>
      <c r="BL51" s="385">
        <v>5.7161109999999997</v>
      </c>
      <c r="BM51" s="385">
        <v>6.2385219999999997</v>
      </c>
      <c r="BN51" s="385">
        <v>6.4052740000000004</v>
      </c>
      <c r="BO51" s="385">
        <v>6.1919639999999996</v>
      </c>
      <c r="BP51" s="385">
        <v>7.0303329999999997</v>
      </c>
      <c r="BQ51" s="385">
        <v>7.3541780000000001</v>
      </c>
      <c r="BR51" s="385">
        <v>7.4943669999999996</v>
      </c>
      <c r="BS51" s="385">
        <v>6.7595520000000002</v>
      </c>
      <c r="BT51" s="385">
        <v>6.9173679999999997</v>
      </c>
      <c r="BU51" s="385">
        <v>6.0640609999999997</v>
      </c>
      <c r="BV51" s="385">
        <v>5.9817229999999997</v>
      </c>
    </row>
    <row r="52" spans="1:74" s="658" customFormat="1" ht="11.1" customHeight="1" x14ac:dyDescent="0.2">
      <c r="A52" s="246" t="s">
        <v>1005</v>
      </c>
      <c r="B52" s="657" t="s">
        <v>975</v>
      </c>
      <c r="C52" s="480">
        <v>0.38145171999999999</v>
      </c>
      <c r="D52" s="480">
        <v>0.35733949999999998</v>
      </c>
      <c r="E52" s="480">
        <v>0.40702617000000002</v>
      </c>
      <c r="F52" s="480">
        <v>0.39020156</v>
      </c>
      <c r="G52" s="480">
        <v>0.40297170999999998</v>
      </c>
      <c r="H52" s="480">
        <v>0.39183105000000001</v>
      </c>
      <c r="I52" s="480">
        <v>0.41726468</v>
      </c>
      <c r="J52" s="480">
        <v>0.42509607999999999</v>
      </c>
      <c r="K52" s="480">
        <v>0.42168802999999999</v>
      </c>
      <c r="L52" s="480">
        <v>0.42566608</v>
      </c>
      <c r="M52" s="480">
        <v>0.40561797999999999</v>
      </c>
      <c r="N52" s="480">
        <v>0.40232143999999997</v>
      </c>
      <c r="O52" s="480">
        <v>0.39543633</v>
      </c>
      <c r="P52" s="480">
        <v>0.35365249999999998</v>
      </c>
      <c r="Q52" s="480">
        <v>0.39390115999999997</v>
      </c>
      <c r="R52" s="480">
        <v>0.39124824000000002</v>
      </c>
      <c r="S52" s="480">
        <v>0.39458468000000002</v>
      </c>
      <c r="T52" s="480">
        <v>0.39190866000000002</v>
      </c>
      <c r="U52" s="480">
        <v>0.42514097000000001</v>
      </c>
      <c r="V52" s="480">
        <v>0.41704566999999998</v>
      </c>
      <c r="W52" s="480">
        <v>0.40962416000000001</v>
      </c>
      <c r="X52" s="480">
        <v>0.42744690000000002</v>
      </c>
      <c r="Y52" s="480">
        <v>0.40275928999999999</v>
      </c>
      <c r="Z52" s="480">
        <v>0.40340642999999998</v>
      </c>
      <c r="AA52" s="480">
        <v>0.39198747</v>
      </c>
      <c r="AB52" s="480">
        <v>0.36917520999999998</v>
      </c>
      <c r="AC52" s="480">
        <v>0.39068902</v>
      </c>
      <c r="AD52" s="480">
        <v>0.38596490999999999</v>
      </c>
      <c r="AE52" s="480">
        <v>0.39698752999999998</v>
      </c>
      <c r="AF52" s="480">
        <v>0.39943371999999999</v>
      </c>
      <c r="AG52" s="480">
        <v>0.41676186999999998</v>
      </c>
      <c r="AH52" s="480">
        <v>0.42402457999999998</v>
      </c>
      <c r="AI52" s="480">
        <v>0.41629783999999997</v>
      </c>
      <c r="AJ52" s="480">
        <v>0.43012952999999998</v>
      </c>
      <c r="AK52" s="480">
        <v>0.40375498999999998</v>
      </c>
      <c r="AL52" s="480">
        <v>0.41740231999999999</v>
      </c>
      <c r="AM52" s="480">
        <v>0.40239045000000001</v>
      </c>
      <c r="AN52" s="480">
        <v>0.35530388000000002</v>
      </c>
      <c r="AO52" s="480">
        <v>0.40828849</v>
      </c>
      <c r="AP52" s="480">
        <v>0.40500951000000002</v>
      </c>
      <c r="AQ52" s="480">
        <v>0.41281688</v>
      </c>
      <c r="AR52" s="480">
        <v>0.40920522999999998</v>
      </c>
      <c r="AS52" s="480">
        <v>0.42900734000000001</v>
      </c>
      <c r="AT52" s="480">
        <v>0.43889835999999999</v>
      </c>
      <c r="AU52" s="480">
        <v>0.42889245999999998</v>
      </c>
      <c r="AV52" s="480">
        <v>0.45029912</v>
      </c>
      <c r="AW52" s="480">
        <v>0.41932057</v>
      </c>
      <c r="AX52" s="480">
        <v>0.42817239000000001</v>
      </c>
      <c r="AY52" s="480">
        <v>0.41349531</v>
      </c>
      <c r="AZ52" s="823">
        <v>0.37625636000000001</v>
      </c>
      <c r="BA52" s="823">
        <v>0.42278751999999997</v>
      </c>
      <c r="BB52" s="823">
        <v>0.40624113000000001</v>
      </c>
      <c r="BC52" s="823">
        <v>0.41338879000000001</v>
      </c>
      <c r="BD52" s="823">
        <v>0.40751730000000003</v>
      </c>
      <c r="BE52" s="823">
        <v>0.42631541000000001</v>
      </c>
      <c r="BF52" s="388">
        <v>0.43590269999999998</v>
      </c>
      <c r="BG52" s="388">
        <v>0.42703079999999999</v>
      </c>
      <c r="BH52" s="388">
        <v>0.45132430000000001</v>
      </c>
      <c r="BI52" s="388">
        <v>0.42106779999999999</v>
      </c>
      <c r="BJ52" s="388">
        <v>0.43133480000000002</v>
      </c>
      <c r="BK52" s="388">
        <v>0.41591939999999999</v>
      </c>
      <c r="BL52" s="388">
        <v>0.37802200000000002</v>
      </c>
      <c r="BM52" s="388">
        <v>0.42452679999999998</v>
      </c>
      <c r="BN52" s="388">
        <v>0.40904580000000001</v>
      </c>
      <c r="BO52" s="388">
        <v>0.41689209999999999</v>
      </c>
      <c r="BP52" s="388">
        <v>0.41072530000000002</v>
      </c>
      <c r="BQ52" s="388">
        <v>0.42935329999999999</v>
      </c>
      <c r="BR52" s="388">
        <v>0.43863829999999998</v>
      </c>
      <c r="BS52" s="388">
        <v>0.42939290000000002</v>
      </c>
      <c r="BT52" s="388">
        <v>0.45323730000000001</v>
      </c>
      <c r="BU52" s="388">
        <v>0.42252339999999999</v>
      </c>
      <c r="BV52" s="388">
        <v>0.43260080000000001</v>
      </c>
    </row>
    <row r="53" spans="1:74" s="268" customFormat="1" ht="12" customHeight="1" x14ac:dyDescent="0.2">
      <c r="A53" s="267"/>
      <c r="B53" s="1044" t="s">
        <v>1006</v>
      </c>
      <c r="C53" s="1051"/>
      <c r="D53" s="1051"/>
      <c r="E53" s="1051"/>
      <c r="F53" s="1051"/>
      <c r="G53" s="1051"/>
      <c r="H53" s="1051"/>
      <c r="I53" s="1051"/>
      <c r="J53" s="1051"/>
      <c r="K53" s="1051"/>
      <c r="L53" s="1051"/>
      <c r="M53" s="1051"/>
      <c r="N53" s="1051"/>
      <c r="O53" s="1051"/>
      <c r="P53" s="1051"/>
      <c r="Q53" s="1051"/>
      <c r="R53" s="696"/>
      <c r="AZ53" s="271"/>
      <c r="BA53" s="271"/>
      <c r="BB53" s="271"/>
      <c r="BC53" s="271"/>
      <c r="BD53" s="271"/>
      <c r="BE53" s="271"/>
      <c r="BF53" s="271"/>
      <c r="BG53" s="271"/>
      <c r="BH53" s="271"/>
      <c r="BI53" s="271"/>
    </row>
    <row r="54" spans="1:74" s="130" customFormat="1" ht="12" customHeight="1" x14ac:dyDescent="0.2">
      <c r="A54" s="933"/>
      <c r="B54" s="691" t="s">
        <v>114</v>
      </c>
      <c r="C54" s="691"/>
      <c r="D54" s="691"/>
      <c r="E54" s="691"/>
      <c r="F54" s="691"/>
      <c r="G54" s="691"/>
      <c r="H54" s="692"/>
      <c r="I54" s="691"/>
      <c r="J54" s="691"/>
      <c r="K54" s="691"/>
      <c r="L54" s="691"/>
      <c r="M54" s="691"/>
      <c r="N54" s="691"/>
      <c r="O54" s="691"/>
      <c r="P54" s="691"/>
      <c r="Q54" s="691"/>
      <c r="R54" s="693"/>
      <c r="S54" s="934"/>
      <c r="T54" s="934"/>
      <c r="U54" s="934"/>
      <c r="V54" s="934"/>
      <c r="W54" s="934"/>
      <c r="X54" s="934"/>
      <c r="Y54" s="934"/>
      <c r="Z54" s="934"/>
      <c r="AA54" s="934"/>
      <c r="AB54" s="934"/>
      <c r="AC54" s="934"/>
      <c r="AD54" s="934"/>
      <c r="AE54" s="934"/>
      <c r="AF54" s="934"/>
      <c r="AG54" s="934"/>
      <c r="AH54" s="934"/>
      <c r="AI54" s="934"/>
      <c r="AJ54" s="934"/>
      <c r="AK54" s="934"/>
      <c r="AL54" s="934"/>
      <c r="AM54" s="934"/>
      <c r="AN54" s="934"/>
      <c r="AO54" s="934"/>
      <c r="AP54" s="934"/>
      <c r="AQ54" s="934"/>
      <c r="AR54" s="934"/>
      <c r="AS54" s="934"/>
      <c r="AT54" s="934"/>
      <c r="AU54" s="934"/>
      <c r="AV54" s="934"/>
      <c r="AW54" s="934"/>
      <c r="AX54" s="934"/>
      <c r="AY54" s="934"/>
      <c r="AZ54" s="596"/>
      <c r="BA54" s="596"/>
      <c r="BB54" s="596"/>
      <c r="BC54" s="596"/>
      <c r="BD54" s="596"/>
      <c r="BE54" s="596"/>
      <c r="BF54" s="596"/>
      <c r="BG54" s="596"/>
      <c r="BH54" s="753"/>
      <c r="BI54" s="596"/>
      <c r="BJ54" s="147"/>
      <c r="BK54" s="934"/>
      <c r="BL54" s="934"/>
      <c r="BM54" s="934"/>
      <c r="BN54" s="934"/>
      <c r="BO54" s="934"/>
      <c r="BP54" s="934"/>
      <c r="BQ54" s="934"/>
      <c r="BR54" s="934"/>
      <c r="BS54" s="934"/>
      <c r="BT54" s="934"/>
      <c r="BU54" s="934"/>
      <c r="BV54" s="934"/>
    </row>
    <row r="55" spans="1:74" s="130" customFormat="1" ht="12" customHeight="1" x14ac:dyDescent="0.2">
      <c r="A55" s="933"/>
      <c r="B55" s="974" t="str">
        <f>Dates!$G$2</f>
        <v>EIA completed modeling and analysis for this report on Thursday, August 6, 2026.</v>
      </c>
      <c r="C55" s="975"/>
      <c r="D55" s="975"/>
      <c r="E55" s="975"/>
      <c r="F55" s="975"/>
      <c r="G55" s="975"/>
      <c r="H55" s="975"/>
      <c r="I55" s="975"/>
      <c r="J55" s="975"/>
      <c r="K55" s="975"/>
      <c r="L55" s="975"/>
      <c r="M55" s="975"/>
      <c r="N55" s="975"/>
      <c r="O55" s="975"/>
      <c r="P55" s="975"/>
      <c r="Q55" s="975"/>
      <c r="R55" s="694"/>
      <c r="S55" s="934"/>
      <c r="T55" s="934"/>
      <c r="U55" s="934"/>
      <c r="V55" s="934"/>
      <c r="W55" s="934"/>
      <c r="X55" s="934"/>
      <c r="Y55" s="934"/>
      <c r="Z55" s="934"/>
      <c r="AA55" s="934"/>
      <c r="AB55" s="934"/>
      <c r="AC55" s="934"/>
      <c r="AD55" s="934"/>
      <c r="AE55" s="934"/>
      <c r="AF55" s="934"/>
      <c r="AG55" s="934"/>
      <c r="AH55" s="934"/>
      <c r="AI55" s="934"/>
      <c r="AJ55" s="934"/>
      <c r="AK55" s="934"/>
      <c r="AL55" s="934"/>
      <c r="AM55" s="934"/>
      <c r="AN55" s="934"/>
      <c r="AO55" s="934"/>
      <c r="AP55" s="934"/>
      <c r="AQ55" s="934"/>
      <c r="AR55" s="934"/>
      <c r="AS55" s="934"/>
      <c r="AT55" s="934"/>
      <c r="AU55" s="934"/>
      <c r="AV55" s="934"/>
      <c r="AW55" s="934"/>
      <c r="AX55" s="934"/>
      <c r="AY55" s="934"/>
      <c r="AZ55" s="596"/>
      <c r="BA55" s="596"/>
      <c r="BB55" s="596"/>
      <c r="BC55" s="596"/>
      <c r="BD55" s="597"/>
      <c r="BE55" s="597"/>
      <c r="BF55" s="597"/>
      <c r="BG55" s="596"/>
      <c r="BH55" s="558"/>
      <c r="BI55" s="596"/>
      <c r="BJ55" s="147"/>
      <c r="BK55" s="934"/>
      <c r="BL55" s="934"/>
      <c r="BM55" s="934"/>
      <c r="BN55" s="934"/>
      <c r="BO55" s="934"/>
      <c r="BP55" s="934"/>
      <c r="BQ55" s="934"/>
      <c r="BR55" s="934"/>
      <c r="BS55" s="934"/>
      <c r="BT55" s="934"/>
      <c r="BU55" s="934"/>
      <c r="BV55" s="934"/>
    </row>
    <row r="56" spans="1:74" s="130" customFormat="1" ht="12.75" x14ac:dyDescent="0.2">
      <c r="A56" s="933"/>
      <c r="B56" s="976" t="s">
        <v>116</v>
      </c>
      <c r="C56" s="977"/>
      <c r="D56" s="977"/>
      <c r="E56" s="977"/>
      <c r="F56" s="977"/>
      <c r="G56" s="977"/>
      <c r="H56" s="977"/>
      <c r="I56" s="977"/>
      <c r="J56" s="977"/>
      <c r="K56" s="977"/>
      <c r="L56" s="977"/>
      <c r="M56" s="977"/>
      <c r="N56" s="977"/>
      <c r="O56" s="977"/>
      <c r="P56" s="977"/>
      <c r="Q56" s="977"/>
      <c r="R56" s="696"/>
      <c r="S56" s="934"/>
      <c r="T56" s="934"/>
      <c r="U56" s="934"/>
      <c r="V56" s="934"/>
      <c r="W56" s="934"/>
      <c r="X56" s="934"/>
      <c r="Y56" s="934"/>
      <c r="Z56" s="934"/>
      <c r="AA56" s="934"/>
      <c r="AB56" s="934"/>
      <c r="AC56" s="934"/>
      <c r="AD56" s="934"/>
      <c r="AE56" s="934"/>
      <c r="AF56" s="934"/>
      <c r="AG56" s="934"/>
      <c r="AH56" s="934"/>
      <c r="AI56" s="934"/>
      <c r="AJ56" s="934"/>
      <c r="AK56" s="934"/>
      <c r="AL56" s="934"/>
      <c r="AM56" s="934"/>
      <c r="AN56" s="934"/>
      <c r="AO56" s="934"/>
      <c r="AP56" s="934"/>
      <c r="AQ56" s="934"/>
      <c r="AR56" s="934"/>
      <c r="AS56" s="934"/>
      <c r="AT56" s="934"/>
      <c r="AU56" s="934"/>
      <c r="AV56" s="934"/>
      <c r="AW56" s="934"/>
      <c r="AX56" s="934"/>
      <c r="AY56" s="934"/>
      <c r="AZ56" s="596"/>
      <c r="BA56" s="596"/>
      <c r="BB56" s="596"/>
      <c r="BC56" s="596"/>
      <c r="BD56" s="597"/>
      <c r="BE56" s="597"/>
      <c r="BF56" s="597"/>
      <c r="BG56" s="596"/>
      <c r="BH56" s="558"/>
      <c r="BI56" s="596"/>
      <c r="BJ56" s="147"/>
      <c r="BK56" s="934"/>
      <c r="BL56" s="934"/>
      <c r="BM56" s="934"/>
      <c r="BN56" s="934"/>
      <c r="BO56" s="934"/>
      <c r="BP56" s="934"/>
      <c r="BQ56" s="934"/>
      <c r="BR56" s="934"/>
      <c r="BS56" s="934"/>
      <c r="BT56" s="934"/>
      <c r="BU56" s="934"/>
      <c r="BV56" s="934"/>
    </row>
    <row r="57" spans="1:74" s="130" customFormat="1" ht="12" customHeight="1" x14ac:dyDescent="0.2">
      <c r="A57" s="933"/>
      <c r="B57" s="1050" t="s">
        <v>1007</v>
      </c>
      <c r="C57" s="1059"/>
      <c r="D57" s="1059"/>
      <c r="E57" s="1059"/>
      <c r="F57" s="1059"/>
      <c r="G57" s="1059"/>
      <c r="H57" s="1059"/>
      <c r="I57" s="1059"/>
      <c r="J57" s="1059"/>
      <c r="K57" s="1059"/>
      <c r="L57" s="1059"/>
      <c r="M57" s="1059"/>
      <c r="N57" s="1059"/>
      <c r="O57" s="1059"/>
      <c r="P57" s="1059"/>
      <c r="Q57" s="1051"/>
      <c r="R57" s="696"/>
      <c r="S57" s="934"/>
      <c r="T57" s="934"/>
      <c r="U57" s="934"/>
      <c r="V57" s="934"/>
      <c r="W57" s="934"/>
      <c r="X57" s="934"/>
      <c r="Y57" s="934"/>
      <c r="Z57" s="934"/>
      <c r="AA57" s="934"/>
      <c r="AB57" s="934"/>
      <c r="AC57" s="934"/>
      <c r="AD57" s="934"/>
      <c r="AE57" s="934"/>
      <c r="AF57" s="934"/>
      <c r="AG57" s="934"/>
      <c r="AH57" s="934"/>
      <c r="AI57" s="934"/>
      <c r="AJ57" s="934"/>
      <c r="AK57" s="934"/>
      <c r="AL57" s="934"/>
      <c r="AM57" s="934"/>
      <c r="AN57" s="934"/>
      <c r="AO57" s="934"/>
      <c r="AP57" s="934"/>
      <c r="AQ57" s="934"/>
      <c r="AR57" s="934"/>
      <c r="AS57" s="934"/>
      <c r="AT57" s="934"/>
      <c r="AU57" s="934"/>
      <c r="AV57" s="934"/>
      <c r="AW57" s="934"/>
      <c r="AX57" s="934"/>
      <c r="AY57" s="934"/>
      <c r="AZ57" s="596"/>
      <c r="BA57" s="596"/>
      <c r="BB57" s="596"/>
      <c r="BC57" s="596"/>
      <c r="BD57" s="597"/>
      <c r="BE57" s="597"/>
      <c r="BF57" s="597"/>
      <c r="BG57" s="596"/>
      <c r="BH57" s="558"/>
      <c r="BI57" s="596"/>
      <c r="BJ57" s="147"/>
      <c r="BK57" s="934"/>
      <c r="BL57" s="934"/>
      <c r="BM57" s="934"/>
      <c r="BN57" s="934"/>
      <c r="BO57" s="934"/>
      <c r="BP57" s="934"/>
      <c r="BQ57" s="934"/>
      <c r="BR57" s="934"/>
      <c r="BS57" s="934"/>
      <c r="BT57" s="934"/>
      <c r="BU57" s="934"/>
      <c r="BV57" s="934"/>
    </row>
    <row r="58" spans="1:74" s="130" customFormat="1" ht="12" customHeight="1" x14ac:dyDescent="0.2">
      <c r="A58" s="933"/>
      <c r="B58" s="1050" t="s">
        <v>1008</v>
      </c>
      <c r="C58" s="1059"/>
      <c r="D58" s="1059"/>
      <c r="E58" s="1059"/>
      <c r="F58" s="1059"/>
      <c r="G58" s="1059"/>
      <c r="H58" s="1059"/>
      <c r="I58" s="1059"/>
      <c r="J58" s="1059"/>
      <c r="K58" s="1059"/>
      <c r="L58" s="1059"/>
      <c r="M58" s="1059"/>
      <c r="N58" s="1059"/>
      <c r="O58" s="1059"/>
      <c r="P58" s="1059"/>
      <c r="Q58" s="1051"/>
      <c r="R58" s="696"/>
      <c r="S58" s="934"/>
      <c r="T58" s="934"/>
      <c r="U58" s="934"/>
      <c r="V58" s="934"/>
      <c r="W58" s="934"/>
      <c r="X58" s="934"/>
      <c r="Y58" s="934"/>
      <c r="Z58" s="934"/>
      <c r="AA58" s="934"/>
      <c r="AB58" s="934"/>
      <c r="AC58" s="934"/>
      <c r="AD58" s="934"/>
      <c r="AE58" s="934"/>
      <c r="AF58" s="934"/>
      <c r="AG58" s="934"/>
      <c r="AH58" s="934"/>
      <c r="AI58" s="934"/>
      <c r="AJ58" s="934"/>
      <c r="AK58" s="934"/>
      <c r="AL58" s="934"/>
      <c r="AM58" s="934"/>
      <c r="AN58" s="934"/>
      <c r="AO58" s="934"/>
      <c r="AP58" s="934"/>
      <c r="AQ58" s="934"/>
      <c r="AR58" s="934"/>
      <c r="AS58" s="934"/>
      <c r="AT58" s="934"/>
      <c r="AU58" s="934"/>
      <c r="AV58" s="934"/>
      <c r="AW58" s="934"/>
      <c r="AX58" s="934"/>
      <c r="AY58" s="934"/>
      <c r="AZ58" s="596"/>
      <c r="BA58" s="596"/>
      <c r="BB58" s="596"/>
      <c r="BC58" s="596"/>
      <c r="BD58" s="597"/>
      <c r="BE58" s="597"/>
      <c r="BF58" s="597"/>
      <c r="BG58" s="596"/>
      <c r="BH58" s="558"/>
      <c r="BI58" s="596"/>
      <c r="BJ58" s="147"/>
      <c r="BK58" s="934"/>
      <c r="BL58" s="934"/>
      <c r="BM58" s="934"/>
      <c r="BN58" s="934"/>
      <c r="BO58" s="934"/>
      <c r="BP58" s="934"/>
      <c r="BQ58" s="934"/>
      <c r="BR58" s="934"/>
      <c r="BS58" s="934"/>
      <c r="BT58" s="934"/>
      <c r="BU58" s="934"/>
      <c r="BV58" s="934"/>
    </row>
    <row r="59" spans="1:74" s="130" customFormat="1" ht="12" customHeight="1" x14ac:dyDescent="0.2">
      <c r="A59" s="933"/>
      <c r="B59" s="980" t="s">
        <v>118</v>
      </c>
      <c r="C59" s="980"/>
      <c r="D59" s="980"/>
      <c r="E59" s="980"/>
      <c r="F59" s="980"/>
      <c r="G59" s="980"/>
      <c r="H59" s="980"/>
      <c r="I59" s="980"/>
      <c r="J59" s="980"/>
      <c r="K59" s="980"/>
      <c r="L59" s="980"/>
      <c r="M59" s="980"/>
      <c r="N59" s="980"/>
      <c r="O59" s="980"/>
      <c r="P59" s="980"/>
      <c r="Q59" s="980"/>
      <c r="R59" s="980"/>
      <c r="S59" s="934"/>
      <c r="T59" s="934"/>
      <c r="U59" s="934"/>
      <c r="V59" s="934"/>
      <c r="W59" s="934"/>
      <c r="X59" s="934"/>
      <c r="Y59" s="934"/>
      <c r="Z59" s="934"/>
      <c r="AA59" s="934"/>
      <c r="AB59" s="934"/>
      <c r="AC59" s="934"/>
      <c r="AD59" s="934"/>
      <c r="AE59" s="934"/>
      <c r="AF59" s="934"/>
      <c r="AG59" s="934"/>
      <c r="AH59" s="934"/>
      <c r="AI59" s="934"/>
      <c r="AJ59" s="934"/>
      <c r="AK59" s="934"/>
      <c r="AL59" s="934"/>
      <c r="AM59" s="934"/>
      <c r="AN59" s="934"/>
      <c r="AO59" s="934"/>
      <c r="AP59" s="934"/>
      <c r="AQ59" s="934"/>
      <c r="AR59" s="934"/>
      <c r="AS59" s="934"/>
      <c r="AT59" s="934"/>
      <c r="AU59" s="934"/>
      <c r="AV59" s="934"/>
      <c r="AW59" s="934"/>
      <c r="AX59" s="934"/>
      <c r="AY59" s="596"/>
      <c r="AZ59" s="596"/>
      <c r="BA59" s="596"/>
      <c r="BB59" s="596"/>
      <c r="BC59" s="596"/>
      <c r="BD59" s="597"/>
      <c r="BE59" s="597"/>
      <c r="BF59" s="597"/>
      <c r="BG59" s="596"/>
      <c r="BH59" s="558"/>
      <c r="BI59" s="596"/>
      <c r="BJ59" s="147"/>
      <c r="BK59" s="934"/>
      <c r="BL59" s="934"/>
      <c r="BM59" s="934"/>
      <c r="BN59" s="934"/>
      <c r="BO59" s="934"/>
      <c r="BP59" s="934"/>
      <c r="BQ59" s="934"/>
      <c r="BR59" s="934"/>
      <c r="BS59" s="934"/>
      <c r="BT59" s="934"/>
      <c r="BU59" s="934"/>
      <c r="BV59" s="934"/>
    </row>
    <row r="60" spans="1:74" s="130" customFormat="1" ht="12" customHeight="1" x14ac:dyDescent="0.2">
      <c r="A60" s="933"/>
      <c r="B60" s="1050" t="s">
        <v>1009</v>
      </c>
      <c r="C60" s="989"/>
      <c r="D60" s="989"/>
      <c r="E60" s="989"/>
      <c r="F60" s="989"/>
      <c r="G60" s="989"/>
      <c r="H60" s="989"/>
      <c r="I60" s="989"/>
      <c r="J60" s="989"/>
      <c r="K60" s="989"/>
      <c r="L60" s="989"/>
      <c r="M60" s="989"/>
      <c r="N60" s="989"/>
      <c r="O60" s="989"/>
      <c r="P60" s="989"/>
      <c r="Q60" s="972"/>
      <c r="R60" s="696"/>
      <c r="S60" s="934"/>
      <c r="T60" s="934"/>
      <c r="U60" s="934"/>
      <c r="V60" s="934"/>
      <c r="W60" s="934"/>
      <c r="X60" s="934"/>
      <c r="Y60" s="934"/>
      <c r="Z60" s="934"/>
      <c r="AA60" s="934"/>
      <c r="AB60" s="934"/>
      <c r="AC60" s="934"/>
      <c r="AD60" s="934"/>
      <c r="AE60" s="934"/>
      <c r="AF60" s="934"/>
      <c r="AG60" s="934"/>
      <c r="AH60" s="934"/>
      <c r="AI60" s="934"/>
      <c r="AJ60" s="934"/>
      <c r="AK60" s="934"/>
      <c r="AL60" s="934"/>
      <c r="AM60" s="934"/>
      <c r="AN60" s="934"/>
      <c r="AO60" s="934"/>
      <c r="AP60" s="934"/>
      <c r="AQ60" s="934"/>
      <c r="AR60" s="934"/>
      <c r="AS60" s="934"/>
      <c r="AT60" s="934"/>
      <c r="AU60" s="934"/>
      <c r="AV60" s="934"/>
      <c r="AW60" s="934"/>
      <c r="AX60" s="934"/>
      <c r="AY60" s="596"/>
      <c r="AZ60" s="596"/>
      <c r="BA60" s="596"/>
      <c r="BB60" s="596"/>
      <c r="BC60" s="596"/>
      <c r="BD60" s="597"/>
      <c r="BE60" s="597"/>
      <c r="BF60" s="597"/>
      <c r="BG60" s="596"/>
      <c r="BH60" s="558"/>
      <c r="BI60" s="596"/>
      <c r="BJ60" s="147"/>
      <c r="BK60" s="934"/>
      <c r="BL60" s="934"/>
      <c r="BM60" s="934"/>
      <c r="BN60" s="934"/>
      <c r="BO60" s="934"/>
      <c r="BP60" s="934"/>
      <c r="BQ60" s="934"/>
      <c r="BR60" s="934"/>
      <c r="BS60" s="934"/>
      <c r="BT60" s="934"/>
      <c r="BU60" s="934"/>
      <c r="BV60" s="934"/>
    </row>
    <row r="61" spans="1:74" s="130" customFormat="1" ht="12" customHeight="1" x14ac:dyDescent="0.2">
      <c r="A61" s="933"/>
      <c r="B61" s="966" t="s">
        <v>955</v>
      </c>
      <c r="C61" s="972"/>
      <c r="D61" s="972"/>
      <c r="E61" s="972"/>
      <c r="F61" s="972"/>
      <c r="G61" s="972"/>
      <c r="H61" s="972"/>
      <c r="I61" s="972"/>
      <c r="J61" s="972"/>
      <c r="K61" s="972"/>
      <c r="L61" s="972"/>
      <c r="M61" s="972"/>
      <c r="N61" s="972"/>
      <c r="O61" s="972"/>
      <c r="P61" s="972"/>
      <c r="Q61" s="1051"/>
      <c r="R61" s="696"/>
      <c r="S61" s="934"/>
      <c r="T61" s="934"/>
      <c r="U61" s="934"/>
      <c r="V61" s="934"/>
      <c r="W61" s="934"/>
      <c r="X61" s="934"/>
      <c r="Y61" s="934"/>
      <c r="Z61" s="934"/>
      <c r="AA61" s="934"/>
      <c r="AB61" s="934"/>
      <c r="AC61" s="934"/>
      <c r="AD61" s="934"/>
      <c r="AE61" s="934"/>
      <c r="AF61" s="934"/>
      <c r="AG61" s="934"/>
      <c r="AH61" s="934"/>
      <c r="AI61" s="934"/>
      <c r="AJ61" s="934"/>
      <c r="AK61" s="934"/>
      <c r="AL61" s="934"/>
      <c r="AM61" s="934"/>
      <c r="AN61" s="934"/>
      <c r="AO61" s="934"/>
      <c r="AP61" s="934"/>
      <c r="AQ61" s="934"/>
      <c r="AR61" s="934"/>
      <c r="AS61" s="934"/>
      <c r="AT61" s="934"/>
      <c r="AU61" s="934"/>
      <c r="AV61" s="934"/>
      <c r="AW61" s="934"/>
      <c r="AX61" s="934"/>
      <c r="AY61" s="596"/>
      <c r="AZ61" s="596"/>
      <c r="BA61" s="596"/>
      <c r="BB61" s="596"/>
      <c r="BC61" s="596"/>
      <c r="BD61" s="597"/>
      <c r="BE61" s="597"/>
      <c r="BF61" s="597"/>
      <c r="BG61" s="596"/>
      <c r="BH61" s="558"/>
      <c r="BI61" s="596"/>
      <c r="BJ61" s="147"/>
      <c r="BK61" s="934"/>
      <c r="BL61" s="934"/>
      <c r="BM61" s="934"/>
      <c r="BN61" s="934"/>
      <c r="BO61" s="934"/>
      <c r="BP61" s="934"/>
      <c r="BQ61" s="934"/>
      <c r="BR61" s="934"/>
      <c r="BS61" s="934"/>
      <c r="BT61" s="934"/>
      <c r="BU61" s="934"/>
      <c r="BV61" s="934"/>
    </row>
    <row r="62" spans="1:74" s="130" customFormat="1" ht="12" customHeight="1" x14ac:dyDescent="0.2">
      <c r="A62" s="933"/>
      <c r="B62" s="1052" t="s">
        <v>1010</v>
      </c>
      <c r="C62" s="972"/>
      <c r="D62" s="972"/>
      <c r="E62" s="972"/>
      <c r="F62" s="972"/>
      <c r="G62" s="972"/>
      <c r="H62" s="972"/>
      <c r="I62" s="972"/>
      <c r="J62" s="972"/>
      <c r="K62" s="972"/>
      <c r="L62" s="972"/>
      <c r="M62" s="972"/>
      <c r="N62" s="972"/>
      <c r="O62" s="972"/>
      <c r="P62" s="972"/>
      <c r="Q62" s="972"/>
      <c r="R62" s="696"/>
      <c r="S62" s="934"/>
      <c r="T62" s="934"/>
      <c r="U62" s="934"/>
      <c r="V62" s="934"/>
      <c r="W62" s="934"/>
      <c r="X62" s="934"/>
      <c r="Y62" s="934"/>
      <c r="Z62" s="934"/>
      <c r="AA62" s="934"/>
      <c r="AB62" s="934"/>
      <c r="AC62" s="934"/>
      <c r="AD62" s="934"/>
      <c r="AE62" s="934"/>
      <c r="AF62" s="934"/>
      <c r="AG62" s="934"/>
      <c r="AH62" s="934"/>
      <c r="AI62" s="934"/>
      <c r="AJ62" s="934"/>
      <c r="AK62" s="934"/>
      <c r="AL62" s="934"/>
      <c r="AM62" s="934"/>
      <c r="AN62" s="934"/>
      <c r="AO62" s="934"/>
      <c r="AP62" s="934"/>
      <c r="AQ62" s="934"/>
      <c r="AR62" s="934"/>
      <c r="AS62" s="934"/>
      <c r="AT62" s="934"/>
      <c r="AU62" s="934"/>
      <c r="AV62" s="934"/>
      <c r="AW62" s="934"/>
      <c r="AX62" s="934"/>
      <c r="AY62" s="596"/>
      <c r="AZ62" s="596"/>
      <c r="BA62" s="596"/>
      <c r="BB62" s="596"/>
      <c r="BC62" s="596"/>
      <c r="BD62" s="597"/>
      <c r="BE62" s="597"/>
      <c r="BF62" s="597"/>
      <c r="BG62" s="596"/>
      <c r="BH62" s="558"/>
      <c r="BI62" s="596"/>
      <c r="BJ62" s="147"/>
      <c r="BK62" s="934"/>
      <c r="BL62" s="934"/>
      <c r="BM62" s="934"/>
      <c r="BN62" s="934"/>
      <c r="BO62" s="934"/>
      <c r="BP62" s="934"/>
      <c r="BQ62" s="934"/>
      <c r="BR62" s="934"/>
      <c r="BS62" s="934"/>
      <c r="BT62" s="934"/>
      <c r="BU62" s="934"/>
      <c r="BV62" s="934"/>
    </row>
    <row r="63" spans="1:74" s="129" customFormat="1" ht="12" customHeight="1" x14ac:dyDescent="0.2">
      <c r="A63" s="658"/>
      <c r="B63" s="1013"/>
      <c r="C63" s="985"/>
      <c r="D63" s="985"/>
      <c r="E63" s="985"/>
      <c r="F63" s="985"/>
      <c r="G63" s="985"/>
      <c r="H63" s="985"/>
      <c r="I63" s="985"/>
      <c r="J63" s="985"/>
      <c r="K63" s="985"/>
      <c r="L63" s="985"/>
      <c r="M63" s="985"/>
      <c r="N63" s="985"/>
      <c r="O63" s="985"/>
      <c r="P63" s="985"/>
      <c r="Q63" s="985"/>
      <c r="R63" s="932"/>
      <c r="S63" s="932"/>
      <c r="T63" s="932"/>
      <c r="U63" s="932"/>
      <c r="V63" s="932"/>
      <c r="W63" s="932"/>
      <c r="X63" s="932"/>
      <c r="Y63" s="932"/>
      <c r="Z63" s="932"/>
      <c r="AA63" s="932"/>
      <c r="AB63" s="932"/>
      <c r="AC63" s="932"/>
      <c r="AD63" s="932"/>
      <c r="AE63" s="932"/>
      <c r="AF63" s="932"/>
      <c r="AG63" s="932"/>
      <c r="AH63" s="932"/>
      <c r="AI63" s="932"/>
      <c r="AJ63" s="932"/>
      <c r="AK63" s="932"/>
      <c r="AL63" s="932"/>
      <c r="AM63" s="932"/>
      <c r="AN63" s="932"/>
      <c r="AO63" s="932"/>
      <c r="AP63" s="932"/>
      <c r="AQ63" s="932"/>
      <c r="AR63" s="932"/>
      <c r="AS63" s="932"/>
      <c r="AT63" s="932"/>
      <c r="AU63" s="932"/>
      <c r="AV63" s="932"/>
      <c r="AW63" s="932"/>
      <c r="AX63" s="932"/>
      <c r="AY63" s="735"/>
      <c r="AZ63" s="735"/>
      <c r="BA63" s="735"/>
      <c r="BB63" s="735"/>
      <c r="BC63" s="735"/>
      <c r="BD63" s="594"/>
      <c r="BE63" s="594"/>
      <c r="BF63" s="594"/>
      <c r="BG63" s="735"/>
      <c r="BH63" s="558"/>
      <c r="BI63" s="735"/>
      <c r="BJ63" s="145"/>
      <c r="BK63" s="932"/>
      <c r="BL63" s="932"/>
      <c r="BM63" s="932"/>
      <c r="BN63" s="932"/>
      <c r="BO63" s="932"/>
      <c r="BP63" s="932"/>
      <c r="BQ63" s="932"/>
      <c r="BR63" s="932"/>
      <c r="BS63" s="932"/>
      <c r="BT63" s="932"/>
      <c r="BU63" s="932"/>
      <c r="BV63" s="932"/>
    </row>
    <row r="64" spans="1:74" x14ac:dyDescent="0.2">
      <c r="A64" s="658"/>
      <c r="B64" s="658"/>
      <c r="C64" s="658"/>
      <c r="D64" s="658"/>
      <c r="E64" s="658"/>
      <c r="F64" s="658"/>
      <c r="G64" s="658"/>
      <c r="H64" s="658"/>
      <c r="I64" s="658"/>
      <c r="J64" s="658"/>
      <c r="K64" s="658"/>
      <c r="L64" s="658"/>
      <c r="M64" s="658"/>
      <c r="N64" s="658"/>
      <c r="O64" s="658"/>
      <c r="P64" s="658"/>
      <c r="Q64" s="658"/>
      <c r="R64" s="658"/>
      <c r="S64" s="658"/>
      <c r="T64" s="658"/>
      <c r="U64" s="658"/>
      <c r="V64" s="658"/>
      <c r="W64" s="658"/>
      <c r="X64" s="658"/>
      <c r="Y64" s="658"/>
      <c r="Z64" s="658"/>
      <c r="AA64" s="658"/>
      <c r="AB64" s="658"/>
      <c r="AC64" s="658"/>
      <c r="AD64" s="658"/>
      <c r="AE64" s="658"/>
      <c r="AF64" s="658"/>
      <c r="AG64" s="658"/>
      <c r="AH64" s="658"/>
      <c r="AI64" s="658"/>
      <c r="AJ64" s="658"/>
      <c r="AK64" s="658"/>
      <c r="AL64" s="658"/>
      <c r="AM64" s="658"/>
      <c r="AN64" s="658"/>
      <c r="AO64" s="658"/>
      <c r="AP64" s="658"/>
      <c r="AQ64" s="658"/>
      <c r="AR64" s="658"/>
      <c r="AS64" s="658"/>
      <c r="AT64" s="658"/>
      <c r="AU64" s="658"/>
      <c r="AV64" s="658"/>
      <c r="AW64" s="658"/>
      <c r="AX64" s="658"/>
      <c r="BH64" s="558"/>
      <c r="BK64" s="98"/>
      <c r="BL64" s="98"/>
      <c r="BM64" s="98"/>
      <c r="BN64" s="98"/>
      <c r="BO64" s="98"/>
      <c r="BP64" s="98"/>
      <c r="BQ64" s="98"/>
      <c r="BR64" s="98"/>
      <c r="BS64" s="98"/>
      <c r="BT64" s="98"/>
      <c r="BU64" s="98"/>
      <c r="BV64" s="98"/>
    </row>
    <row r="65" spans="60:74" x14ac:dyDescent="0.2">
      <c r="BH65" s="558"/>
      <c r="BK65" s="98"/>
      <c r="BL65" s="98"/>
      <c r="BM65" s="98"/>
      <c r="BN65" s="98"/>
      <c r="BO65" s="98"/>
      <c r="BP65" s="98"/>
      <c r="BQ65" s="98"/>
      <c r="BR65" s="98"/>
      <c r="BS65" s="98"/>
      <c r="BT65" s="98"/>
      <c r="BU65" s="98"/>
      <c r="BV65" s="98"/>
    </row>
    <row r="66" spans="60:74" x14ac:dyDescent="0.2">
      <c r="BH66" s="558"/>
      <c r="BK66" s="98"/>
      <c r="BL66" s="98"/>
      <c r="BM66" s="98"/>
      <c r="BN66" s="98"/>
      <c r="BO66" s="98"/>
      <c r="BP66" s="98"/>
      <c r="BQ66" s="98"/>
      <c r="BR66" s="98"/>
      <c r="BS66" s="98"/>
      <c r="BT66" s="98"/>
      <c r="BU66" s="98"/>
      <c r="BV66" s="98"/>
    </row>
    <row r="67" spans="60:74" x14ac:dyDescent="0.2">
      <c r="BH67" s="558"/>
      <c r="BK67" s="98"/>
      <c r="BL67" s="98"/>
      <c r="BM67" s="98"/>
      <c r="BN67" s="98"/>
      <c r="BO67" s="98"/>
      <c r="BP67" s="98"/>
      <c r="BQ67" s="98"/>
      <c r="BR67" s="98"/>
      <c r="BS67" s="98"/>
      <c r="BT67" s="98"/>
      <c r="BU67" s="98"/>
      <c r="BV67" s="98"/>
    </row>
    <row r="68" spans="60:74" x14ac:dyDescent="0.2">
      <c r="BH68" s="558"/>
      <c r="BK68" s="98"/>
      <c r="BL68" s="98"/>
      <c r="BM68" s="98"/>
      <c r="BN68" s="98"/>
      <c r="BO68" s="98"/>
      <c r="BP68" s="98"/>
      <c r="BQ68" s="98"/>
      <c r="BR68" s="98"/>
      <c r="BS68" s="98"/>
      <c r="BT68" s="98"/>
      <c r="BU68" s="98"/>
      <c r="BV68" s="98"/>
    </row>
    <row r="69" spans="60:74" x14ac:dyDescent="0.2">
      <c r="BK69" s="98"/>
      <c r="BL69" s="98"/>
      <c r="BM69" s="98"/>
      <c r="BN69" s="98"/>
      <c r="BO69" s="98"/>
      <c r="BP69" s="98"/>
      <c r="BQ69" s="98"/>
      <c r="BR69" s="98"/>
      <c r="BS69" s="98"/>
      <c r="BT69" s="98"/>
      <c r="BU69" s="98"/>
      <c r="BV69" s="98"/>
    </row>
    <row r="70" spans="60:74" x14ac:dyDescent="0.2">
      <c r="BK70" s="98"/>
      <c r="BL70" s="98"/>
      <c r="BM70" s="98"/>
      <c r="BN70" s="98"/>
      <c r="BO70" s="98"/>
      <c r="BP70" s="98"/>
      <c r="BQ70" s="98"/>
      <c r="BR70" s="98"/>
      <c r="BS70" s="98"/>
      <c r="BT70" s="98"/>
      <c r="BU70" s="98"/>
      <c r="BV70" s="98"/>
    </row>
    <row r="71" spans="60:74" x14ac:dyDescent="0.2">
      <c r="BK71" s="98"/>
      <c r="BL71" s="98"/>
      <c r="BM71" s="98"/>
      <c r="BN71" s="98"/>
      <c r="BO71" s="98"/>
      <c r="BP71" s="98"/>
      <c r="BQ71" s="98"/>
      <c r="BR71" s="98"/>
      <c r="BS71" s="98"/>
      <c r="BT71" s="98"/>
      <c r="BU71" s="98"/>
      <c r="BV71" s="98"/>
    </row>
    <row r="72" spans="60:74" x14ac:dyDescent="0.2">
      <c r="BK72" s="98"/>
      <c r="BL72" s="98"/>
      <c r="BM72" s="98"/>
      <c r="BN72" s="98"/>
      <c r="BO72" s="98"/>
      <c r="BP72" s="98"/>
      <c r="BQ72" s="98"/>
      <c r="BR72" s="98"/>
      <c r="BS72" s="98"/>
      <c r="BT72" s="98"/>
      <c r="BU72" s="98"/>
      <c r="BV72" s="98"/>
    </row>
    <row r="73" spans="60:74" x14ac:dyDescent="0.2">
      <c r="BK73" s="98"/>
      <c r="BL73" s="98"/>
      <c r="BM73" s="98"/>
      <c r="BN73" s="98"/>
      <c r="BO73" s="98"/>
      <c r="BP73" s="98"/>
      <c r="BQ73" s="98"/>
      <c r="BR73" s="98"/>
      <c r="BS73" s="98"/>
      <c r="BT73" s="98"/>
      <c r="BU73" s="98"/>
      <c r="BV73" s="98"/>
    </row>
    <row r="74" spans="60:74" x14ac:dyDescent="0.2">
      <c r="BK74" s="98"/>
      <c r="BL74" s="98"/>
      <c r="BM74" s="98"/>
      <c r="BN74" s="98"/>
      <c r="BO74" s="98"/>
      <c r="BP74" s="98"/>
      <c r="BQ74" s="98"/>
      <c r="BR74" s="98"/>
      <c r="BS74" s="98"/>
      <c r="BT74" s="98"/>
      <c r="BU74" s="98"/>
      <c r="BV74" s="98"/>
    </row>
    <row r="75" spans="60:74" x14ac:dyDescent="0.2">
      <c r="BK75" s="98"/>
      <c r="BL75" s="98"/>
      <c r="BM75" s="98"/>
      <c r="BN75" s="98"/>
      <c r="BO75" s="98"/>
      <c r="BP75" s="98"/>
      <c r="BQ75" s="98"/>
      <c r="BR75" s="98"/>
      <c r="BS75" s="98"/>
      <c r="BT75" s="98"/>
      <c r="BU75" s="98"/>
      <c r="BV75" s="98"/>
    </row>
    <row r="76" spans="60:74" x14ac:dyDescent="0.2">
      <c r="BK76" s="98"/>
      <c r="BL76" s="98"/>
      <c r="BM76" s="98"/>
      <c r="BN76" s="98"/>
      <c r="BO76" s="98"/>
      <c r="BP76" s="98"/>
      <c r="BQ76" s="98"/>
      <c r="BR76" s="98"/>
      <c r="BS76" s="98"/>
      <c r="BT76" s="98"/>
      <c r="BU76" s="98"/>
      <c r="BV76" s="98"/>
    </row>
    <row r="77" spans="60:74" x14ac:dyDescent="0.2">
      <c r="BK77" s="98"/>
      <c r="BL77" s="98"/>
      <c r="BM77" s="98"/>
      <c r="BN77" s="98"/>
      <c r="BO77" s="98"/>
      <c r="BP77" s="98"/>
      <c r="BQ77" s="98"/>
      <c r="BR77" s="98"/>
      <c r="BS77" s="98"/>
      <c r="BT77" s="98"/>
      <c r="BU77" s="98"/>
      <c r="BV77" s="98"/>
    </row>
    <row r="78" spans="60:74" x14ac:dyDescent="0.2">
      <c r="BK78" s="98"/>
      <c r="BL78" s="98"/>
      <c r="BM78" s="98"/>
      <c r="BN78" s="98"/>
      <c r="BO78" s="98"/>
      <c r="BP78" s="98"/>
      <c r="BQ78" s="98"/>
      <c r="BR78" s="98"/>
      <c r="BS78" s="98"/>
      <c r="BT78" s="98"/>
      <c r="BU78" s="98"/>
      <c r="BV78" s="98"/>
    </row>
    <row r="79" spans="60:74" x14ac:dyDescent="0.2">
      <c r="BK79" s="98"/>
      <c r="BL79" s="98"/>
      <c r="BM79" s="98"/>
      <c r="BN79" s="98"/>
      <c r="BO79" s="98"/>
      <c r="BP79" s="98"/>
      <c r="BQ79" s="98"/>
      <c r="BR79" s="98"/>
      <c r="BS79" s="98"/>
      <c r="BT79" s="98"/>
      <c r="BU79" s="98"/>
      <c r="BV79" s="98"/>
    </row>
    <row r="80" spans="60:74" x14ac:dyDescent="0.2">
      <c r="BK80" s="98"/>
      <c r="BL80" s="98"/>
      <c r="BM80" s="98"/>
      <c r="BN80" s="98"/>
      <c r="BO80" s="98"/>
      <c r="BP80" s="98"/>
      <c r="BQ80" s="98"/>
      <c r="BR80" s="98"/>
      <c r="BS80" s="98"/>
      <c r="BT80" s="98"/>
      <c r="BU80" s="98"/>
      <c r="BV80" s="98"/>
    </row>
    <row r="81" spans="63:74" x14ac:dyDescent="0.2">
      <c r="BK81" s="98"/>
      <c r="BL81" s="98"/>
      <c r="BM81" s="98"/>
      <c r="BN81" s="98"/>
      <c r="BO81" s="98"/>
      <c r="BP81" s="98"/>
      <c r="BQ81" s="98"/>
      <c r="BR81" s="98"/>
      <c r="BS81" s="98"/>
      <c r="BT81" s="98"/>
      <c r="BU81" s="98"/>
      <c r="BV81" s="98"/>
    </row>
    <row r="82" spans="63:74" x14ac:dyDescent="0.2">
      <c r="BK82" s="98"/>
      <c r="BL82" s="98"/>
      <c r="BM82" s="98"/>
      <c r="BN82" s="98"/>
      <c r="BO82" s="98"/>
      <c r="BP82" s="98"/>
      <c r="BQ82" s="98"/>
      <c r="BR82" s="98"/>
      <c r="BS82" s="98"/>
      <c r="BT82" s="98"/>
      <c r="BU82" s="98"/>
      <c r="BV82" s="98"/>
    </row>
    <row r="83" spans="63:74" x14ac:dyDescent="0.2">
      <c r="BK83" s="98"/>
      <c r="BL83" s="98"/>
      <c r="BM83" s="98"/>
      <c r="BN83" s="98"/>
      <c r="BO83" s="98"/>
      <c r="BP83" s="98"/>
      <c r="BQ83" s="98"/>
      <c r="BR83" s="98"/>
      <c r="BS83" s="98"/>
      <c r="BT83" s="98"/>
      <c r="BU83" s="98"/>
      <c r="BV83" s="98"/>
    </row>
    <row r="84" spans="63:74" x14ac:dyDescent="0.2">
      <c r="BK84" s="98"/>
      <c r="BL84" s="98"/>
      <c r="BM84" s="98"/>
      <c r="BN84" s="98"/>
      <c r="BO84" s="98"/>
      <c r="BP84" s="98"/>
      <c r="BQ84" s="98"/>
      <c r="BR84" s="98"/>
      <c r="BS84" s="98"/>
      <c r="BT84" s="98"/>
      <c r="BU84" s="98"/>
      <c r="BV84" s="98"/>
    </row>
    <row r="85" spans="63:74" x14ac:dyDescent="0.2">
      <c r="BK85" s="98"/>
      <c r="BL85" s="98"/>
      <c r="BM85" s="98"/>
      <c r="BN85" s="98"/>
      <c r="BO85" s="98"/>
      <c r="BP85" s="98"/>
      <c r="BQ85" s="98"/>
      <c r="BR85" s="98"/>
      <c r="BS85" s="98"/>
      <c r="BT85" s="98"/>
      <c r="BU85" s="98"/>
      <c r="BV85" s="98"/>
    </row>
    <row r="86" spans="63:74" x14ac:dyDescent="0.2">
      <c r="BK86" s="98"/>
      <c r="BL86" s="98"/>
      <c r="BM86" s="98"/>
      <c r="BN86" s="98"/>
      <c r="BO86" s="98"/>
      <c r="BP86" s="98"/>
      <c r="BQ86" s="98"/>
      <c r="BR86" s="98"/>
      <c r="BS86" s="98"/>
      <c r="BT86" s="98"/>
      <c r="BU86" s="98"/>
      <c r="BV86" s="98"/>
    </row>
    <row r="87" spans="63:74" x14ac:dyDescent="0.2">
      <c r="BK87" s="98"/>
      <c r="BL87" s="98"/>
      <c r="BM87" s="98"/>
      <c r="BN87" s="98"/>
      <c r="BO87" s="98"/>
      <c r="BP87" s="98"/>
      <c r="BQ87" s="98"/>
      <c r="BR87" s="98"/>
      <c r="BS87" s="98"/>
      <c r="BT87" s="98"/>
      <c r="BU87" s="98"/>
      <c r="BV87" s="98"/>
    </row>
    <row r="88" spans="63:74" x14ac:dyDescent="0.2">
      <c r="BK88" s="98"/>
      <c r="BL88" s="98"/>
      <c r="BM88" s="98"/>
      <c r="BN88" s="98"/>
      <c r="BO88" s="98"/>
      <c r="BP88" s="98"/>
      <c r="BQ88" s="98"/>
      <c r="BR88" s="98"/>
      <c r="BS88" s="98"/>
      <c r="BT88" s="98"/>
      <c r="BU88" s="98"/>
      <c r="BV88" s="98"/>
    </row>
    <row r="89" spans="63:74" x14ac:dyDescent="0.2">
      <c r="BK89" s="98"/>
      <c r="BL89" s="98"/>
      <c r="BM89" s="98"/>
      <c r="BN89" s="98"/>
      <c r="BO89" s="98"/>
      <c r="BP89" s="98"/>
      <c r="BQ89" s="98"/>
      <c r="BR89" s="98"/>
      <c r="BS89" s="98"/>
      <c r="BT89" s="98"/>
      <c r="BU89" s="98"/>
      <c r="BV89" s="98"/>
    </row>
    <row r="90" spans="63:74" x14ac:dyDescent="0.2">
      <c r="BK90" s="98"/>
      <c r="BL90" s="98"/>
      <c r="BM90" s="98"/>
      <c r="BN90" s="98"/>
      <c r="BO90" s="98"/>
      <c r="BP90" s="98"/>
      <c r="BQ90" s="98"/>
      <c r="BR90" s="98"/>
      <c r="BS90" s="98"/>
      <c r="BT90" s="98"/>
      <c r="BU90" s="98"/>
      <c r="BV90" s="98"/>
    </row>
    <row r="91" spans="63:74" x14ac:dyDescent="0.2">
      <c r="BK91" s="98"/>
      <c r="BL91" s="98"/>
      <c r="BM91" s="98"/>
      <c r="BN91" s="98"/>
      <c r="BO91" s="98"/>
      <c r="BP91" s="98"/>
      <c r="BQ91" s="98"/>
      <c r="BR91" s="98"/>
      <c r="BS91" s="98"/>
      <c r="BT91" s="98"/>
      <c r="BU91" s="98"/>
      <c r="BV91" s="98"/>
    </row>
    <row r="92" spans="63:74" x14ac:dyDescent="0.2">
      <c r="BK92" s="98"/>
      <c r="BL92" s="98"/>
      <c r="BM92" s="98"/>
      <c r="BN92" s="98"/>
      <c r="BO92" s="98"/>
      <c r="BP92" s="98"/>
      <c r="BQ92" s="98"/>
      <c r="BR92" s="98"/>
      <c r="BS92" s="98"/>
      <c r="BT92" s="98"/>
      <c r="BU92" s="98"/>
      <c r="BV92" s="98"/>
    </row>
    <row r="93" spans="63:74" x14ac:dyDescent="0.2">
      <c r="BK93" s="98"/>
      <c r="BL93" s="98"/>
      <c r="BM93" s="98"/>
      <c r="BN93" s="98"/>
      <c r="BO93" s="98"/>
      <c r="BP93" s="98"/>
      <c r="BQ93" s="98"/>
      <c r="BR93" s="98"/>
      <c r="BS93" s="98"/>
      <c r="BT93" s="98"/>
      <c r="BU93" s="98"/>
      <c r="BV93" s="98"/>
    </row>
    <row r="94" spans="63:74" x14ac:dyDescent="0.2">
      <c r="BK94" s="98"/>
      <c r="BL94" s="98"/>
      <c r="BM94" s="98"/>
      <c r="BN94" s="98"/>
      <c r="BO94" s="98"/>
      <c r="BP94" s="98"/>
      <c r="BQ94" s="98"/>
      <c r="BR94" s="98"/>
      <c r="BS94" s="98"/>
      <c r="BT94" s="98"/>
      <c r="BU94" s="98"/>
      <c r="BV94" s="98"/>
    </row>
    <row r="95" spans="63:74" x14ac:dyDescent="0.2">
      <c r="BK95" s="98"/>
      <c r="BL95" s="98"/>
      <c r="BM95" s="98"/>
      <c r="BN95" s="98"/>
      <c r="BO95" s="98"/>
      <c r="BP95" s="98"/>
      <c r="BQ95" s="98"/>
      <c r="BR95" s="98"/>
      <c r="BS95" s="98"/>
      <c r="BT95" s="98"/>
      <c r="BU95" s="98"/>
      <c r="BV95" s="98"/>
    </row>
    <row r="96" spans="63:74" x14ac:dyDescent="0.2">
      <c r="BK96" s="98"/>
      <c r="BL96" s="98"/>
      <c r="BM96" s="98"/>
      <c r="BN96" s="98"/>
      <c r="BO96" s="98"/>
      <c r="BP96" s="98"/>
      <c r="BQ96" s="98"/>
      <c r="BR96" s="98"/>
      <c r="BS96" s="98"/>
      <c r="BT96" s="98"/>
      <c r="BU96" s="98"/>
      <c r="BV96" s="98"/>
    </row>
    <row r="97" spans="63:74" x14ac:dyDescent="0.2">
      <c r="BK97" s="98"/>
      <c r="BL97" s="98"/>
      <c r="BM97" s="98"/>
      <c r="BN97" s="98"/>
      <c r="BO97" s="98"/>
      <c r="BP97" s="98"/>
      <c r="BQ97" s="98"/>
      <c r="BR97" s="98"/>
      <c r="BS97" s="98"/>
      <c r="BT97" s="98"/>
      <c r="BU97" s="98"/>
      <c r="BV97" s="98"/>
    </row>
    <row r="98" spans="63:74" x14ac:dyDescent="0.2">
      <c r="BK98" s="98"/>
      <c r="BL98" s="98"/>
      <c r="BM98" s="98"/>
      <c r="BN98" s="98"/>
      <c r="BO98" s="98"/>
      <c r="BP98" s="98"/>
      <c r="BQ98" s="98"/>
      <c r="BR98" s="98"/>
      <c r="BS98" s="98"/>
      <c r="BT98" s="98"/>
      <c r="BU98" s="98"/>
      <c r="BV98" s="98"/>
    </row>
    <row r="99" spans="63:74" x14ac:dyDescent="0.2">
      <c r="BK99" s="98"/>
      <c r="BL99" s="98"/>
      <c r="BM99" s="98"/>
      <c r="BN99" s="98"/>
      <c r="BO99" s="98"/>
      <c r="BP99" s="98"/>
      <c r="BQ99" s="98"/>
      <c r="BR99" s="98"/>
      <c r="BS99" s="98"/>
      <c r="BT99" s="98"/>
      <c r="BU99" s="98"/>
      <c r="BV99" s="98"/>
    </row>
    <row r="100" spans="63:74" x14ac:dyDescent="0.2">
      <c r="BK100" s="98"/>
      <c r="BL100" s="98"/>
      <c r="BM100" s="98"/>
      <c r="BN100" s="98"/>
      <c r="BO100" s="98"/>
      <c r="BP100" s="98"/>
      <c r="BQ100" s="98"/>
      <c r="BR100" s="98"/>
      <c r="BS100" s="98"/>
      <c r="BT100" s="98"/>
      <c r="BU100" s="98"/>
      <c r="BV100" s="98"/>
    </row>
    <row r="101" spans="63:74" x14ac:dyDescent="0.2">
      <c r="BK101" s="98"/>
      <c r="BL101" s="98"/>
      <c r="BM101" s="98"/>
      <c r="BN101" s="98"/>
      <c r="BO101" s="98"/>
      <c r="BP101" s="98"/>
      <c r="BQ101" s="98"/>
      <c r="BR101" s="98"/>
      <c r="BS101" s="98"/>
      <c r="BT101" s="98"/>
      <c r="BU101" s="98"/>
      <c r="BV101" s="98"/>
    </row>
    <row r="102" spans="63:74" x14ac:dyDescent="0.2">
      <c r="BK102" s="98"/>
      <c r="BL102" s="98"/>
      <c r="BM102" s="98"/>
      <c r="BN102" s="98"/>
      <c r="BO102" s="98"/>
      <c r="BP102" s="98"/>
      <c r="BQ102" s="98"/>
      <c r="BR102" s="98"/>
      <c r="BS102" s="98"/>
      <c r="BT102" s="98"/>
      <c r="BU102" s="98"/>
      <c r="BV102" s="98"/>
    </row>
    <row r="103" spans="63:74" x14ac:dyDescent="0.2">
      <c r="BK103" s="98"/>
      <c r="BL103" s="98"/>
      <c r="BM103" s="98"/>
      <c r="BN103" s="98"/>
      <c r="BO103" s="98"/>
      <c r="BP103" s="98"/>
      <c r="BQ103" s="98"/>
      <c r="BR103" s="98"/>
      <c r="BS103" s="98"/>
      <c r="BT103" s="98"/>
      <c r="BU103" s="98"/>
      <c r="BV103" s="98"/>
    </row>
    <row r="104" spans="63:74" x14ac:dyDescent="0.2">
      <c r="BK104" s="98"/>
      <c r="BL104" s="98"/>
      <c r="BM104" s="98"/>
      <c r="BN104" s="98"/>
      <c r="BO104" s="98"/>
      <c r="BP104" s="98"/>
      <c r="BQ104" s="98"/>
      <c r="BR104" s="98"/>
      <c r="BS104" s="98"/>
      <c r="BT104" s="98"/>
      <c r="BU104" s="98"/>
      <c r="BV104" s="98"/>
    </row>
    <row r="105" spans="63:74" x14ac:dyDescent="0.2">
      <c r="BK105" s="98"/>
      <c r="BL105" s="98"/>
      <c r="BM105" s="98"/>
      <c r="BN105" s="98"/>
      <c r="BO105" s="98"/>
      <c r="BP105" s="98"/>
      <c r="BQ105" s="98"/>
      <c r="BR105" s="98"/>
      <c r="BS105" s="98"/>
      <c r="BT105" s="98"/>
      <c r="BU105" s="98"/>
      <c r="BV105" s="98"/>
    </row>
    <row r="106" spans="63:74" x14ac:dyDescent="0.2">
      <c r="BK106" s="98"/>
      <c r="BL106" s="98"/>
      <c r="BM106" s="98"/>
      <c r="BN106" s="98"/>
      <c r="BO106" s="98"/>
      <c r="BP106" s="98"/>
      <c r="BQ106" s="98"/>
      <c r="BR106" s="98"/>
      <c r="BS106" s="98"/>
      <c r="BT106" s="98"/>
      <c r="BU106" s="98"/>
      <c r="BV106" s="98"/>
    </row>
    <row r="107" spans="63:74" x14ac:dyDescent="0.2">
      <c r="BK107" s="98"/>
      <c r="BL107" s="98"/>
      <c r="BM107" s="98"/>
      <c r="BN107" s="98"/>
      <c r="BO107" s="98"/>
      <c r="BP107" s="98"/>
      <c r="BQ107" s="98"/>
      <c r="BR107" s="98"/>
      <c r="BS107" s="98"/>
      <c r="BT107" s="98"/>
      <c r="BU107" s="98"/>
      <c r="BV107" s="98"/>
    </row>
    <row r="108" spans="63:74" x14ac:dyDescent="0.2">
      <c r="BK108" s="98"/>
      <c r="BL108" s="98"/>
      <c r="BM108" s="98"/>
      <c r="BN108" s="98"/>
      <c r="BO108" s="98"/>
      <c r="BP108" s="98"/>
      <c r="BQ108" s="98"/>
      <c r="BR108" s="98"/>
      <c r="BS108" s="98"/>
      <c r="BT108" s="98"/>
      <c r="BU108" s="98"/>
      <c r="BV108" s="98"/>
    </row>
    <row r="109" spans="63:74" x14ac:dyDescent="0.2">
      <c r="BK109" s="98"/>
      <c r="BL109" s="98"/>
      <c r="BM109" s="98"/>
      <c r="BN109" s="98"/>
      <c r="BO109" s="98"/>
      <c r="BP109" s="98"/>
      <c r="BQ109" s="98"/>
      <c r="BR109" s="98"/>
      <c r="BS109" s="98"/>
      <c r="BT109" s="98"/>
      <c r="BU109" s="98"/>
      <c r="BV109" s="98"/>
    </row>
    <row r="110" spans="63:74" x14ac:dyDescent="0.2">
      <c r="BK110" s="98"/>
      <c r="BL110" s="98"/>
      <c r="BM110" s="98"/>
      <c r="BN110" s="98"/>
      <c r="BO110" s="98"/>
      <c r="BP110" s="98"/>
      <c r="BQ110" s="98"/>
      <c r="BR110" s="98"/>
      <c r="BS110" s="98"/>
      <c r="BT110" s="98"/>
      <c r="BU110" s="98"/>
      <c r="BV110" s="98"/>
    </row>
    <row r="111" spans="63:74" x14ac:dyDescent="0.2">
      <c r="BK111" s="98"/>
      <c r="BL111" s="98"/>
      <c r="BM111" s="98"/>
      <c r="BN111" s="98"/>
      <c r="BO111" s="98"/>
      <c r="BP111" s="98"/>
      <c r="BQ111" s="98"/>
      <c r="BR111" s="98"/>
      <c r="BS111" s="98"/>
      <c r="BT111" s="98"/>
      <c r="BU111" s="98"/>
      <c r="BV111" s="98"/>
    </row>
    <row r="112" spans="63:74" x14ac:dyDescent="0.2">
      <c r="BK112" s="98"/>
      <c r="BL112" s="98"/>
      <c r="BM112" s="98"/>
      <c r="BN112" s="98"/>
      <c r="BO112" s="98"/>
      <c r="BP112" s="98"/>
      <c r="BQ112" s="98"/>
      <c r="BR112" s="98"/>
      <c r="BS112" s="98"/>
      <c r="BT112" s="98"/>
      <c r="BU112" s="98"/>
      <c r="BV112" s="98"/>
    </row>
    <row r="113" spans="63:74" x14ac:dyDescent="0.2">
      <c r="BK113" s="98"/>
      <c r="BL113" s="98"/>
      <c r="BM113" s="98"/>
      <c r="BN113" s="98"/>
      <c r="BO113" s="98"/>
      <c r="BP113" s="98"/>
      <c r="BQ113" s="98"/>
      <c r="BR113" s="98"/>
      <c r="BS113" s="98"/>
      <c r="BT113" s="98"/>
      <c r="BU113" s="98"/>
      <c r="BV113" s="98"/>
    </row>
    <row r="114" spans="63:74" x14ac:dyDescent="0.2">
      <c r="BK114" s="98"/>
      <c r="BL114" s="98"/>
      <c r="BM114" s="98"/>
      <c r="BN114" s="98"/>
      <c r="BO114" s="98"/>
      <c r="BP114" s="98"/>
      <c r="BQ114" s="98"/>
      <c r="BR114" s="98"/>
      <c r="BS114" s="98"/>
      <c r="BT114" s="98"/>
      <c r="BU114" s="98"/>
      <c r="BV114" s="98"/>
    </row>
    <row r="115" spans="63:74" x14ac:dyDescent="0.2">
      <c r="BK115" s="98"/>
      <c r="BL115" s="98"/>
      <c r="BM115" s="98"/>
      <c r="BN115" s="98"/>
      <c r="BO115" s="98"/>
      <c r="BP115" s="98"/>
      <c r="BQ115" s="98"/>
      <c r="BR115" s="98"/>
      <c r="BS115" s="98"/>
      <c r="BT115" s="98"/>
      <c r="BU115" s="98"/>
      <c r="BV115" s="98"/>
    </row>
    <row r="116" spans="63:74" x14ac:dyDescent="0.2">
      <c r="BK116" s="98"/>
      <c r="BL116" s="98"/>
      <c r="BM116" s="98"/>
      <c r="BN116" s="98"/>
      <c r="BO116" s="98"/>
      <c r="BP116" s="98"/>
      <c r="BQ116" s="98"/>
      <c r="BR116" s="98"/>
      <c r="BS116" s="98"/>
      <c r="BT116" s="98"/>
      <c r="BU116" s="98"/>
      <c r="BV116" s="98"/>
    </row>
    <row r="117" spans="63:74" x14ac:dyDescent="0.2">
      <c r="BK117" s="98"/>
      <c r="BL117" s="98"/>
      <c r="BM117" s="98"/>
      <c r="BN117" s="98"/>
      <c r="BO117" s="98"/>
      <c r="BP117" s="98"/>
      <c r="BQ117" s="98"/>
      <c r="BR117" s="98"/>
      <c r="BS117" s="98"/>
      <c r="BT117" s="98"/>
      <c r="BU117" s="98"/>
      <c r="BV117" s="98"/>
    </row>
    <row r="118" spans="63:74" x14ac:dyDescent="0.2">
      <c r="BK118" s="98"/>
      <c r="BL118" s="98"/>
      <c r="BM118" s="98"/>
      <c r="BN118" s="98"/>
      <c r="BO118" s="98"/>
      <c r="BP118" s="98"/>
      <c r="BQ118" s="98"/>
      <c r="BR118" s="98"/>
      <c r="BS118" s="98"/>
      <c r="BT118" s="98"/>
      <c r="BU118" s="98"/>
      <c r="BV118" s="98"/>
    </row>
    <row r="119" spans="63:74" x14ac:dyDescent="0.2">
      <c r="BK119" s="98"/>
      <c r="BL119" s="98"/>
      <c r="BM119" s="98"/>
      <c r="BN119" s="98"/>
      <c r="BO119" s="98"/>
      <c r="BP119" s="98"/>
      <c r="BQ119" s="98"/>
      <c r="BR119" s="98"/>
      <c r="BS119" s="98"/>
      <c r="BT119" s="98"/>
      <c r="BU119" s="98"/>
      <c r="BV119" s="98"/>
    </row>
    <row r="120" spans="63:74" x14ac:dyDescent="0.2">
      <c r="BK120" s="98"/>
      <c r="BL120" s="98"/>
      <c r="BM120" s="98"/>
      <c r="BN120" s="98"/>
      <c r="BO120" s="98"/>
      <c r="BP120" s="98"/>
      <c r="BQ120" s="98"/>
      <c r="BR120" s="98"/>
      <c r="BS120" s="98"/>
      <c r="BT120" s="98"/>
      <c r="BU120" s="98"/>
      <c r="BV120" s="98"/>
    </row>
    <row r="121" spans="63:74" x14ac:dyDescent="0.2">
      <c r="BK121" s="98"/>
      <c r="BL121" s="98"/>
      <c r="BM121" s="98"/>
      <c r="BN121" s="98"/>
      <c r="BO121" s="98"/>
      <c r="BP121" s="98"/>
      <c r="BQ121" s="98"/>
      <c r="BR121" s="98"/>
      <c r="BS121" s="98"/>
      <c r="BT121" s="98"/>
      <c r="BU121" s="98"/>
      <c r="BV121" s="98"/>
    </row>
    <row r="122" spans="63:74" x14ac:dyDescent="0.2">
      <c r="BK122" s="98"/>
      <c r="BL122" s="98"/>
      <c r="BM122" s="98"/>
      <c r="BN122" s="98"/>
      <c r="BO122" s="98"/>
      <c r="BP122" s="98"/>
      <c r="BQ122" s="98"/>
      <c r="BR122" s="98"/>
      <c r="BS122" s="98"/>
      <c r="BT122" s="98"/>
      <c r="BU122" s="98"/>
      <c r="BV122" s="98"/>
    </row>
    <row r="123" spans="63:74" x14ac:dyDescent="0.2">
      <c r="BK123" s="98"/>
      <c r="BL123" s="98"/>
      <c r="BM123" s="98"/>
      <c r="BN123" s="98"/>
      <c r="BO123" s="98"/>
      <c r="BP123" s="98"/>
      <c r="BQ123" s="98"/>
      <c r="BR123" s="98"/>
      <c r="BS123" s="98"/>
      <c r="BT123" s="98"/>
      <c r="BU123" s="98"/>
      <c r="BV123" s="98"/>
    </row>
    <row r="124" spans="63:74" x14ac:dyDescent="0.2">
      <c r="BK124" s="98"/>
      <c r="BL124" s="98"/>
      <c r="BM124" s="98"/>
      <c r="BN124" s="98"/>
      <c r="BO124" s="98"/>
      <c r="BP124" s="98"/>
      <c r="BQ124" s="98"/>
      <c r="BR124" s="98"/>
      <c r="BS124" s="98"/>
      <c r="BT124" s="98"/>
      <c r="BU124" s="98"/>
      <c r="BV124" s="98"/>
    </row>
    <row r="125" spans="63:74" x14ac:dyDescent="0.2">
      <c r="BK125" s="98"/>
      <c r="BL125" s="98"/>
      <c r="BM125" s="98"/>
      <c r="BN125" s="98"/>
      <c r="BO125" s="98"/>
      <c r="BP125" s="98"/>
      <c r="BQ125" s="98"/>
      <c r="BR125" s="98"/>
      <c r="BS125" s="98"/>
      <c r="BT125" s="98"/>
      <c r="BU125" s="98"/>
      <c r="BV125" s="98"/>
    </row>
    <row r="126" spans="63:74" x14ac:dyDescent="0.2">
      <c r="BK126" s="98"/>
      <c r="BL126" s="98"/>
      <c r="BM126" s="98"/>
      <c r="BN126" s="98"/>
      <c r="BO126" s="98"/>
      <c r="BP126" s="98"/>
      <c r="BQ126" s="98"/>
      <c r="BR126" s="98"/>
      <c r="BS126" s="98"/>
      <c r="BT126" s="98"/>
      <c r="BU126" s="98"/>
      <c r="BV126" s="98"/>
    </row>
    <row r="127" spans="63:74" x14ac:dyDescent="0.2">
      <c r="BK127" s="98"/>
      <c r="BL127" s="98"/>
      <c r="BM127" s="98"/>
      <c r="BN127" s="98"/>
      <c r="BO127" s="98"/>
      <c r="BP127" s="98"/>
      <c r="BQ127" s="98"/>
      <c r="BR127" s="98"/>
      <c r="BS127" s="98"/>
      <c r="BT127" s="98"/>
      <c r="BU127" s="98"/>
      <c r="BV127" s="98"/>
    </row>
    <row r="128" spans="63:74" x14ac:dyDescent="0.2">
      <c r="BK128" s="98"/>
      <c r="BL128" s="98"/>
      <c r="BM128" s="98"/>
      <c r="BN128" s="98"/>
      <c r="BO128" s="98"/>
      <c r="BP128" s="98"/>
      <c r="BQ128" s="98"/>
      <c r="BR128" s="98"/>
      <c r="BS128" s="98"/>
      <c r="BT128" s="98"/>
      <c r="BU128" s="98"/>
      <c r="BV128" s="98"/>
    </row>
    <row r="129" spans="63:74" x14ac:dyDescent="0.2">
      <c r="BK129" s="98"/>
      <c r="BL129" s="98"/>
      <c r="BM129" s="98"/>
      <c r="BN129" s="98"/>
      <c r="BO129" s="98"/>
      <c r="BP129" s="98"/>
      <c r="BQ129" s="98"/>
      <c r="BR129" s="98"/>
      <c r="BS129" s="98"/>
      <c r="BT129" s="98"/>
      <c r="BU129" s="98"/>
      <c r="BV129" s="98"/>
    </row>
    <row r="130" spans="63:74" x14ac:dyDescent="0.2">
      <c r="BK130" s="98"/>
      <c r="BL130" s="98"/>
      <c r="BM130" s="98"/>
      <c r="BN130" s="98"/>
      <c r="BO130" s="98"/>
      <c r="BP130" s="98"/>
      <c r="BQ130" s="98"/>
      <c r="BR130" s="98"/>
      <c r="BS130" s="98"/>
      <c r="BT130" s="98"/>
      <c r="BU130" s="98"/>
      <c r="BV130" s="98"/>
    </row>
    <row r="131" spans="63:74" x14ac:dyDescent="0.2">
      <c r="BK131" s="98"/>
      <c r="BL131" s="98"/>
      <c r="BM131" s="98"/>
      <c r="BN131" s="98"/>
      <c r="BO131" s="98"/>
      <c r="BP131" s="98"/>
      <c r="BQ131" s="98"/>
      <c r="BR131" s="98"/>
      <c r="BS131" s="98"/>
      <c r="BT131" s="98"/>
      <c r="BU131" s="98"/>
      <c r="BV131" s="98"/>
    </row>
    <row r="132" spans="63:74" x14ac:dyDescent="0.2">
      <c r="BK132" s="98"/>
      <c r="BL132" s="98"/>
      <c r="BM132" s="98"/>
      <c r="BN132" s="98"/>
      <c r="BO132" s="98"/>
      <c r="BP132" s="98"/>
      <c r="BQ132" s="98"/>
      <c r="BR132" s="98"/>
      <c r="BS132" s="98"/>
      <c r="BT132" s="98"/>
      <c r="BU132" s="98"/>
      <c r="BV132" s="98"/>
    </row>
    <row r="133" spans="63:74" x14ac:dyDescent="0.2">
      <c r="BK133" s="98"/>
      <c r="BL133" s="98"/>
      <c r="BM133" s="98"/>
      <c r="BN133" s="98"/>
      <c r="BO133" s="98"/>
      <c r="BP133" s="98"/>
      <c r="BQ133" s="98"/>
      <c r="BR133" s="98"/>
      <c r="BS133" s="98"/>
      <c r="BT133" s="98"/>
      <c r="BU133" s="98"/>
      <c r="BV133" s="98"/>
    </row>
    <row r="134" spans="63:74" x14ac:dyDescent="0.2">
      <c r="BK134" s="98"/>
      <c r="BL134" s="98"/>
      <c r="BM134" s="98"/>
      <c r="BN134" s="98"/>
      <c r="BO134" s="98"/>
      <c r="BP134" s="98"/>
      <c r="BQ134" s="98"/>
      <c r="BR134" s="98"/>
      <c r="BS134" s="98"/>
      <c r="BT134" s="98"/>
      <c r="BU134" s="98"/>
      <c r="BV134" s="98"/>
    </row>
    <row r="135" spans="63:74" x14ac:dyDescent="0.2">
      <c r="BK135" s="98"/>
      <c r="BL135" s="98"/>
      <c r="BM135" s="98"/>
      <c r="BN135" s="98"/>
      <c r="BO135" s="98"/>
      <c r="BP135" s="98"/>
      <c r="BQ135" s="98"/>
      <c r="BR135" s="98"/>
      <c r="BS135" s="98"/>
      <c r="BT135" s="98"/>
      <c r="BU135" s="98"/>
      <c r="BV135" s="98"/>
    </row>
    <row r="136" spans="63:74" x14ac:dyDescent="0.2">
      <c r="BK136" s="98"/>
      <c r="BL136" s="98"/>
      <c r="BM136" s="98"/>
      <c r="BN136" s="98"/>
      <c r="BO136" s="98"/>
      <c r="BP136" s="98"/>
      <c r="BQ136" s="98"/>
      <c r="BR136" s="98"/>
      <c r="BS136" s="98"/>
      <c r="BT136" s="98"/>
      <c r="BU136" s="98"/>
      <c r="BV136" s="98"/>
    </row>
    <row r="137" spans="63:74" x14ac:dyDescent="0.2">
      <c r="BK137" s="98"/>
      <c r="BL137" s="98"/>
      <c r="BM137" s="98"/>
      <c r="BN137" s="98"/>
      <c r="BO137" s="98"/>
      <c r="BP137" s="98"/>
      <c r="BQ137" s="98"/>
      <c r="BR137" s="98"/>
      <c r="BS137" s="98"/>
      <c r="BT137" s="98"/>
      <c r="BU137" s="98"/>
      <c r="BV137" s="98"/>
    </row>
    <row r="138" spans="63:74" x14ac:dyDescent="0.2">
      <c r="BK138" s="98"/>
      <c r="BL138" s="98"/>
      <c r="BM138" s="98"/>
      <c r="BN138" s="98"/>
      <c r="BO138" s="98"/>
      <c r="BP138" s="98"/>
      <c r="BQ138" s="98"/>
      <c r="BR138" s="98"/>
      <c r="BS138" s="98"/>
      <c r="BT138" s="98"/>
      <c r="BU138" s="98"/>
      <c r="BV138" s="98"/>
    </row>
    <row r="139" spans="63:74" x14ac:dyDescent="0.2">
      <c r="BK139" s="98"/>
      <c r="BL139" s="98"/>
      <c r="BM139" s="98"/>
      <c r="BN139" s="98"/>
      <c r="BO139" s="98"/>
      <c r="BP139" s="98"/>
      <c r="BQ139" s="98"/>
      <c r="BR139" s="98"/>
      <c r="BS139" s="98"/>
      <c r="BT139" s="98"/>
      <c r="BU139" s="98"/>
      <c r="BV139" s="98"/>
    </row>
    <row r="140" spans="63:74" x14ac:dyDescent="0.2">
      <c r="BK140" s="98"/>
      <c r="BL140" s="98"/>
      <c r="BM140" s="98"/>
      <c r="BN140" s="98"/>
      <c r="BO140" s="98"/>
      <c r="BP140" s="98"/>
      <c r="BQ140" s="98"/>
      <c r="BR140" s="98"/>
      <c r="BS140" s="98"/>
      <c r="BT140" s="98"/>
      <c r="BU140" s="98"/>
      <c r="BV140" s="98"/>
    </row>
    <row r="141" spans="63:74" x14ac:dyDescent="0.2">
      <c r="BK141" s="98"/>
      <c r="BL141" s="98"/>
      <c r="BM141" s="98"/>
      <c r="BN141" s="98"/>
      <c r="BO141" s="98"/>
      <c r="BP141" s="98"/>
      <c r="BQ141" s="98"/>
      <c r="BR141" s="98"/>
      <c r="BS141" s="98"/>
      <c r="BT141" s="98"/>
      <c r="BU141" s="98"/>
      <c r="BV141" s="98"/>
    </row>
    <row r="142" spans="63:74" x14ac:dyDescent="0.2">
      <c r="BK142" s="98"/>
      <c r="BL142" s="98"/>
      <c r="BM142" s="98"/>
      <c r="BN142" s="98"/>
      <c r="BO142" s="98"/>
      <c r="BP142" s="98"/>
      <c r="BQ142" s="98"/>
      <c r="BR142" s="98"/>
      <c r="BS142" s="98"/>
      <c r="BT142" s="98"/>
      <c r="BU142" s="98"/>
      <c r="BV142" s="98"/>
    </row>
    <row r="143" spans="63:74" x14ac:dyDescent="0.2">
      <c r="BK143" s="98"/>
      <c r="BL143" s="98"/>
      <c r="BM143" s="98"/>
      <c r="BN143" s="98"/>
      <c r="BO143" s="98"/>
      <c r="BP143" s="98"/>
      <c r="BQ143" s="98"/>
      <c r="BR143" s="98"/>
      <c r="BS143" s="98"/>
      <c r="BT143" s="98"/>
      <c r="BU143" s="98"/>
      <c r="BV143" s="98"/>
    </row>
    <row r="144" spans="63:74" x14ac:dyDescent="0.2">
      <c r="BK144" s="98"/>
      <c r="BL144" s="98"/>
      <c r="BM144" s="98"/>
      <c r="BN144" s="98"/>
      <c r="BO144" s="98"/>
      <c r="BP144" s="98"/>
      <c r="BQ144" s="98"/>
      <c r="BR144" s="98"/>
      <c r="BS144" s="98"/>
      <c r="BT144" s="98"/>
      <c r="BU144" s="98"/>
      <c r="BV144" s="98"/>
    </row>
  </sheetData>
  <mergeCells count="18">
    <mergeCell ref="B53:Q53"/>
    <mergeCell ref="B59:R59"/>
    <mergeCell ref="B55:Q55"/>
    <mergeCell ref="B56:Q56"/>
    <mergeCell ref="B58:Q58"/>
    <mergeCell ref="B63:Q63"/>
    <mergeCell ref="B60:Q60"/>
    <mergeCell ref="B61:Q61"/>
    <mergeCell ref="B62:Q62"/>
    <mergeCell ref="B57:Q57"/>
    <mergeCell ref="A1:A2"/>
    <mergeCell ref="AM3:AX3"/>
    <mergeCell ref="AY3:BJ3"/>
    <mergeCell ref="BK3:BV3"/>
    <mergeCell ref="B1:AL1"/>
    <mergeCell ref="C3:N3"/>
    <mergeCell ref="O3:Z3"/>
    <mergeCell ref="AA3:AL3"/>
  </mergeCells>
  <phoneticPr fontId="7" type="noConversion"/>
  <conditionalFormatting sqref="C53:P53">
    <cfRule type="cellIs" dxfId="4" priority="1" stopIfTrue="1" operator="notEqual">
      <formula>0</formula>
    </cfRule>
  </conditionalFormatting>
  <hyperlinks>
    <hyperlink ref="A1:A2" location="Contents!A1" display="Table of Contents" xr:uid="{00000000-0004-0000-0F00-000000000000}"/>
  </hyperlinks>
  <pageMargins left="0.25" right="0.25" top="0.25" bottom="0.25" header="0.5" footer="0.5"/>
  <pageSetup scale="87" orientation="portrait" horizontalDpi="300" verticalDpi="300" r:id="rId1"/>
  <headerFooter alignWithMargins="0">
    <oddFooter>&amp;L&amp;"Courier,Bold"&amp;14&amp;F&amp;C&amp;6&amp;P&amp;R&amp;"Courier,Bold"&amp;14&amp;D  &amp;T</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ransitionEvaluation="1" transitionEntry="1" codeName="Sheet17">
    <tabColor rgb="FFFFFF00"/>
    <pageSetUpPr fitToPage="1"/>
  </sheetPr>
  <dimension ref="A1:BV148"/>
  <sheetViews>
    <sheetView showGridLines="0" tabSelected="1" zoomScaleNormal="100" workbookViewId="0">
      <pane xSplit="2" ySplit="4" topLeftCell="AN5" activePane="bottomRight" state="frozen"/>
      <selection pane="topRight" activeCell="BF63" sqref="BF63"/>
      <selection pane="bottomLeft" activeCell="BF63" sqref="BF63"/>
      <selection pane="bottomRight" activeCell="B1" sqref="B1:AL1"/>
    </sheetView>
  </sheetViews>
  <sheetFormatPr defaultColWidth="9.5703125" defaultRowHeight="11.25" x14ac:dyDescent="0.2"/>
  <cols>
    <col min="1" max="1" width="10.5703125" style="42" customWidth="1"/>
    <col min="2" max="2" width="19.42578125" style="42" customWidth="1"/>
    <col min="3" max="50" width="6.5703125" style="42" customWidth="1"/>
    <col min="51" max="55" width="6.5703125" style="737" customWidth="1"/>
    <col min="56" max="58" width="6.5703125" style="598" customWidth="1"/>
    <col min="59" max="61" width="6.5703125" style="737" customWidth="1"/>
    <col min="62" max="62" width="6.5703125" style="94" customWidth="1"/>
    <col min="63" max="74" width="6.5703125" style="42" customWidth="1"/>
    <col min="75" max="16384" width="9.5703125" style="42"/>
  </cols>
  <sheetData>
    <row r="1" spans="1:74" ht="13.35" customHeight="1" x14ac:dyDescent="0.2">
      <c r="A1" s="970" t="s">
        <v>38</v>
      </c>
      <c r="B1" s="1060" t="s">
        <v>1011</v>
      </c>
      <c r="C1" s="975"/>
      <c r="D1" s="975"/>
      <c r="E1" s="975"/>
      <c r="F1" s="975"/>
      <c r="G1" s="975"/>
      <c r="H1" s="975"/>
      <c r="I1" s="975"/>
      <c r="J1" s="975"/>
      <c r="K1" s="975"/>
      <c r="L1" s="975"/>
      <c r="M1" s="975"/>
      <c r="N1" s="975"/>
      <c r="O1" s="975"/>
      <c r="P1" s="975"/>
      <c r="Q1" s="975"/>
      <c r="R1" s="975"/>
      <c r="S1" s="975"/>
      <c r="T1" s="975"/>
      <c r="U1" s="975"/>
      <c r="V1" s="975"/>
      <c r="W1" s="975"/>
      <c r="X1" s="975"/>
      <c r="Y1" s="975"/>
      <c r="Z1" s="975"/>
      <c r="AA1" s="975"/>
      <c r="AB1" s="975"/>
      <c r="AC1" s="975"/>
      <c r="AD1" s="975"/>
      <c r="AE1" s="975"/>
      <c r="AF1" s="975"/>
      <c r="AG1" s="975"/>
      <c r="AH1" s="975"/>
      <c r="AI1" s="975"/>
      <c r="AJ1" s="975"/>
      <c r="AK1" s="975"/>
      <c r="AL1" s="975"/>
      <c r="AM1" s="464"/>
      <c r="AN1" s="464"/>
      <c r="AO1" s="464"/>
      <c r="AP1" s="464"/>
      <c r="AQ1" s="464"/>
      <c r="AR1" s="464"/>
      <c r="AS1" s="464"/>
      <c r="AT1" s="464"/>
      <c r="AU1" s="464"/>
      <c r="AV1" s="464"/>
      <c r="AW1" s="464"/>
      <c r="AX1" s="464"/>
      <c r="BK1" s="464"/>
      <c r="BL1" s="464"/>
      <c r="BM1" s="464"/>
      <c r="BN1" s="464"/>
      <c r="BO1" s="464"/>
      <c r="BP1" s="464"/>
      <c r="BQ1" s="464"/>
      <c r="BR1" s="464"/>
      <c r="BS1" s="464"/>
      <c r="BT1" s="464"/>
      <c r="BU1" s="464"/>
      <c r="BV1" s="464"/>
    </row>
    <row r="2" spans="1:74" s="39" customFormat="1" ht="13.35" customHeight="1" x14ac:dyDescent="0.2">
      <c r="A2" s="971"/>
      <c r="B2" s="884" t="str">
        <f>"U.S. Energy Information Administration  |  Short-Term Energy Outlook  - "&amp;Dates!D1</f>
        <v>U.S. Energy Information Administration  |  Short-Term Energy Outlook  - August 2026</v>
      </c>
      <c r="C2" s="164"/>
      <c r="D2" s="164"/>
      <c r="E2" s="164"/>
      <c r="F2" s="164"/>
      <c r="G2" s="164"/>
      <c r="H2" s="164"/>
      <c r="I2" s="164"/>
      <c r="J2" s="164"/>
      <c r="K2" s="164"/>
      <c r="L2" s="164"/>
      <c r="M2" s="164"/>
      <c r="N2" s="164"/>
      <c r="O2" s="164"/>
      <c r="P2" s="164"/>
      <c r="Q2" s="164"/>
      <c r="R2" s="164"/>
      <c r="S2" s="164"/>
      <c r="T2" s="164"/>
      <c r="U2" s="164"/>
      <c r="V2" s="164"/>
      <c r="W2" s="164"/>
      <c r="X2" s="164"/>
      <c r="Y2" s="164"/>
      <c r="Z2" s="164"/>
      <c r="AA2" s="164"/>
      <c r="AB2" s="164"/>
      <c r="AC2" s="164"/>
      <c r="AD2" s="164"/>
      <c r="AE2" s="164"/>
      <c r="AF2" s="164"/>
      <c r="AG2" s="164"/>
      <c r="AH2" s="164"/>
      <c r="AI2" s="164"/>
      <c r="AJ2" s="164"/>
      <c r="AK2" s="164"/>
      <c r="AL2" s="164"/>
      <c r="AM2" s="658"/>
      <c r="AN2" s="658"/>
      <c r="AO2" s="658"/>
      <c r="AP2" s="658"/>
      <c r="AQ2" s="658"/>
      <c r="AR2" s="658"/>
      <c r="AS2" s="658"/>
      <c r="AT2" s="658"/>
      <c r="AU2" s="658"/>
      <c r="AV2" s="658"/>
      <c r="AW2" s="658"/>
      <c r="AX2" s="658"/>
      <c r="AY2" s="736"/>
      <c r="AZ2" s="736"/>
      <c r="BA2" s="736"/>
      <c r="BB2" s="736"/>
      <c r="BC2" s="736"/>
      <c r="BD2" s="595"/>
      <c r="BE2" s="595"/>
      <c r="BF2" s="595"/>
      <c r="BG2" s="736"/>
      <c r="BH2" s="736"/>
      <c r="BI2" s="736"/>
      <c r="BJ2" s="98"/>
      <c r="BK2" s="658"/>
      <c r="BL2" s="658"/>
      <c r="BM2" s="658"/>
      <c r="BN2" s="658"/>
      <c r="BO2" s="658"/>
      <c r="BP2" s="658"/>
      <c r="BQ2" s="658"/>
      <c r="BR2" s="658"/>
      <c r="BS2" s="658"/>
      <c r="BT2" s="658"/>
      <c r="BU2" s="658"/>
      <c r="BV2" s="658"/>
    </row>
    <row r="3" spans="1:74" s="7" customFormat="1" ht="12.75" x14ac:dyDescent="0.2">
      <c r="A3" s="248" t="s">
        <v>39</v>
      </c>
      <c r="B3" s="9"/>
      <c r="C3" s="962">
        <f>Dates!D3</f>
        <v>2022</v>
      </c>
      <c r="D3" s="963"/>
      <c r="E3" s="963"/>
      <c r="F3" s="963"/>
      <c r="G3" s="963"/>
      <c r="H3" s="963"/>
      <c r="I3" s="963"/>
      <c r="J3" s="963"/>
      <c r="K3" s="963"/>
      <c r="L3" s="963"/>
      <c r="M3" s="963"/>
      <c r="N3" s="964"/>
      <c r="O3" s="962">
        <f>C3+1</f>
        <v>2023</v>
      </c>
      <c r="P3" s="965"/>
      <c r="Q3" s="965"/>
      <c r="R3" s="965"/>
      <c r="S3" s="965"/>
      <c r="T3" s="965"/>
      <c r="U3" s="965"/>
      <c r="V3" s="965"/>
      <c r="W3" s="965"/>
      <c r="X3" s="963"/>
      <c r="Y3" s="963"/>
      <c r="Z3" s="964"/>
      <c r="AA3" s="955">
        <f>O3+1</f>
        <v>2024</v>
      </c>
      <c r="AB3" s="963"/>
      <c r="AC3" s="963"/>
      <c r="AD3" s="963"/>
      <c r="AE3" s="963"/>
      <c r="AF3" s="963"/>
      <c r="AG3" s="963"/>
      <c r="AH3" s="963"/>
      <c r="AI3" s="963"/>
      <c r="AJ3" s="963"/>
      <c r="AK3" s="963"/>
      <c r="AL3" s="964"/>
      <c r="AM3" s="955">
        <f>AA3+1</f>
        <v>2025</v>
      </c>
      <c r="AN3" s="963"/>
      <c r="AO3" s="963"/>
      <c r="AP3" s="963"/>
      <c r="AQ3" s="963"/>
      <c r="AR3" s="963"/>
      <c r="AS3" s="963"/>
      <c r="AT3" s="963"/>
      <c r="AU3" s="963"/>
      <c r="AV3" s="963"/>
      <c r="AW3" s="963"/>
      <c r="AX3" s="964"/>
      <c r="AY3" s="955">
        <f>AM3+1</f>
        <v>2026</v>
      </c>
      <c r="AZ3" s="956"/>
      <c r="BA3" s="956"/>
      <c r="BB3" s="956"/>
      <c r="BC3" s="956"/>
      <c r="BD3" s="956"/>
      <c r="BE3" s="956"/>
      <c r="BF3" s="956"/>
      <c r="BG3" s="956"/>
      <c r="BH3" s="956"/>
      <c r="BI3" s="956"/>
      <c r="BJ3" s="957"/>
      <c r="BK3" s="955">
        <f>AY3+1</f>
        <v>2027</v>
      </c>
      <c r="BL3" s="963"/>
      <c r="BM3" s="963"/>
      <c r="BN3" s="963"/>
      <c r="BO3" s="963"/>
      <c r="BP3" s="963"/>
      <c r="BQ3" s="963"/>
      <c r="BR3" s="963"/>
      <c r="BS3" s="963"/>
      <c r="BT3" s="963"/>
      <c r="BU3" s="963"/>
      <c r="BV3" s="964"/>
    </row>
    <row r="4" spans="1:74" s="7" customFormat="1" x14ac:dyDescent="0.2">
      <c r="A4" s="254" t="str">
        <f>TEXT(Dates!$D$2,"dddd, mmmm d, yyyy")</f>
        <v>Thursday, August 6, 2026</v>
      </c>
      <c r="B4" s="10"/>
      <c r="C4" s="11" t="s">
        <v>40</v>
      </c>
      <c r="D4" s="11" t="s">
        <v>41</v>
      </c>
      <c r="E4" s="11" t="s">
        <v>42</v>
      </c>
      <c r="F4" s="11" t="s">
        <v>43</v>
      </c>
      <c r="G4" s="11" t="s">
        <v>44</v>
      </c>
      <c r="H4" s="11" t="s">
        <v>45</v>
      </c>
      <c r="I4" s="11" t="s">
        <v>46</v>
      </c>
      <c r="J4" s="11" t="s">
        <v>47</v>
      </c>
      <c r="K4" s="11" t="s">
        <v>48</v>
      </c>
      <c r="L4" s="11" t="s">
        <v>49</v>
      </c>
      <c r="M4" s="11" t="s">
        <v>50</v>
      </c>
      <c r="N4" s="11" t="s">
        <v>51</v>
      </c>
      <c r="O4" s="11" t="s">
        <v>40</v>
      </c>
      <c r="P4" s="11" t="s">
        <v>41</v>
      </c>
      <c r="Q4" s="11" t="s">
        <v>42</v>
      </c>
      <c r="R4" s="11" t="s">
        <v>43</v>
      </c>
      <c r="S4" s="11" t="s">
        <v>44</v>
      </c>
      <c r="T4" s="11" t="s">
        <v>45</v>
      </c>
      <c r="U4" s="11" t="s">
        <v>46</v>
      </c>
      <c r="V4" s="11" t="s">
        <v>47</v>
      </c>
      <c r="W4" s="11" t="s">
        <v>48</v>
      </c>
      <c r="X4" s="11" t="s">
        <v>49</v>
      </c>
      <c r="Y4" s="11" t="s">
        <v>50</v>
      </c>
      <c r="Z4" s="11" t="s">
        <v>51</v>
      </c>
      <c r="AA4" s="11" t="s">
        <v>40</v>
      </c>
      <c r="AB4" s="11" t="s">
        <v>41</v>
      </c>
      <c r="AC4" s="11" t="s">
        <v>42</v>
      </c>
      <c r="AD4" s="11" t="s">
        <v>43</v>
      </c>
      <c r="AE4" s="11" t="s">
        <v>44</v>
      </c>
      <c r="AF4" s="11" t="s">
        <v>45</v>
      </c>
      <c r="AG4" s="11" t="s">
        <v>46</v>
      </c>
      <c r="AH4" s="11" t="s">
        <v>47</v>
      </c>
      <c r="AI4" s="11" t="s">
        <v>48</v>
      </c>
      <c r="AJ4" s="11" t="s">
        <v>49</v>
      </c>
      <c r="AK4" s="11" t="s">
        <v>50</v>
      </c>
      <c r="AL4" s="11" t="s">
        <v>51</v>
      </c>
      <c r="AM4" s="11" t="s">
        <v>40</v>
      </c>
      <c r="AN4" s="11" t="s">
        <v>41</v>
      </c>
      <c r="AO4" s="11" t="s">
        <v>42</v>
      </c>
      <c r="AP4" s="11" t="s">
        <v>43</v>
      </c>
      <c r="AQ4" s="11" t="s">
        <v>44</v>
      </c>
      <c r="AR4" s="11" t="s">
        <v>45</v>
      </c>
      <c r="AS4" s="11" t="s">
        <v>46</v>
      </c>
      <c r="AT4" s="11" t="s">
        <v>47</v>
      </c>
      <c r="AU4" s="11" t="s">
        <v>48</v>
      </c>
      <c r="AV4" s="11" t="s">
        <v>49</v>
      </c>
      <c r="AW4" s="11" t="s">
        <v>50</v>
      </c>
      <c r="AX4" s="11" t="s">
        <v>51</v>
      </c>
      <c r="AY4" s="553" t="s">
        <v>40</v>
      </c>
      <c r="AZ4" s="553" t="s">
        <v>41</v>
      </c>
      <c r="BA4" s="553" t="s">
        <v>42</v>
      </c>
      <c r="BB4" s="553" t="s">
        <v>43</v>
      </c>
      <c r="BC4" s="553" t="s">
        <v>44</v>
      </c>
      <c r="BD4" s="553" t="s">
        <v>45</v>
      </c>
      <c r="BE4" s="553" t="s">
        <v>46</v>
      </c>
      <c r="BF4" s="553" t="s">
        <v>47</v>
      </c>
      <c r="BG4" s="553" t="s">
        <v>48</v>
      </c>
      <c r="BH4" s="553" t="s">
        <v>49</v>
      </c>
      <c r="BI4" s="553" t="s">
        <v>50</v>
      </c>
      <c r="BJ4" s="11" t="s">
        <v>51</v>
      </c>
      <c r="BK4" s="11" t="s">
        <v>40</v>
      </c>
      <c r="BL4" s="11" t="s">
        <v>41</v>
      </c>
      <c r="BM4" s="11" t="s">
        <v>42</v>
      </c>
      <c r="BN4" s="11" t="s">
        <v>43</v>
      </c>
      <c r="BO4" s="11" t="s">
        <v>44</v>
      </c>
      <c r="BP4" s="11" t="s">
        <v>45</v>
      </c>
      <c r="BQ4" s="11" t="s">
        <v>46</v>
      </c>
      <c r="BR4" s="11" t="s">
        <v>47</v>
      </c>
      <c r="BS4" s="11" t="s">
        <v>48</v>
      </c>
      <c r="BT4" s="11" t="s">
        <v>49</v>
      </c>
      <c r="BU4" s="11" t="s">
        <v>50</v>
      </c>
      <c r="BV4" s="11" t="s">
        <v>51</v>
      </c>
    </row>
    <row r="5" spans="1:74" ht="11.1" customHeight="1" x14ac:dyDescent="0.2">
      <c r="A5" s="462"/>
      <c r="B5" s="43" t="s">
        <v>1012</v>
      </c>
      <c r="C5" s="395"/>
      <c r="D5" s="395"/>
      <c r="E5" s="395"/>
      <c r="F5" s="395"/>
      <c r="G5" s="395"/>
      <c r="H5" s="395"/>
      <c r="I5" s="395"/>
      <c r="J5" s="395"/>
      <c r="K5" s="395"/>
      <c r="L5" s="395"/>
      <c r="M5" s="395"/>
      <c r="N5" s="395"/>
      <c r="O5" s="395"/>
      <c r="P5" s="395"/>
      <c r="Q5" s="395"/>
      <c r="R5" s="395"/>
      <c r="S5" s="395"/>
      <c r="T5" s="395"/>
      <c r="U5" s="395"/>
      <c r="V5" s="395"/>
      <c r="W5" s="395"/>
      <c r="X5" s="395"/>
      <c r="Y5" s="395"/>
      <c r="Z5" s="395"/>
      <c r="AA5" s="395"/>
      <c r="AB5" s="395"/>
      <c r="AC5" s="395"/>
      <c r="AD5" s="395"/>
      <c r="AE5" s="395"/>
      <c r="AF5" s="395"/>
      <c r="AG5" s="395"/>
      <c r="AH5" s="395"/>
      <c r="AI5" s="395"/>
      <c r="AJ5" s="395"/>
      <c r="AK5" s="395"/>
      <c r="AL5" s="395"/>
      <c r="AM5" s="395"/>
      <c r="AN5" s="395"/>
      <c r="AO5" s="395"/>
      <c r="AP5" s="395"/>
      <c r="AQ5" s="395"/>
      <c r="AR5" s="395"/>
      <c r="AS5" s="395"/>
      <c r="AT5" s="395"/>
      <c r="AU5" s="395"/>
      <c r="AV5" s="395"/>
      <c r="AW5" s="395"/>
      <c r="AX5" s="395"/>
      <c r="AY5" s="395"/>
      <c r="AZ5" s="824"/>
      <c r="BA5" s="824"/>
      <c r="BB5" s="824"/>
      <c r="BC5" s="824"/>
      <c r="BD5" s="824"/>
      <c r="BE5" s="824"/>
      <c r="BF5" s="393"/>
      <c r="BG5" s="393"/>
      <c r="BH5" s="393"/>
      <c r="BI5" s="393"/>
      <c r="BJ5" s="393"/>
      <c r="BK5" s="393"/>
      <c r="BL5" s="393"/>
      <c r="BM5" s="393"/>
      <c r="BN5" s="393"/>
      <c r="BO5" s="393"/>
      <c r="BP5" s="393"/>
      <c r="BQ5" s="393"/>
      <c r="BR5" s="393"/>
      <c r="BS5" s="393"/>
      <c r="BT5" s="393"/>
      <c r="BU5" s="393"/>
      <c r="BV5" s="393"/>
    </row>
    <row r="6" spans="1:74" ht="11.1" customHeight="1" x14ac:dyDescent="0.2">
      <c r="A6" s="74" t="s">
        <v>1013</v>
      </c>
      <c r="B6" s="501" t="s">
        <v>595</v>
      </c>
      <c r="C6" s="358">
        <v>11.24</v>
      </c>
      <c r="D6" s="358">
        <v>11.42</v>
      </c>
      <c r="E6" s="358">
        <v>11.48</v>
      </c>
      <c r="F6" s="358">
        <v>11.56</v>
      </c>
      <c r="G6" s="358">
        <v>11.98</v>
      </c>
      <c r="H6" s="358">
        <v>12.75</v>
      </c>
      <c r="I6" s="358">
        <v>13.12</v>
      </c>
      <c r="J6" s="358">
        <v>13.44</v>
      </c>
      <c r="K6" s="358">
        <v>13.31</v>
      </c>
      <c r="L6" s="358">
        <v>12.66</v>
      </c>
      <c r="M6" s="358">
        <v>12.3</v>
      </c>
      <c r="N6" s="358">
        <v>12.4</v>
      </c>
      <c r="O6" s="358">
        <v>12.68</v>
      </c>
      <c r="P6" s="358">
        <v>12.67</v>
      </c>
      <c r="Q6" s="358">
        <v>12.46</v>
      </c>
      <c r="R6" s="358">
        <v>12.16</v>
      </c>
      <c r="S6" s="358">
        <v>12.21</v>
      </c>
      <c r="T6" s="358">
        <v>12.72</v>
      </c>
      <c r="U6" s="358">
        <v>13.06</v>
      </c>
      <c r="V6" s="358">
        <v>13.27</v>
      </c>
      <c r="W6" s="358">
        <v>13.14</v>
      </c>
      <c r="X6" s="358">
        <v>12.67</v>
      </c>
      <c r="Y6" s="358">
        <v>12.44</v>
      </c>
      <c r="Z6" s="358">
        <v>12.34</v>
      </c>
      <c r="AA6" s="358">
        <v>12.65</v>
      </c>
      <c r="AB6" s="358">
        <v>12.66</v>
      </c>
      <c r="AC6" s="358">
        <v>12.57</v>
      </c>
      <c r="AD6" s="358">
        <v>12.54</v>
      </c>
      <c r="AE6" s="358">
        <v>12.47</v>
      </c>
      <c r="AF6" s="358">
        <v>13.14</v>
      </c>
      <c r="AG6" s="358">
        <v>13.63</v>
      </c>
      <c r="AH6" s="358">
        <v>13.48</v>
      </c>
      <c r="AI6" s="358">
        <v>13.34</v>
      </c>
      <c r="AJ6" s="358">
        <v>12.96</v>
      </c>
      <c r="AK6" s="358">
        <v>12.57</v>
      </c>
      <c r="AL6" s="358">
        <v>12.82</v>
      </c>
      <c r="AM6" s="358">
        <v>13.09</v>
      </c>
      <c r="AN6" s="358">
        <v>13.18</v>
      </c>
      <c r="AO6" s="358">
        <v>13.23</v>
      </c>
      <c r="AP6" s="358">
        <v>13.09</v>
      </c>
      <c r="AQ6" s="358">
        <v>13.13</v>
      </c>
      <c r="AR6" s="358">
        <v>13.86</v>
      </c>
      <c r="AS6" s="358">
        <v>14.36</v>
      </c>
      <c r="AT6" s="358">
        <v>14.22</v>
      </c>
      <c r="AU6" s="358">
        <v>14.21</v>
      </c>
      <c r="AV6" s="358">
        <v>13.66</v>
      </c>
      <c r="AW6" s="358">
        <v>13.43</v>
      </c>
      <c r="AX6" s="358">
        <v>13.73</v>
      </c>
      <c r="AY6" s="358">
        <v>14.17</v>
      </c>
      <c r="AZ6" s="777">
        <v>14.36</v>
      </c>
      <c r="BA6" s="777">
        <v>14.08</v>
      </c>
      <c r="BB6" s="777">
        <v>13.88</v>
      </c>
      <c r="BC6" s="777">
        <v>13.83</v>
      </c>
      <c r="BD6" s="777">
        <v>14.48222</v>
      </c>
      <c r="BE6" s="777">
        <v>14.92428</v>
      </c>
      <c r="BF6" s="284">
        <v>14.71702</v>
      </c>
      <c r="BG6" s="284">
        <v>14.642720000000001</v>
      </c>
      <c r="BH6" s="284">
        <v>13.988670000000001</v>
      </c>
      <c r="BI6" s="284">
        <v>13.70959</v>
      </c>
      <c r="BJ6" s="284">
        <v>14.017440000000001</v>
      </c>
      <c r="BK6" s="284">
        <v>14.284470000000001</v>
      </c>
      <c r="BL6" s="284">
        <v>14.54461</v>
      </c>
      <c r="BM6" s="284">
        <v>14.285349999999999</v>
      </c>
      <c r="BN6" s="284">
        <v>14.16717</v>
      </c>
      <c r="BO6" s="284">
        <v>14.000349999999999</v>
      </c>
      <c r="BP6" s="284">
        <v>14.588760000000001</v>
      </c>
      <c r="BQ6" s="284">
        <v>15.010120000000001</v>
      </c>
      <c r="BR6" s="284">
        <v>14.818350000000001</v>
      </c>
      <c r="BS6" s="284">
        <v>14.73071</v>
      </c>
      <c r="BT6" s="284">
        <v>14.04913</v>
      </c>
      <c r="BU6" s="284">
        <v>13.819940000000001</v>
      </c>
      <c r="BV6" s="284">
        <v>14.15732</v>
      </c>
    </row>
    <row r="7" spans="1:74" ht="11.1" customHeight="1" x14ac:dyDescent="0.2">
      <c r="A7" s="74" t="s">
        <v>1014</v>
      </c>
      <c r="B7" s="662" t="s">
        <v>774</v>
      </c>
      <c r="C7" s="358">
        <v>19.879212023000001</v>
      </c>
      <c r="D7" s="358">
        <v>21.114924654999999</v>
      </c>
      <c r="E7" s="358">
        <v>20.162206430000001</v>
      </c>
      <c r="F7" s="358">
        <v>19.770786181999998</v>
      </c>
      <c r="G7" s="358">
        <v>19.222794617000002</v>
      </c>
      <c r="H7" s="358">
        <v>20.019500644000001</v>
      </c>
      <c r="I7" s="358">
        <v>18.838870304</v>
      </c>
      <c r="J7" s="358">
        <v>21.358700766999998</v>
      </c>
      <c r="K7" s="358">
        <v>21.921009994999999</v>
      </c>
      <c r="L7" s="358">
        <v>20.443065480000001</v>
      </c>
      <c r="M7" s="358">
        <v>20.768187142999999</v>
      </c>
      <c r="N7" s="358">
        <v>22.105258916</v>
      </c>
      <c r="O7" s="358">
        <v>24.310020474000002</v>
      </c>
      <c r="P7" s="358">
        <v>24.875003888999998</v>
      </c>
      <c r="Q7" s="358">
        <v>24.263757554000001</v>
      </c>
      <c r="R7" s="358">
        <v>23.920664302999999</v>
      </c>
      <c r="S7" s="358">
        <v>21.907684341</v>
      </c>
      <c r="T7" s="358">
        <v>22.024487966999999</v>
      </c>
      <c r="U7" s="358">
        <v>21.815106137000001</v>
      </c>
      <c r="V7" s="358">
        <v>22.145859692999998</v>
      </c>
      <c r="W7" s="358">
        <v>21.978003744999999</v>
      </c>
      <c r="X7" s="358">
        <v>22.029551980000001</v>
      </c>
      <c r="Y7" s="358">
        <v>22.042078087</v>
      </c>
      <c r="Z7" s="358">
        <v>22.662729249000002</v>
      </c>
      <c r="AA7" s="358">
        <v>23.232309203</v>
      </c>
      <c r="AB7" s="358">
        <v>23.346007685</v>
      </c>
      <c r="AC7" s="358">
        <v>22.768505759</v>
      </c>
      <c r="AD7" s="358">
        <v>22.288349502999999</v>
      </c>
      <c r="AE7" s="358">
        <v>21.829088719000001</v>
      </c>
      <c r="AF7" s="358">
        <v>21.800748971000001</v>
      </c>
      <c r="AG7" s="358">
        <v>22.719335891</v>
      </c>
      <c r="AH7" s="358">
        <v>23.330068351000001</v>
      </c>
      <c r="AI7" s="358">
        <v>23.687364040999999</v>
      </c>
      <c r="AJ7" s="358">
        <v>23.071358708000002</v>
      </c>
      <c r="AK7" s="358">
        <v>23.920987784000001</v>
      </c>
      <c r="AL7" s="358">
        <v>24.274224459999999</v>
      </c>
      <c r="AM7" s="358">
        <v>25.000716611000001</v>
      </c>
      <c r="AN7" s="358">
        <v>25.896338714999999</v>
      </c>
      <c r="AO7" s="358">
        <v>25.228356425000001</v>
      </c>
      <c r="AP7" s="358">
        <v>24.716548722999999</v>
      </c>
      <c r="AQ7" s="358">
        <v>24.150823656</v>
      </c>
      <c r="AR7" s="358">
        <v>23.816392888999999</v>
      </c>
      <c r="AS7" s="358">
        <v>24.473983638</v>
      </c>
      <c r="AT7" s="358">
        <v>24.923274134</v>
      </c>
      <c r="AU7" s="358">
        <v>24.196131011999999</v>
      </c>
      <c r="AV7" s="358">
        <v>23.734608009999999</v>
      </c>
      <c r="AW7" s="358">
        <v>24.40336434</v>
      </c>
      <c r="AX7" s="358">
        <v>25.142850926000001</v>
      </c>
      <c r="AY7" s="358">
        <v>26.166207660000001</v>
      </c>
      <c r="AZ7" s="777">
        <v>26.512623042000001</v>
      </c>
      <c r="BA7" s="777">
        <v>25.657624652999999</v>
      </c>
      <c r="BB7" s="777">
        <v>24.93</v>
      </c>
      <c r="BC7" s="777">
        <v>24.21</v>
      </c>
      <c r="BD7" s="777">
        <v>24.112410000000001</v>
      </c>
      <c r="BE7" s="777">
        <v>24.905080000000002</v>
      </c>
      <c r="BF7" s="284">
        <v>25.36252</v>
      </c>
      <c r="BG7" s="284">
        <v>24.876380000000001</v>
      </c>
      <c r="BH7" s="284">
        <v>24.483429999999998</v>
      </c>
      <c r="BI7" s="284">
        <v>25.238309999999998</v>
      </c>
      <c r="BJ7" s="284">
        <v>26.036909999999999</v>
      </c>
      <c r="BK7" s="284">
        <v>27.077310000000001</v>
      </c>
      <c r="BL7" s="284">
        <v>27.392530000000001</v>
      </c>
      <c r="BM7" s="284">
        <v>26.477920000000001</v>
      </c>
      <c r="BN7" s="284">
        <v>25.724</v>
      </c>
      <c r="BO7" s="284">
        <v>24.938510000000001</v>
      </c>
      <c r="BP7" s="284">
        <v>24.828410000000002</v>
      </c>
      <c r="BQ7" s="284">
        <v>25.522770000000001</v>
      </c>
      <c r="BR7" s="284">
        <v>26.10942</v>
      </c>
      <c r="BS7" s="284">
        <v>25.660170000000001</v>
      </c>
      <c r="BT7" s="284">
        <v>25.261220000000002</v>
      </c>
      <c r="BU7" s="284">
        <v>26.05001</v>
      </c>
      <c r="BV7" s="284">
        <v>26.866859999999999</v>
      </c>
    </row>
    <row r="8" spans="1:74" ht="11.1" customHeight="1" x14ac:dyDescent="0.2">
      <c r="A8" s="74" t="s">
        <v>1015</v>
      </c>
      <c r="B8" s="532" t="s">
        <v>776</v>
      </c>
      <c r="C8" s="358">
        <v>13.910905487000001</v>
      </c>
      <c r="D8" s="358">
        <v>14.266040429</v>
      </c>
      <c r="E8" s="358">
        <v>13.908084626999999</v>
      </c>
      <c r="F8" s="358">
        <v>13.830237223999999</v>
      </c>
      <c r="G8" s="358">
        <v>14.342365702</v>
      </c>
      <c r="H8" s="358">
        <v>15.487675686999999</v>
      </c>
      <c r="I8" s="358">
        <v>15.932835448000001</v>
      </c>
      <c r="J8" s="358">
        <v>16.063773247</v>
      </c>
      <c r="K8" s="358">
        <v>16.267929233</v>
      </c>
      <c r="L8" s="358">
        <v>15.178250229</v>
      </c>
      <c r="M8" s="358">
        <v>14.944820695000001</v>
      </c>
      <c r="N8" s="358">
        <v>15.439452299999999</v>
      </c>
      <c r="O8" s="358">
        <v>15.797257663</v>
      </c>
      <c r="P8" s="358">
        <v>15.396678216</v>
      </c>
      <c r="Q8" s="358">
        <v>14.859733537</v>
      </c>
      <c r="R8" s="358">
        <v>14.315468536999999</v>
      </c>
      <c r="S8" s="358">
        <v>14.394351036</v>
      </c>
      <c r="T8" s="358">
        <v>15.408539826</v>
      </c>
      <c r="U8" s="358">
        <v>16.205299386</v>
      </c>
      <c r="V8" s="358">
        <v>16.001587699000002</v>
      </c>
      <c r="W8" s="358">
        <v>16.133306589</v>
      </c>
      <c r="X8" s="358">
        <v>15.221857685</v>
      </c>
      <c r="Y8" s="358">
        <v>15.370909628</v>
      </c>
      <c r="Z8" s="358">
        <v>15.069473707</v>
      </c>
      <c r="AA8" s="358">
        <v>15.474563075000001</v>
      </c>
      <c r="AB8" s="358">
        <v>15.855873538000001</v>
      </c>
      <c r="AC8" s="358">
        <v>15.288063655</v>
      </c>
      <c r="AD8" s="358">
        <v>15.166191486000001</v>
      </c>
      <c r="AE8" s="358">
        <v>15.356977539000001</v>
      </c>
      <c r="AF8" s="358">
        <v>16.540337147999999</v>
      </c>
      <c r="AG8" s="358">
        <v>17.262036763000001</v>
      </c>
      <c r="AH8" s="358">
        <v>17.146133496000001</v>
      </c>
      <c r="AI8" s="358">
        <v>16.581645214000002</v>
      </c>
      <c r="AJ8" s="358">
        <v>15.880184590000001</v>
      </c>
      <c r="AK8" s="358">
        <v>15.692775996</v>
      </c>
      <c r="AL8" s="358">
        <v>16.271263776000001</v>
      </c>
      <c r="AM8" s="358">
        <v>17.196430122999999</v>
      </c>
      <c r="AN8" s="358">
        <v>17.611620005999999</v>
      </c>
      <c r="AO8" s="358">
        <v>17.054852422</v>
      </c>
      <c r="AP8" s="358">
        <v>16.630021337999999</v>
      </c>
      <c r="AQ8" s="358">
        <v>16.827603530000001</v>
      </c>
      <c r="AR8" s="358">
        <v>18.636947225</v>
      </c>
      <c r="AS8" s="358">
        <v>19.478023394000001</v>
      </c>
      <c r="AT8" s="358">
        <v>19.380652162000001</v>
      </c>
      <c r="AU8" s="358">
        <v>18.679007971000001</v>
      </c>
      <c r="AV8" s="358">
        <v>17.923563591000001</v>
      </c>
      <c r="AW8" s="358">
        <v>17.902681199</v>
      </c>
      <c r="AX8" s="358">
        <v>18.544991798000002</v>
      </c>
      <c r="AY8" s="358">
        <v>19.947166325000001</v>
      </c>
      <c r="AZ8" s="777">
        <v>20.459747356000001</v>
      </c>
      <c r="BA8" s="777">
        <v>19.148069065000001</v>
      </c>
      <c r="BB8" s="777">
        <v>18.89</v>
      </c>
      <c r="BC8" s="777">
        <v>19.23</v>
      </c>
      <c r="BD8" s="777">
        <v>20.664470000000001</v>
      </c>
      <c r="BE8" s="777">
        <v>21.261099999999999</v>
      </c>
      <c r="BF8" s="284">
        <v>21.029640000000001</v>
      </c>
      <c r="BG8" s="284">
        <v>20.056899999999999</v>
      </c>
      <c r="BH8" s="284">
        <v>18.94182</v>
      </c>
      <c r="BI8" s="284">
        <v>18.68036</v>
      </c>
      <c r="BJ8" s="284">
        <v>19.205850000000002</v>
      </c>
      <c r="BK8" s="284">
        <v>20.352789999999999</v>
      </c>
      <c r="BL8" s="284">
        <v>20.870930000000001</v>
      </c>
      <c r="BM8" s="284">
        <v>19.558599999999998</v>
      </c>
      <c r="BN8" s="284">
        <v>19.338170000000002</v>
      </c>
      <c r="BO8" s="284">
        <v>19.566839999999999</v>
      </c>
      <c r="BP8" s="284">
        <v>20.941610000000001</v>
      </c>
      <c r="BQ8" s="284">
        <v>21.430589999999999</v>
      </c>
      <c r="BR8" s="284">
        <v>21.340109999999999</v>
      </c>
      <c r="BS8" s="284">
        <v>20.379619999999999</v>
      </c>
      <c r="BT8" s="284">
        <v>19.305949999999999</v>
      </c>
      <c r="BU8" s="284">
        <v>19.006239999999998</v>
      </c>
      <c r="BV8" s="284">
        <v>19.544879999999999</v>
      </c>
    </row>
    <row r="9" spans="1:74" ht="11.1" customHeight="1" x14ac:dyDescent="0.2">
      <c r="A9" s="74" t="s">
        <v>1016</v>
      </c>
      <c r="B9" s="662" t="s">
        <v>962</v>
      </c>
      <c r="C9" s="358">
        <v>10.861779261000001</v>
      </c>
      <c r="D9" s="358">
        <v>11.088717898000001</v>
      </c>
      <c r="E9" s="358">
        <v>10.960333473</v>
      </c>
      <c r="F9" s="358">
        <v>11.204316451</v>
      </c>
      <c r="G9" s="358">
        <v>11.638140375000001</v>
      </c>
      <c r="H9" s="358">
        <v>12.234335056000001</v>
      </c>
      <c r="I9" s="358">
        <v>12.462186765</v>
      </c>
      <c r="J9" s="358">
        <v>12.51408969</v>
      </c>
      <c r="K9" s="358">
        <v>12.165242206</v>
      </c>
      <c r="L9" s="358">
        <v>12.001473395</v>
      </c>
      <c r="M9" s="358">
        <v>11.854456364000001</v>
      </c>
      <c r="N9" s="358">
        <v>11.984970393999999</v>
      </c>
      <c r="O9" s="358">
        <v>12.174443241000001</v>
      </c>
      <c r="P9" s="358">
        <v>12.222900492999999</v>
      </c>
      <c r="Q9" s="358">
        <v>12.087971745999999</v>
      </c>
      <c r="R9" s="358">
        <v>11.85589738</v>
      </c>
      <c r="S9" s="358">
        <v>11.926820308</v>
      </c>
      <c r="T9" s="358">
        <v>12.00385584</v>
      </c>
      <c r="U9" s="358">
        <v>12.168235776</v>
      </c>
      <c r="V9" s="358">
        <v>12.043705719</v>
      </c>
      <c r="W9" s="358">
        <v>11.830046853000001</v>
      </c>
      <c r="X9" s="358">
        <v>11.807099053</v>
      </c>
      <c r="Y9" s="358">
        <v>11.787762694</v>
      </c>
      <c r="Z9" s="358">
        <v>11.817972364999999</v>
      </c>
      <c r="AA9" s="358">
        <v>12.100603980000001</v>
      </c>
      <c r="AB9" s="358">
        <v>12.039539615000001</v>
      </c>
      <c r="AC9" s="358">
        <v>11.814889637</v>
      </c>
      <c r="AD9" s="358">
        <v>12.013688405</v>
      </c>
      <c r="AE9" s="358">
        <v>12.169825386999999</v>
      </c>
      <c r="AF9" s="358">
        <v>12.556870214</v>
      </c>
      <c r="AG9" s="358">
        <v>12.634974674</v>
      </c>
      <c r="AH9" s="358">
        <v>12.501147949</v>
      </c>
      <c r="AI9" s="358">
        <v>12.288630403000001</v>
      </c>
      <c r="AJ9" s="358">
        <v>12.072019352</v>
      </c>
      <c r="AK9" s="358">
        <v>12.021154448000001</v>
      </c>
      <c r="AL9" s="358">
        <v>12.166368777000001</v>
      </c>
      <c r="AM9" s="358">
        <v>12.642192185000001</v>
      </c>
      <c r="AN9" s="358">
        <v>12.813618735</v>
      </c>
      <c r="AO9" s="358">
        <v>12.884686705</v>
      </c>
      <c r="AP9" s="358">
        <v>12.788086664</v>
      </c>
      <c r="AQ9" s="358">
        <v>12.740300656000001</v>
      </c>
      <c r="AR9" s="358">
        <v>13.577439878</v>
      </c>
      <c r="AS9" s="358">
        <v>13.955241743</v>
      </c>
      <c r="AT9" s="358">
        <v>13.798212744000001</v>
      </c>
      <c r="AU9" s="358">
        <v>13.626556402</v>
      </c>
      <c r="AV9" s="358">
        <v>13.375174099000001</v>
      </c>
      <c r="AW9" s="358">
        <v>13.458808748999999</v>
      </c>
      <c r="AX9" s="358">
        <v>13.403006671</v>
      </c>
      <c r="AY9" s="358">
        <v>13.878965836000001</v>
      </c>
      <c r="AZ9" s="777">
        <v>14.163424738</v>
      </c>
      <c r="BA9" s="777">
        <v>13.943907186000001</v>
      </c>
      <c r="BB9" s="777">
        <v>13.97</v>
      </c>
      <c r="BC9" s="777">
        <v>14.49</v>
      </c>
      <c r="BD9" s="777">
        <v>14.853009999999999</v>
      </c>
      <c r="BE9" s="777">
        <v>15.18159</v>
      </c>
      <c r="BF9" s="284">
        <v>14.9038</v>
      </c>
      <c r="BG9" s="284">
        <v>14.47616</v>
      </c>
      <c r="BH9" s="284">
        <v>14.097490000000001</v>
      </c>
      <c r="BI9" s="284">
        <v>14.082649999999999</v>
      </c>
      <c r="BJ9" s="284">
        <v>13.91813</v>
      </c>
      <c r="BK9" s="284">
        <v>14.17708</v>
      </c>
      <c r="BL9" s="284">
        <v>14.59557</v>
      </c>
      <c r="BM9" s="284">
        <v>14.38452</v>
      </c>
      <c r="BN9" s="284">
        <v>14.41949</v>
      </c>
      <c r="BO9" s="284">
        <v>14.83257</v>
      </c>
      <c r="BP9" s="284">
        <v>15.14386</v>
      </c>
      <c r="BQ9" s="284">
        <v>15.313040000000001</v>
      </c>
      <c r="BR9" s="284">
        <v>15.09268</v>
      </c>
      <c r="BS9" s="284">
        <v>14.6547</v>
      </c>
      <c r="BT9" s="284">
        <v>14.27783</v>
      </c>
      <c r="BU9" s="284">
        <v>14.270960000000001</v>
      </c>
      <c r="BV9" s="284">
        <v>14.10666</v>
      </c>
    </row>
    <row r="10" spans="1:74" ht="11.1" customHeight="1" x14ac:dyDescent="0.2">
      <c r="A10" s="74" t="s">
        <v>1017</v>
      </c>
      <c r="B10" s="662" t="s">
        <v>964</v>
      </c>
      <c r="C10" s="358">
        <v>9.3240554080999996</v>
      </c>
      <c r="D10" s="358">
        <v>9.4145579657000003</v>
      </c>
      <c r="E10" s="358">
        <v>9.5175058385</v>
      </c>
      <c r="F10" s="358">
        <v>9.7265689699000006</v>
      </c>
      <c r="G10" s="358">
        <v>10.206677862999999</v>
      </c>
      <c r="H10" s="358">
        <v>11.494179583999999</v>
      </c>
      <c r="I10" s="358">
        <v>11.729689725</v>
      </c>
      <c r="J10" s="358">
        <v>11.717900787</v>
      </c>
      <c r="K10" s="358">
        <v>11.147621233000001</v>
      </c>
      <c r="L10" s="358">
        <v>10.166011578000001</v>
      </c>
      <c r="M10" s="358">
        <v>9.9465559630999998</v>
      </c>
      <c r="N10" s="358">
        <v>9.7077150344999996</v>
      </c>
      <c r="O10" s="358">
        <v>9.6727836126</v>
      </c>
      <c r="P10" s="358">
        <v>9.9388284211000002</v>
      </c>
      <c r="Q10" s="358">
        <v>9.8872699408999996</v>
      </c>
      <c r="R10" s="358">
        <v>9.9253138563000007</v>
      </c>
      <c r="S10" s="358">
        <v>10.204749627</v>
      </c>
      <c r="T10" s="358">
        <v>11.391692904999999</v>
      </c>
      <c r="U10" s="358">
        <v>11.538622535</v>
      </c>
      <c r="V10" s="358">
        <v>11.527360823</v>
      </c>
      <c r="W10" s="358">
        <v>11.157015218</v>
      </c>
      <c r="X10" s="358">
        <v>10.029476150000001</v>
      </c>
      <c r="Y10" s="358">
        <v>9.8233159011000009</v>
      </c>
      <c r="Z10" s="358">
        <v>9.6603076033999997</v>
      </c>
      <c r="AA10" s="358">
        <v>9.8208766719000007</v>
      </c>
      <c r="AB10" s="358">
        <v>9.8724332718000003</v>
      </c>
      <c r="AC10" s="358">
        <v>10.001772316</v>
      </c>
      <c r="AD10" s="358">
        <v>9.9848447191999998</v>
      </c>
      <c r="AE10" s="358">
        <v>10.11890666</v>
      </c>
      <c r="AF10" s="358">
        <v>11.529146826</v>
      </c>
      <c r="AG10" s="358">
        <v>11.710418849</v>
      </c>
      <c r="AH10" s="358">
        <v>11.56975222</v>
      </c>
      <c r="AI10" s="358">
        <v>11.228967251</v>
      </c>
      <c r="AJ10" s="358">
        <v>10.066223258000001</v>
      </c>
      <c r="AK10" s="358">
        <v>9.9636431874000007</v>
      </c>
      <c r="AL10" s="358">
        <v>9.8865923539999994</v>
      </c>
      <c r="AM10" s="358">
        <v>10.067178071000001</v>
      </c>
      <c r="AN10" s="358">
        <v>10.132594471999999</v>
      </c>
      <c r="AO10" s="358">
        <v>10.144785753000001</v>
      </c>
      <c r="AP10" s="358">
        <v>10.035526188</v>
      </c>
      <c r="AQ10" s="358">
        <v>10.501450411</v>
      </c>
      <c r="AR10" s="358">
        <v>12.064191052</v>
      </c>
      <c r="AS10" s="358">
        <v>12.256495536999999</v>
      </c>
      <c r="AT10" s="358">
        <v>12.045604187</v>
      </c>
      <c r="AU10" s="358">
        <v>11.937694501999999</v>
      </c>
      <c r="AV10" s="358">
        <v>10.486359854</v>
      </c>
      <c r="AW10" s="358">
        <v>10.430355478999999</v>
      </c>
      <c r="AX10" s="358">
        <v>10.232709639999999</v>
      </c>
      <c r="AY10" s="358">
        <v>10.637248737</v>
      </c>
      <c r="AZ10" s="777">
        <v>10.646626197</v>
      </c>
      <c r="BA10" s="777">
        <v>10.583346169</v>
      </c>
      <c r="BB10" s="777">
        <v>10.77</v>
      </c>
      <c r="BC10" s="777">
        <v>10.89</v>
      </c>
      <c r="BD10" s="777">
        <v>12.261329999999999</v>
      </c>
      <c r="BE10" s="777">
        <v>12.36373</v>
      </c>
      <c r="BF10" s="284">
        <v>12.084910000000001</v>
      </c>
      <c r="BG10" s="284">
        <v>11.953530000000001</v>
      </c>
      <c r="BH10" s="284">
        <v>10.44603</v>
      </c>
      <c r="BI10" s="284">
        <v>10.39279</v>
      </c>
      <c r="BJ10" s="284">
        <v>10.20872</v>
      </c>
      <c r="BK10" s="284">
        <v>10.55564</v>
      </c>
      <c r="BL10" s="284">
        <v>10.678990000000001</v>
      </c>
      <c r="BM10" s="284">
        <v>10.65063</v>
      </c>
      <c r="BN10" s="284">
        <v>10.852510000000001</v>
      </c>
      <c r="BO10" s="284">
        <v>10.95476</v>
      </c>
      <c r="BP10" s="284">
        <v>12.328279999999999</v>
      </c>
      <c r="BQ10" s="284">
        <v>12.38584</v>
      </c>
      <c r="BR10" s="284">
        <v>12.15475</v>
      </c>
      <c r="BS10" s="284">
        <v>12.0351</v>
      </c>
      <c r="BT10" s="284">
        <v>10.52145</v>
      </c>
      <c r="BU10" s="284">
        <v>10.487349999999999</v>
      </c>
      <c r="BV10" s="284">
        <v>10.317880000000001</v>
      </c>
    </row>
    <row r="11" spans="1:74" ht="11.1" customHeight="1" x14ac:dyDescent="0.2">
      <c r="A11" s="74" t="s">
        <v>1018</v>
      </c>
      <c r="B11" s="662" t="s">
        <v>966</v>
      </c>
      <c r="C11" s="358">
        <v>10.409819901000001</v>
      </c>
      <c r="D11" s="358">
        <v>10.699344501000001</v>
      </c>
      <c r="E11" s="358">
        <v>10.771639569</v>
      </c>
      <c r="F11" s="358">
        <v>10.811214001</v>
      </c>
      <c r="G11" s="358">
        <v>11.284531469999999</v>
      </c>
      <c r="H11" s="358">
        <v>11.894202786999999</v>
      </c>
      <c r="I11" s="358">
        <v>12.126029685000001</v>
      </c>
      <c r="J11" s="358">
        <v>12.303656563000001</v>
      </c>
      <c r="K11" s="358">
        <v>12.187765653</v>
      </c>
      <c r="L11" s="358">
        <v>11.719076891</v>
      </c>
      <c r="M11" s="358">
        <v>11.441392947000001</v>
      </c>
      <c r="N11" s="358">
        <v>11.650211899</v>
      </c>
      <c r="O11" s="358">
        <v>12.016428745000001</v>
      </c>
      <c r="P11" s="358">
        <v>12.054354441999999</v>
      </c>
      <c r="Q11" s="358">
        <v>11.581205377</v>
      </c>
      <c r="R11" s="358">
        <v>11.772287941</v>
      </c>
      <c r="S11" s="358">
        <v>11.589482299</v>
      </c>
      <c r="T11" s="358">
        <v>11.904727635</v>
      </c>
      <c r="U11" s="358">
        <v>12.000470431</v>
      </c>
      <c r="V11" s="358">
        <v>11.996616035000001</v>
      </c>
      <c r="W11" s="358">
        <v>12.147516011</v>
      </c>
      <c r="X11" s="358">
        <v>11.913088625</v>
      </c>
      <c r="Y11" s="358">
        <v>11.738127253</v>
      </c>
      <c r="Z11" s="358">
        <v>11.772640154999999</v>
      </c>
      <c r="AA11" s="358">
        <v>11.922068404999999</v>
      </c>
      <c r="AB11" s="358">
        <v>12.046949830000001</v>
      </c>
      <c r="AC11" s="358">
        <v>11.816294589</v>
      </c>
      <c r="AD11" s="358">
        <v>11.765761822</v>
      </c>
      <c r="AE11" s="358">
        <v>11.563847341000001</v>
      </c>
      <c r="AF11" s="358">
        <v>12.076043452</v>
      </c>
      <c r="AG11" s="358">
        <v>12.072765868999999</v>
      </c>
      <c r="AH11" s="358">
        <v>11.983512271</v>
      </c>
      <c r="AI11" s="358">
        <v>11.930081248</v>
      </c>
      <c r="AJ11" s="358">
        <v>11.888770312</v>
      </c>
      <c r="AK11" s="358">
        <v>11.831493005</v>
      </c>
      <c r="AL11" s="358">
        <v>12.004016899</v>
      </c>
      <c r="AM11" s="358">
        <v>12.246707228</v>
      </c>
      <c r="AN11" s="358">
        <v>12.342483781</v>
      </c>
      <c r="AO11" s="358">
        <v>12.341750529</v>
      </c>
      <c r="AP11" s="358">
        <v>12.270612973</v>
      </c>
      <c r="AQ11" s="358">
        <v>12.163900558</v>
      </c>
      <c r="AR11" s="358">
        <v>12.759304378</v>
      </c>
      <c r="AS11" s="358">
        <v>12.999124448</v>
      </c>
      <c r="AT11" s="358">
        <v>12.761606046000001</v>
      </c>
      <c r="AU11" s="358">
        <v>12.887732940999999</v>
      </c>
      <c r="AV11" s="358">
        <v>12.673910771999999</v>
      </c>
      <c r="AW11" s="358">
        <v>12.735684682</v>
      </c>
      <c r="AX11" s="358">
        <v>12.729996479</v>
      </c>
      <c r="AY11" s="358">
        <v>13.573319891000001</v>
      </c>
      <c r="AZ11" s="777">
        <v>13.823714885999999</v>
      </c>
      <c r="BA11" s="777">
        <v>12.961605022000001</v>
      </c>
      <c r="BB11" s="777">
        <v>12.9</v>
      </c>
      <c r="BC11" s="777">
        <v>12.94</v>
      </c>
      <c r="BD11" s="777">
        <v>13.53552</v>
      </c>
      <c r="BE11" s="777">
        <v>13.76225</v>
      </c>
      <c r="BF11" s="284">
        <v>13.52266</v>
      </c>
      <c r="BG11" s="284">
        <v>13.534090000000001</v>
      </c>
      <c r="BH11" s="284">
        <v>13.14892</v>
      </c>
      <c r="BI11" s="284">
        <v>13.06251</v>
      </c>
      <c r="BJ11" s="284">
        <v>13.09019</v>
      </c>
      <c r="BK11" s="284">
        <v>13.79499</v>
      </c>
      <c r="BL11" s="284">
        <v>14.08581</v>
      </c>
      <c r="BM11" s="284">
        <v>13.17933</v>
      </c>
      <c r="BN11" s="284">
        <v>13.13414</v>
      </c>
      <c r="BO11" s="284">
        <v>13.105270000000001</v>
      </c>
      <c r="BP11" s="284">
        <v>13.718299999999999</v>
      </c>
      <c r="BQ11" s="284">
        <v>13.78378</v>
      </c>
      <c r="BR11" s="284">
        <v>13.4696</v>
      </c>
      <c r="BS11" s="284">
        <v>13.492139999999999</v>
      </c>
      <c r="BT11" s="284">
        <v>13.1107</v>
      </c>
      <c r="BU11" s="284">
        <v>13.102370000000001</v>
      </c>
      <c r="BV11" s="284">
        <v>13.17985</v>
      </c>
    </row>
    <row r="12" spans="1:74" ht="11.1" customHeight="1" x14ac:dyDescent="0.2">
      <c r="A12" s="74" t="s">
        <v>1019</v>
      </c>
      <c r="B12" s="662" t="s">
        <v>968</v>
      </c>
      <c r="C12" s="358">
        <v>10.128482374000001</v>
      </c>
      <c r="D12" s="358">
        <v>9.8900068690000005</v>
      </c>
      <c r="E12" s="358">
        <v>9.8658995864999994</v>
      </c>
      <c r="F12" s="358">
        <v>10.207222635999999</v>
      </c>
      <c r="G12" s="358">
        <v>10.492430776000001</v>
      </c>
      <c r="H12" s="358">
        <v>11.242432770000001</v>
      </c>
      <c r="I12" s="358">
        <v>11.657583145</v>
      </c>
      <c r="J12" s="358">
        <v>12.163742979</v>
      </c>
      <c r="K12" s="358">
        <v>11.620061375000001</v>
      </c>
      <c r="L12" s="358">
        <v>11.062469719999999</v>
      </c>
      <c r="M12" s="358">
        <v>11.221448904000001</v>
      </c>
      <c r="N12" s="358">
        <v>10.875749439</v>
      </c>
      <c r="O12" s="358">
        <v>11.003194293</v>
      </c>
      <c r="P12" s="358">
        <v>11.227417464</v>
      </c>
      <c r="Q12" s="358">
        <v>10.579604352</v>
      </c>
      <c r="R12" s="358">
        <v>10.286649168</v>
      </c>
      <c r="S12" s="358">
        <v>10.502405102000001</v>
      </c>
      <c r="T12" s="358">
        <v>10.858127903</v>
      </c>
      <c r="U12" s="358">
        <v>11.009938665</v>
      </c>
      <c r="V12" s="358">
        <v>10.906675253</v>
      </c>
      <c r="W12" s="358">
        <v>10.807875210000001</v>
      </c>
      <c r="X12" s="358">
        <v>10.702676094999999</v>
      </c>
      <c r="Y12" s="358">
        <v>10.696281549</v>
      </c>
      <c r="Z12" s="358">
        <v>10.607793210000001</v>
      </c>
      <c r="AA12" s="358">
        <v>10.989439161</v>
      </c>
      <c r="AB12" s="358">
        <v>10.784081949999999</v>
      </c>
      <c r="AC12" s="358">
        <v>11.010557662</v>
      </c>
      <c r="AD12" s="358">
        <v>10.851258647</v>
      </c>
      <c r="AE12" s="358">
        <v>10.579862049000001</v>
      </c>
      <c r="AF12" s="358">
        <v>11.124005564000001</v>
      </c>
      <c r="AG12" s="358">
        <v>11.085396020999999</v>
      </c>
      <c r="AH12" s="358">
        <v>11.094486244</v>
      </c>
      <c r="AI12" s="358">
        <v>11.018064821999999</v>
      </c>
      <c r="AJ12" s="358">
        <v>10.885756666000001</v>
      </c>
      <c r="AK12" s="358">
        <v>11.047434617</v>
      </c>
      <c r="AL12" s="358">
        <v>11.257856923</v>
      </c>
      <c r="AM12" s="358">
        <v>11.395902827</v>
      </c>
      <c r="AN12" s="358">
        <v>11.444653710000001</v>
      </c>
      <c r="AO12" s="358">
        <v>11.638766278</v>
      </c>
      <c r="AP12" s="358">
        <v>11.638658698</v>
      </c>
      <c r="AQ12" s="358">
        <v>11.501077208</v>
      </c>
      <c r="AR12" s="358">
        <v>11.910141413</v>
      </c>
      <c r="AS12" s="358">
        <v>11.916538726000001</v>
      </c>
      <c r="AT12" s="358">
        <v>11.787852136</v>
      </c>
      <c r="AU12" s="358">
        <v>11.745421350000001</v>
      </c>
      <c r="AV12" s="358">
        <v>11.373264066999999</v>
      </c>
      <c r="AW12" s="358">
        <v>11.431486808000001</v>
      </c>
      <c r="AX12" s="358">
        <v>11.551690933</v>
      </c>
      <c r="AY12" s="358">
        <v>12.199203938</v>
      </c>
      <c r="AZ12" s="777">
        <v>11.956753877000001</v>
      </c>
      <c r="BA12" s="777">
        <v>12.344836978</v>
      </c>
      <c r="BB12" s="777">
        <v>12.21</v>
      </c>
      <c r="BC12" s="777">
        <v>11.95</v>
      </c>
      <c r="BD12" s="777">
        <v>12.23115</v>
      </c>
      <c r="BE12" s="777">
        <v>12.23424</v>
      </c>
      <c r="BF12" s="284">
        <v>12.11524</v>
      </c>
      <c r="BG12" s="284">
        <v>12.05259</v>
      </c>
      <c r="BH12" s="284">
        <v>11.596170000000001</v>
      </c>
      <c r="BI12" s="284">
        <v>11.6167</v>
      </c>
      <c r="BJ12" s="284">
        <v>11.75346</v>
      </c>
      <c r="BK12" s="284">
        <v>12.19176</v>
      </c>
      <c r="BL12" s="284">
        <v>12.09206</v>
      </c>
      <c r="BM12" s="284">
        <v>12.502520000000001</v>
      </c>
      <c r="BN12" s="284">
        <v>12.35951</v>
      </c>
      <c r="BO12" s="284">
        <v>12.191079999999999</v>
      </c>
      <c r="BP12" s="284">
        <v>12.54975</v>
      </c>
      <c r="BQ12" s="284">
        <v>12.437720000000001</v>
      </c>
      <c r="BR12" s="284">
        <v>12.33845</v>
      </c>
      <c r="BS12" s="284">
        <v>12.261089999999999</v>
      </c>
      <c r="BT12" s="284">
        <v>11.80776</v>
      </c>
      <c r="BU12" s="284">
        <v>11.85506</v>
      </c>
      <c r="BV12" s="284">
        <v>12.00562</v>
      </c>
    </row>
    <row r="13" spans="1:74" ht="11.1" customHeight="1" x14ac:dyDescent="0.2">
      <c r="A13" s="74" t="s">
        <v>1020</v>
      </c>
      <c r="B13" s="662" t="s">
        <v>970</v>
      </c>
      <c r="C13" s="358">
        <v>8.8241660042000003</v>
      </c>
      <c r="D13" s="358">
        <v>9.0415494206999991</v>
      </c>
      <c r="E13" s="358">
        <v>9.0677029327999996</v>
      </c>
      <c r="F13" s="358">
        <v>9.1765444768000002</v>
      </c>
      <c r="G13" s="358">
        <v>10.025200195</v>
      </c>
      <c r="H13" s="358">
        <v>10.558542013</v>
      </c>
      <c r="I13" s="358">
        <v>11.275006228000001</v>
      </c>
      <c r="J13" s="358">
        <v>11.188075763000001</v>
      </c>
      <c r="K13" s="358">
        <v>11.023459390999999</v>
      </c>
      <c r="L13" s="358">
        <v>10.529316587</v>
      </c>
      <c r="M13" s="358">
        <v>10.100845947</v>
      </c>
      <c r="N13" s="358">
        <v>10.096820844</v>
      </c>
      <c r="O13" s="358">
        <v>9.8413150704000003</v>
      </c>
      <c r="P13" s="358">
        <v>9.9321636328</v>
      </c>
      <c r="Q13" s="358">
        <v>9.4086295861</v>
      </c>
      <c r="R13" s="358">
        <v>8.8161218685999998</v>
      </c>
      <c r="S13" s="358">
        <v>9.2037696087</v>
      </c>
      <c r="T13" s="358">
        <v>9.8338164301000006</v>
      </c>
      <c r="U13" s="358">
        <v>10.041560234</v>
      </c>
      <c r="V13" s="358">
        <v>10.920687042000001</v>
      </c>
      <c r="W13" s="358">
        <v>10.505014998</v>
      </c>
      <c r="X13" s="358">
        <v>9.7425259694000008</v>
      </c>
      <c r="Y13" s="358">
        <v>9.2123396223</v>
      </c>
      <c r="Z13" s="358">
        <v>9.1593326685999994</v>
      </c>
      <c r="AA13" s="358">
        <v>9.5936989785000009</v>
      </c>
      <c r="AB13" s="358">
        <v>9.1735982848000006</v>
      </c>
      <c r="AC13" s="358">
        <v>9.0719116441000001</v>
      </c>
      <c r="AD13" s="358">
        <v>9.1265637526999992</v>
      </c>
      <c r="AE13" s="358">
        <v>9.2777101467000005</v>
      </c>
      <c r="AF13" s="358">
        <v>9.8368143328999995</v>
      </c>
      <c r="AG13" s="358">
        <v>10.015539355</v>
      </c>
      <c r="AH13" s="358">
        <v>10.142142267000001</v>
      </c>
      <c r="AI13" s="358">
        <v>9.9666311587000003</v>
      </c>
      <c r="AJ13" s="358">
        <v>9.5917716221999996</v>
      </c>
      <c r="AK13" s="358">
        <v>9.2306776278000005</v>
      </c>
      <c r="AL13" s="358">
        <v>9.3326133813999999</v>
      </c>
      <c r="AM13" s="358">
        <v>9.6365727873000004</v>
      </c>
      <c r="AN13" s="358">
        <v>9.5083339854000002</v>
      </c>
      <c r="AO13" s="358">
        <v>9.6562354840999998</v>
      </c>
      <c r="AP13" s="358">
        <v>9.6666330129000002</v>
      </c>
      <c r="AQ13" s="358">
        <v>9.9063597198999993</v>
      </c>
      <c r="AR13" s="358">
        <v>10.105328917</v>
      </c>
      <c r="AS13" s="358">
        <v>10.50487345</v>
      </c>
      <c r="AT13" s="358">
        <v>10.485518237000001</v>
      </c>
      <c r="AU13" s="358">
        <v>10.437501264</v>
      </c>
      <c r="AV13" s="358">
        <v>10.083513799</v>
      </c>
      <c r="AW13" s="358">
        <v>9.6027136200999994</v>
      </c>
      <c r="AX13" s="358">
        <v>9.9685484150000008</v>
      </c>
      <c r="AY13" s="358">
        <v>10.31700273</v>
      </c>
      <c r="AZ13" s="777">
        <v>10.170868768</v>
      </c>
      <c r="BA13" s="777">
        <v>9.946213599</v>
      </c>
      <c r="BB13" s="777">
        <v>9.92</v>
      </c>
      <c r="BC13" s="777">
        <v>9.99</v>
      </c>
      <c r="BD13" s="777">
        <v>10.16569</v>
      </c>
      <c r="BE13" s="777">
        <v>10.48901</v>
      </c>
      <c r="BF13" s="284">
        <v>10.380050000000001</v>
      </c>
      <c r="BG13" s="284">
        <v>10.452730000000001</v>
      </c>
      <c r="BH13" s="284">
        <v>10.08943</v>
      </c>
      <c r="BI13" s="284">
        <v>9.610436</v>
      </c>
      <c r="BJ13" s="284">
        <v>10.17304</v>
      </c>
      <c r="BK13" s="284">
        <v>10.20797</v>
      </c>
      <c r="BL13" s="284">
        <v>10.45523</v>
      </c>
      <c r="BM13" s="284">
        <v>10.132529999999999</v>
      </c>
      <c r="BN13" s="284">
        <v>10.08812</v>
      </c>
      <c r="BO13" s="284">
        <v>10.004160000000001</v>
      </c>
      <c r="BP13" s="284">
        <v>10.04677</v>
      </c>
      <c r="BQ13" s="284">
        <v>10.458449999999999</v>
      </c>
      <c r="BR13" s="284">
        <v>10.38275</v>
      </c>
      <c r="BS13" s="284">
        <v>10.3909</v>
      </c>
      <c r="BT13" s="284">
        <v>10.010669999999999</v>
      </c>
      <c r="BU13" s="284">
        <v>9.5208359999999992</v>
      </c>
      <c r="BV13" s="284">
        <v>10.05613</v>
      </c>
    </row>
    <row r="14" spans="1:74" ht="11.1" customHeight="1" x14ac:dyDescent="0.2">
      <c r="A14" s="74" t="s">
        <v>1021</v>
      </c>
      <c r="B14" s="662" t="s">
        <v>788</v>
      </c>
      <c r="C14" s="358">
        <v>9.5398988030999998</v>
      </c>
      <c r="D14" s="358">
        <v>9.6372921356999992</v>
      </c>
      <c r="E14" s="358">
        <v>9.5699073660000007</v>
      </c>
      <c r="F14" s="358">
        <v>9.8464731290999996</v>
      </c>
      <c r="G14" s="358">
        <v>10.097990934</v>
      </c>
      <c r="H14" s="358">
        <v>10.798494211</v>
      </c>
      <c r="I14" s="358">
        <v>11.138772912</v>
      </c>
      <c r="J14" s="358">
        <v>11.233558218000001</v>
      </c>
      <c r="K14" s="358">
        <v>11.299910892</v>
      </c>
      <c r="L14" s="358">
        <v>10.577960992</v>
      </c>
      <c r="M14" s="358">
        <v>10.368800107</v>
      </c>
      <c r="N14" s="358">
        <v>10.611269213</v>
      </c>
      <c r="O14" s="358">
        <v>10.645541471</v>
      </c>
      <c r="P14" s="358">
        <v>10.522911011</v>
      </c>
      <c r="Q14" s="358">
        <v>10.467480048000001</v>
      </c>
      <c r="R14" s="358">
        <v>10.610823573999999</v>
      </c>
      <c r="S14" s="358">
        <v>10.844968078000001</v>
      </c>
      <c r="T14" s="358">
        <v>11.498705278999999</v>
      </c>
      <c r="U14" s="358">
        <v>11.882159653</v>
      </c>
      <c r="V14" s="358">
        <v>11.802782515000001</v>
      </c>
      <c r="W14" s="358">
        <v>11.672234216</v>
      </c>
      <c r="X14" s="358">
        <v>10.841605739</v>
      </c>
      <c r="Y14" s="358">
        <v>10.791616725000001</v>
      </c>
      <c r="Z14" s="358">
        <v>10.55538874</v>
      </c>
      <c r="AA14" s="358">
        <v>10.799617038999999</v>
      </c>
      <c r="AB14" s="358">
        <v>10.710159838999999</v>
      </c>
      <c r="AC14" s="358">
        <v>10.587557350000001</v>
      </c>
      <c r="AD14" s="358">
        <v>10.754637983</v>
      </c>
      <c r="AE14" s="358">
        <v>11.049865308999999</v>
      </c>
      <c r="AF14" s="358">
        <v>11.870133753999999</v>
      </c>
      <c r="AG14" s="358">
        <v>11.950386204000001</v>
      </c>
      <c r="AH14" s="358">
        <v>11.891726222000001</v>
      </c>
      <c r="AI14" s="358">
        <v>11.777806704</v>
      </c>
      <c r="AJ14" s="358">
        <v>11.085493204</v>
      </c>
      <c r="AK14" s="358">
        <v>10.722876675</v>
      </c>
      <c r="AL14" s="358">
        <v>10.718874326</v>
      </c>
      <c r="AM14" s="358">
        <v>10.728631099999999</v>
      </c>
      <c r="AN14" s="358">
        <v>10.847654042</v>
      </c>
      <c r="AO14" s="358">
        <v>10.935173029</v>
      </c>
      <c r="AP14" s="358">
        <v>11.048077982000001</v>
      </c>
      <c r="AQ14" s="358">
        <v>11.224741848000001</v>
      </c>
      <c r="AR14" s="358">
        <v>11.871555928999999</v>
      </c>
      <c r="AS14" s="358">
        <v>12.206905214000001</v>
      </c>
      <c r="AT14" s="358">
        <v>12.229996599</v>
      </c>
      <c r="AU14" s="358">
        <v>12.126162085000001</v>
      </c>
      <c r="AV14" s="358">
        <v>11.279994822000001</v>
      </c>
      <c r="AW14" s="358">
        <v>11.095978059</v>
      </c>
      <c r="AX14" s="358">
        <v>10.906775003</v>
      </c>
      <c r="AY14" s="358">
        <v>11.184362037</v>
      </c>
      <c r="AZ14" s="777">
        <v>11.315640651000001</v>
      </c>
      <c r="BA14" s="777">
        <v>11.335006712</v>
      </c>
      <c r="BB14" s="777">
        <v>11.26</v>
      </c>
      <c r="BC14" s="777">
        <v>11.26</v>
      </c>
      <c r="BD14" s="777">
        <v>11.860659999999999</v>
      </c>
      <c r="BE14" s="777">
        <v>12.24715</v>
      </c>
      <c r="BF14" s="284">
        <v>12.158060000000001</v>
      </c>
      <c r="BG14" s="284">
        <v>11.970230000000001</v>
      </c>
      <c r="BH14" s="284">
        <v>11.09498</v>
      </c>
      <c r="BI14" s="284">
        <v>10.91728</v>
      </c>
      <c r="BJ14" s="284">
        <v>10.80284</v>
      </c>
      <c r="BK14" s="284">
        <v>11.03783</v>
      </c>
      <c r="BL14" s="284">
        <v>11.23593</v>
      </c>
      <c r="BM14" s="284">
        <v>11.275779999999999</v>
      </c>
      <c r="BN14" s="284">
        <v>11.32038</v>
      </c>
      <c r="BO14" s="284">
        <v>11.332140000000001</v>
      </c>
      <c r="BP14" s="284">
        <v>11.921569999999999</v>
      </c>
      <c r="BQ14" s="284">
        <v>12.360659999999999</v>
      </c>
      <c r="BR14" s="284">
        <v>12.342610000000001</v>
      </c>
      <c r="BS14" s="284">
        <v>12.222770000000001</v>
      </c>
      <c r="BT14" s="284">
        <v>11.372999999999999</v>
      </c>
      <c r="BU14" s="284">
        <v>11.22953</v>
      </c>
      <c r="BV14" s="284">
        <v>11.13307</v>
      </c>
    </row>
    <row r="15" spans="1:74" ht="11.1" customHeight="1" x14ac:dyDescent="0.2">
      <c r="A15" s="74" t="s">
        <v>1022</v>
      </c>
      <c r="B15" s="662" t="s">
        <v>790</v>
      </c>
      <c r="C15" s="358">
        <v>15.209697997999999</v>
      </c>
      <c r="D15" s="358">
        <v>15.509821949000001</v>
      </c>
      <c r="E15" s="358">
        <v>16.104428474999999</v>
      </c>
      <c r="F15" s="358">
        <v>15.967478959999999</v>
      </c>
      <c r="G15" s="358">
        <v>16.852160796</v>
      </c>
      <c r="H15" s="358">
        <v>18.58295708</v>
      </c>
      <c r="I15" s="358">
        <v>18.981725665999999</v>
      </c>
      <c r="J15" s="358">
        <v>19.627558664999999</v>
      </c>
      <c r="K15" s="358">
        <v>19.630388455999999</v>
      </c>
      <c r="L15" s="358">
        <v>18.319043116</v>
      </c>
      <c r="M15" s="358">
        <v>16.849983108</v>
      </c>
      <c r="N15" s="358">
        <v>16.691889309</v>
      </c>
      <c r="O15" s="358">
        <v>17.524604200999999</v>
      </c>
      <c r="P15" s="358">
        <v>17.101313539</v>
      </c>
      <c r="Q15" s="358">
        <v>18.031266498000001</v>
      </c>
      <c r="R15" s="358">
        <v>17.614483024999998</v>
      </c>
      <c r="S15" s="358">
        <v>18.179329893999999</v>
      </c>
      <c r="T15" s="358">
        <v>19.581611435999999</v>
      </c>
      <c r="U15" s="358">
        <v>20.809290973</v>
      </c>
      <c r="V15" s="358">
        <v>21.781325893999998</v>
      </c>
      <c r="W15" s="358">
        <v>21.333930898999999</v>
      </c>
      <c r="X15" s="358">
        <v>20.233609574999999</v>
      </c>
      <c r="Y15" s="358">
        <v>18.629107211000001</v>
      </c>
      <c r="Z15" s="358">
        <v>18.111742920000001</v>
      </c>
      <c r="AA15" s="358">
        <v>19.01170475</v>
      </c>
      <c r="AB15" s="358">
        <v>19.143343693999999</v>
      </c>
      <c r="AC15" s="358">
        <v>19.347561622000001</v>
      </c>
      <c r="AD15" s="358">
        <v>19.510632190999999</v>
      </c>
      <c r="AE15" s="358">
        <v>20.099838051999999</v>
      </c>
      <c r="AF15" s="358">
        <v>21.538594791000001</v>
      </c>
      <c r="AG15" s="358">
        <v>23.684067259999999</v>
      </c>
      <c r="AH15" s="358">
        <v>22.923319357</v>
      </c>
      <c r="AI15" s="358">
        <v>22.936476840000001</v>
      </c>
      <c r="AJ15" s="358">
        <v>21.890018990000002</v>
      </c>
      <c r="AK15" s="358">
        <v>18.908334099000001</v>
      </c>
      <c r="AL15" s="358">
        <v>19.095594170999998</v>
      </c>
      <c r="AM15" s="358">
        <v>19.343417892000002</v>
      </c>
      <c r="AN15" s="358">
        <v>19.403813281000001</v>
      </c>
      <c r="AO15" s="358">
        <v>19.647696546999999</v>
      </c>
      <c r="AP15" s="358">
        <v>19.693705687000001</v>
      </c>
      <c r="AQ15" s="358">
        <v>20.43677611</v>
      </c>
      <c r="AR15" s="358">
        <v>21.879781646000001</v>
      </c>
      <c r="AS15" s="358">
        <v>23.295971367</v>
      </c>
      <c r="AT15" s="358">
        <v>23.069874601999999</v>
      </c>
      <c r="AU15" s="358">
        <v>23.812862001999999</v>
      </c>
      <c r="AV15" s="358">
        <v>22.151402792999999</v>
      </c>
      <c r="AW15" s="358">
        <v>20.043119441999998</v>
      </c>
      <c r="AX15" s="358">
        <v>20.994007858</v>
      </c>
      <c r="AY15" s="358">
        <v>19.694655389000001</v>
      </c>
      <c r="AZ15" s="777">
        <v>20.259504354000001</v>
      </c>
      <c r="BA15" s="777">
        <v>21.407670920000001</v>
      </c>
      <c r="BB15" s="777">
        <v>21</v>
      </c>
      <c r="BC15" s="777">
        <v>20.67</v>
      </c>
      <c r="BD15" s="777">
        <v>22.127279999999999</v>
      </c>
      <c r="BE15" s="777">
        <v>23.679649999999999</v>
      </c>
      <c r="BF15" s="284">
        <v>23.42502</v>
      </c>
      <c r="BG15" s="284">
        <v>24.15889</v>
      </c>
      <c r="BH15" s="284">
        <v>22.212630000000001</v>
      </c>
      <c r="BI15" s="284">
        <v>20.35501</v>
      </c>
      <c r="BJ15" s="284">
        <v>21.341069999999998</v>
      </c>
      <c r="BK15" s="284">
        <v>20.036239999999999</v>
      </c>
      <c r="BL15" s="284">
        <v>20.591640000000002</v>
      </c>
      <c r="BM15" s="284">
        <v>21.810490000000001</v>
      </c>
      <c r="BN15" s="284">
        <v>21.79147</v>
      </c>
      <c r="BO15" s="284">
        <v>21.145040000000002</v>
      </c>
      <c r="BP15" s="284">
        <v>22.625789999999999</v>
      </c>
      <c r="BQ15" s="284">
        <v>24.209879999999998</v>
      </c>
      <c r="BR15" s="284">
        <v>24.001460000000002</v>
      </c>
      <c r="BS15" s="284">
        <v>24.782889999999998</v>
      </c>
      <c r="BT15" s="284">
        <v>22.508230000000001</v>
      </c>
      <c r="BU15" s="284">
        <v>20.93075</v>
      </c>
      <c r="BV15" s="284">
        <v>21.989460000000001</v>
      </c>
    </row>
    <row r="16" spans="1:74" ht="11.1" customHeight="1" x14ac:dyDescent="0.2">
      <c r="A16" s="74"/>
      <c r="B16" s="662"/>
      <c r="C16" s="358"/>
      <c r="D16" s="358"/>
      <c r="E16" s="358"/>
      <c r="F16" s="358"/>
      <c r="G16" s="358"/>
      <c r="H16" s="358"/>
      <c r="I16" s="358"/>
      <c r="J16" s="358"/>
      <c r="K16" s="358"/>
      <c r="L16" s="358"/>
      <c r="M16" s="358"/>
      <c r="N16" s="358"/>
      <c r="O16" s="358"/>
      <c r="P16" s="358"/>
      <c r="Q16" s="358"/>
      <c r="R16" s="358"/>
      <c r="S16" s="358"/>
      <c r="T16" s="358"/>
      <c r="U16" s="358"/>
      <c r="V16" s="358"/>
      <c r="W16" s="358"/>
      <c r="X16" s="358"/>
      <c r="Y16" s="358"/>
      <c r="Z16" s="358"/>
      <c r="AA16" s="358"/>
      <c r="AB16" s="358"/>
      <c r="AC16" s="358"/>
      <c r="AD16" s="358"/>
      <c r="AE16" s="358"/>
      <c r="AF16" s="358"/>
      <c r="AG16" s="358"/>
      <c r="AH16" s="358"/>
      <c r="AI16" s="358"/>
      <c r="AJ16" s="358"/>
      <c r="AK16" s="358"/>
      <c r="AL16" s="358"/>
      <c r="AM16" s="358"/>
      <c r="AN16" s="358"/>
      <c r="AO16" s="358"/>
      <c r="AP16" s="358"/>
      <c r="AQ16" s="358"/>
      <c r="AR16" s="358"/>
      <c r="AS16" s="358"/>
      <c r="AT16" s="358"/>
      <c r="AU16" s="358"/>
      <c r="AV16" s="358"/>
      <c r="AW16" s="358"/>
      <c r="AX16" s="358"/>
      <c r="AY16" s="358"/>
      <c r="AZ16" s="777"/>
      <c r="BA16" s="777"/>
      <c r="BB16" s="777"/>
      <c r="BC16" s="777"/>
      <c r="BD16" s="777"/>
      <c r="BE16" s="777"/>
      <c r="BF16" s="284"/>
      <c r="BG16" s="284"/>
      <c r="BH16" s="284"/>
      <c r="BI16" s="284"/>
      <c r="BJ16" s="284"/>
      <c r="BK16" s="284"/>
      <c r="BL16" s="284"/>
      <c r="BM16" s="284"/>
      <c r="BN16" s="284"/>
      <c r="BO16" s="284"/>
      <c r="BP16" s="284"/>
      <c r="BQ16" s="284"/>
      <c r="BR16" s="284"/>
      <c r="BS16" s="284"/>
      <c r="BT16" s="284"/>
      <c r="BU16" s="284"/>
      <c r="BV16" s="284"/>
    </row>
    <row r="17" spans="1:74" ht="11.1" customHeight="1" x14ac:dyDescent="0.2">
      <c r="A17" s="462"/>
      <c r="B17" s="43" t="s">
        <v>906</v>
      </c>
      <c r="C17" s="394"/>
      <c r="D17" s="394"/>
      <c r="E17" s="394"/>
      <c r="F17" s="394"/>
      <c r="G17" s="394"/>
      <c r="H17" s="394"/>
      <c r="I17" s="394"/>
      <c r="J17" s="394"/>
      <c r="K17" s="394"/>
      <c r="L17" s="394"/>
      <c r="M17" s="394"/>
      <c r="N17" s="394"/>
      <c r="O17" s="394"/>
      <c r="P17" s="394"/>
      <c r="Q17" s="394"/>
      <c r="R17" s="394"/>
      <c r="S17" s="394"/>
      <c r="T17" s="394"/>
      <c r="U17" s="394"/>
      <c r="V17" s="394"/>
      <c r="W17" s="394"/>
      <c r="X17" s="394"/>
      <c r="Y17" s="394"/>
      <c r="Z17" s="394"/>
      <c r="AA17" s="394"/>
      <c r="AB17" s="394"/>
      <c r="AC17" s="394"/>
      <c r="AD17" s="394"/>
      <c r="AE17" s="394"/>
      <c r="AF17" s="394"/>
      <c r="AG17" s="394"/>
      <c r="AH17" s="394"/>
      <c r="AI17" s="394"/>
      <c r="AJ17" s="394"/>
      <c r="AK17" s="394"/>
      <c r="AL17" s="394"/>
      <c r="AM17" s="394"/>
      <c r="AN17" s="394"/>
      <c r="AO17" s="394"/>
      <c r="AP17" s="394"/>
      <c r="AQ17" s="394"/>
      <c r="AR17" s="394"/>
      <c r="AS17" s="394"/>
      <c r="AT17" s="394"/>
      <c r="AU17" s="394"/>
      <c r="AV17" s="394"/>
      <c r="AW17" s="394"/>
      <c r="AX17" s="394"/>
      <c r="AY17" s="394"/>
      <c r="AZ17" s="825"/>
      <c r="BA17" s="825"/>
      <c r="BB17" s="825"/>
      <c r="BC17" s="825"/>
      <c r="BD17" s="868"/>
      <c r="BE17" s="868"/>
      <c r="BF17" s="771"/>
      <c r="BG17" s="771"/>
      <c r="BH17" s="771"/>
      <c r="BI17" s="771"/>
      <c r="BJ17" s="392"/>
      <c r="BK17" s="392"/>
      <c r="BL17" s="392"/>
      <c r="BM17" s="392"/>
      <c r="BN17" s="392"/>
      <c r="BO17" s="392"/>
      <c r="BP17" s="392"/>
      <c r="BQ17" s="392"/>
      <c r="BR17" s="392"/>
      <c r="BS17" s="392"/>
      <c r="BT17" s="392"/>
      <c r="BU17" s="392"/>
      <c r="BV17" s="392"/>
    </row>
    <row r="18" spans="1:74" s="464" customFormat="1" ht="11.1" customHeight="1" x14ac:dyDescent="0.2">
      <c r="A18" s="462" t="s">
        <v>1023</v>
      </c>
      <c r="B18" s="501" t="s">
        <v>595</v>
      </c>
      <c r="C18" s="358">
        <v>13.64</v>
      </c>
      <c r="D18" s="358">
        <v>13.76</v>
      </c>
      <c r="E18" s="358">
        <v>14.41</v>
      </c>
      <c r="F18" s="358">
        <v>14.57</v>
      </c>
      <c r="G18" s="358">
        <v>14.89</v>
      </c>
      <c r="H18" s="358">
        <v>15.3</v>
      </c>
      <c r="I18" s="358">
        <v>15.31</v>
      </c>
      <c r="J18" s="358">
        <v>15.82</v>
      </c>
      <c r="K18" s="358">
        <v>16.190000000000001</v>
      </c>
      <c r="L18" s="358">
        <v>15.99</v>
      </c>
      <c r="M18" s="358">
        <v>15.55</v>
      </c>
      <c r="N18" s="358">
        <v>14.94</v>
      </c>
      <c r="O18" s="358">
        <v>15.47</v>
      </c>
      <c r="P18" s="358">
        <v>15.98</v>
      </c>
      <c r="Q18" s="358">
        <v>16.04</v>
      </c>
      <c r="R18" s="358">
        <v>16.100000000000001</v>
      </c>
      <c r="S18" s="358">
        <v>16.14</v>
      </c>
      <c r="T18" s="358">
        <v>16.09</v>
      </c>
      <c r="U18" s="358">
        <v>15.86</v>
      </c>
      <c r="V18" s="358">
        <v>15.91</v>
      </c>
      <c r="W18" s="358">
        <v>16.27</v>
      </c>
      <c r="X18" s="358">
        <v>16.48</v>
      </c>
      <c r="Y18" s="358">
        <v>16.190000000000001</v>
      </c>
      <c r="Z18" s="358">
        <v>15.69</v>
      </c>
      <c r="AA18" s="358">
        <v>15.41</v>
      </c>
      <c r="AB18" s="358">
        <v>16.100000000000001</v>
      </c>
      <c r="AC18" s="358">
        <v>16.670000000000002</v>
      </c>
      <c r="AD18" s="358">
        <v>16.86</v>
      </c>
      <c r="AE18" s="358">
        <v>16.399999999999999</v>
      </c>
      <c r="AF18" s="358">
        <v>16.38</v>
      </c>
      <c r="AG18" s="358">
        <v>16.62</v>
      </c>
      <c r="AH18" s="358">
        <v>16.600000000000001</v>
      </c>
      <c r="AI18" s="358">
        <v>16.82</v>
      </c>
      <c r="AJ18" s="358">
        <v>17.09</v>
      </c>
      <c r="AK18" s="358">
        <v>16.850000000000001</v>
      </c>
      <c r="AL18" s="358">
        <v>16.27</v>
      </c>
      <c r="AM18" s="358">
        <v>15.94</v>
      </c>
      <c r="AN18" s="358">
        <v>16.43</v>
      </c>
      <c r="AO18" s="358">
        <v>17.09</v>
      </c>
      <c r="AP18" s="358">
        <v>17.55</v>
      </c>
      <c r="AQ18" s="358">
        <v>17.37</v>
      </c>
      <c r="AR18" s="358">
        <v>17.47</v>
      </c>
      <c r="AS18" s="358">
        <v>17.45</v>
      </c>
      <c r="AT18" s="358">
        <v>17.61</v>
      </c>
      <c r="AU18" s="358">
        <v>18.079999999999998</v>
      </c>
      <c r="AV18" s="358">
        <v>17.97</v>
      </c>
      <c r="AW18" s="358">
        <v>17.78</v>
      </c>
      <c r="AX18" s="358">
        <v>17.239999999999998</v>
      </c>
      <c r="AY18" s="358">
        <v>17.45</v>
      </c>
      <c r="AZ18" s="777">
        <v>17.649999999999999</v>
      </c>
      <c r="BA18" s="777">
        <v>18.559999999999999</v>
      </c>
      <c r="BB18" s="777">
        <v>18.829999999999998</v>
      </c>
      <c r="BC18" s="777">
        <v>18.440000000000001</v>
      </c>
      <c r="BD18" s="777">
        <v>18.517109999999999</v>
      </c>
      <c r="BE18" s="777">
        <v>18.380220000000001</v>
      </c>
      <c r="BF18" s="284">
        <v>18.365100000000002</v>
      </c>
      <c r="BG18" s="284">
        <v>18.731780000000001</v>
      </c>
      <c r="BH18" s="284">
        <v>18.536729999999999</v>
      </c>
      <c r="BI18" s="284">
        <v>18.294619999999998</v>
      </c>
      <c r="BJ18" s="284">
        <v>17.76031</v>
      </c>
      <c r="BK18" s="284">
        <v>18.046579999999999</v>
      </c>
      <c r="BL18" s="284">
        <v>18.071850000000001</v>
      </c>
      <c r="BM18" s="284">
        <v>18.869409999999998</v>
      </c>
      <c r="BN18" s="284">
        <v>19.323409999999999</v>
      </c>
      <c r="BO18" s="284">
        <v>18.835830000000001</v>
      </c>
      <c r="BP18" s="284">
        <v>18.844909999999999</v>
      </c>
      <c r="BQ18" s="284">
        <v>18.711580000000001</v>
      </c>
      <c r="BR18" s="284">
        <v>18.615659999999998</v>
      </c>
      <c r="BS18" s="284">
        <v>19.044530000000002</v>
      </c>
      <c r="BT18" s="284">
        <v>18.798010000000001</v>
      </c>
      <c r="BU18" s="284">
        <v>18.68834</v>
      </c>
      <c r="BV18" s="284">
        <v>18.170010000000001</v>
      </c>
    </row>
    <row r="19" spans="1:74" ht="11.1" customHeight="1" x14ac:dyDescent="0.2">
      <c r="A19" s="462" t="s">
        <v>1024</v>
      </c>
      <c r="B19" s="662" t="s">
        <v>774</v>
      </c>
      <c r="C19" s="358">
        <v>22.805612848999999</v>
      </c>
      <c r="D19" s="358">
        <v>24.600311744999999</v>
      </c>
      <c r="E19" s="358">
        <v>24.462370999000001</v>
      </c>
      <c r="F19" s="358">
        <v>24.433223773999998</v>
      </c>
      <c r="G19" s="358">
        <v>23.722754422000001</v>
      </c>
      <c r="H19" s="358">
        <v>24.470755981</v>
      </c>
      <c r="I19" s="358">
        <v>21.674408943</v>
      </c>
      <c r="J19" s="358">
        <v>25.440293565000001</v>
      </c>
      <c r="K19" s="358">
        <v>27.310041626</v>
      </c>
      <c r="L19" s="358">
        <v>25.574395273</v>
      </c>
      <c r="M19" s="358">
        <v>26.211034389000002</v>
      </c>
      <c r="N19" s="358">
        <v>26.947528978000001</v>
      </c>
      <c r="O19" s="358">
        <v>29.936602152999999</v>
      </c>
      <c r="P19" s="358">
        <v>31.271468134999999</v>
      </c>
      <c r="Q19" s="358">
        <v>31.242851565999999</v>
      </c>
      <c r="R19" s="358">
        <v>31.212225603</v>
      </c>
      <c r="S19" s="358">
        <v>29.474271260999998</v>
      </c>
      <c r="T19" s="358">
        <v>28.344339118000001</v>
      </c>
      <c r="U19" s="358">
        <v>26.837315829000001</v>
      </c>
      <c r="V19" s="358">
        <v>27.101922611999999</v>
      </c>
      <c r="W19" s="358">
        <v>27.376666774</v>
      </c>
      <c r="X19" s="358">
        <v>28.060926672000001</v>
      </c>
      <c r="Y19" s="358">
        <v>27.464295135</v>
      </c>
      <c r="Z19" s="358">
        <v>27.516080301999999</v>
      </c>
      <c r="AA19" s="358">
        <v>27.426710242999999</v>
      </c>
      <c r="AB19" s="358">
        <v>27.960678175999998</v>
      </c>
      <c r="AC19" s="358">
        <v>27.804660201000001</v>
      </c>
      <c r="AD19" s="358">
        <v>27.422685848</v>
      </c>
      <c r="AE19" s="358">
        <v>26.476145834</v>
      </c>
      <c r="AF19" s="358">
        <v>26.139964294999999</v>
      </c>
      <c r="AG19" s="358">
        <v>26.854761331999999</v>
      </c>
      <c r="AH19" s="358">
        <v>27.888846389000001</v>
      </c>
      <c r="AI19" s="358">
        <v>29.111633181999998</v>
      </c>
      <c r="AJ19" s="358">
        <v>28.252304734999999</v>
      </c>
      <c r="AK19" s="358">
        <v>28.910322655000002</v>
      </c>
      <c r="AL19" s="358">
        <v>28.227372923000001</v>
      </c>
      <c r="AM19" s="358">
        <v>28.660089056</v>
      </c>
      <c r="AN19" s="358">
        <v>29.648928494</v>
      </c>
      <c r="AO19" s="358">
        <v>29.519077249999999</v>
      </c>
      <c r="AP19" s="358">
        <v>29.589511160000001</v>
      </c>
      <c r="AQ19" s="358">
        <v>29.213840392000002</v>
      </c>
      <c r="AR19" s="358">
        <v>27.998185917000001</v>
      </c>
      <c r="AS19" s="358">
        <v>27.884260955999999</v>
      </c>
      <c r="AT19" s="358">
        <v>29.070526021999999</v>
      </c>
      <c r="AU19" s="358">
        <v>29.544582243000001</v>
      </c>
      <c r="AV19" s="358">
        <v>29.222200214000001</v>
      </c>
      <c r="AW19" s="358">
        <v>28.86182329</v>
      </c>
      <c r="AX19" s="358">
        <v>28.372145878000001</v>
      </c>
      <c r="AY19" s="358">
        <v>29.361850343</v>
      </c>
      <c r="AZ19" s="777">
        <v>29.903374252999999</v>
      </c>
      <c r="BA19" s="777">
        <v>29.431266648000001</v>
      </c>
      <c r="BB19" s="777">
        <v>29.49</v>
      </c>
      <c r="BC19" s="777">
        <v>28.14</v>
      </c>
      <c r="BD19" s="777">
        <v>27.316780000000001</v>
      </c>
      <c r="BE19" s="777">
        <v>27.725210000000001</v>
      </c>
      <c r="BF19" s="284">
        <v>28.79777</v>
      </c>
      <c r="BG19" s="284">
        <v>29.465800000000002</v>
      </c>
      <c r="BH19" s="284">
        <v>29.517900000000001</v>
      </c>
      <c r="BI19" s="284">
        <v>29.43159</v>
      </c>
      <c r="BJ19" s="284">
        <v>29.1707</v>
      </c>
      <c r="BK19" s="284">
        <v>30.244759999999999</v>
      </c>
      <c r="BL19" s="284">
        <v>30.814360000000001</v>
      </c>
      <c r="BM19" s="284">
        <v>30.221489999999999</v>
      </c>
      <c r="BN19" s="284">
        <v>30.216149999999999</v>
      </c>
      <c r="BO19" s="284">
        <v>28.839860000000002</v>
      </c>
      <c r="BP19" s="284">
        <v>28.06776</v>
      </c>
      <c r="BQ19" s="284">
        <v>28.278929999999999</v>
      </c>
      <c r="BR19" s="284">
        <v>29.549890000000001</v>
      </c>
      <c r="BS19" s="284">
        <v>30.521439999999998</v>
      </c>
      <c r="BT19" s="284">
        <v>30.680019999999999</v>
      </c>
      <c r="BU19" s="284">
        <v>30.646329999999999</v>
      </c>
      <c r="BV19" s="284">
        <v>30.390450000000001</v>
      </c>
    </row>
    <row r="20" spans="1:74" ht="11.1" customHeight="1" x14ac:dyDescent="0.2">
      <c r="A20" s="462" t="s">
        <v>1025</v>
      </c>
      <c r="B20" s="532" t="s">
        <v>776</v>
      </c>
      <c r="C20" s="358">
        <v>16.928622497999999</v>
      </c>
      <c r="D20" s="358">
        <v>17.305247576999999</v>
      </c>
      <c r="E20" s="358">
        <v>17.389437227999998</v>
      </c>
      <c r="F20" s="358">
        <v>17.660164633000001</v>
      </c>
      <c r="G20" s="358">
        <v>18.099217451000001</v>
      </c>
      <c r="H20" s="358">
        <v>18.788119759000001</v>
      </c>
      <c r="I20" s="358">
        <v>18.633474632999999</v>
      </c>
      <c r="J20" s="358">
        <v>18.426811381</v>
      </c>
      <c r="K20" s="358">
        <v>19.842108919000001</v>
      </c>
      <c r="L20" s="358">
        <v>19.605767094000001</v>
      </c>
      <c r="M20" s="358">
        <v>19.470607722</v>
      </c>
      <c r="N20" s="358">
        <v>19.283837267999999</v>
      </c>
      <c r="O20" s="358">
        <v>19.878542963000001</v>
      </c>
      <c r="P20" s="358">
        <v>20.265918099</v>
      </c>
      <c r="Q20" s="358">
        <v>19.085228913000002</v>
      </c>
      <c r="R20" s="358">
        <v>18.735850844000002</v>
      </c>
      <c r="S20" s="358">
        <v>18.958162172000002</v>
      </c>
      <c r="T20" s="358">
        <v>19.577013537999999</v>
      </c>
      <c r="U20" s="358">
        <v>19.691759780999998</v>
      </c>
      <c r="V20" s="358">
        <v>19.735143739000002</v>
      </c>
      <c r="W20" s="358">
        <v>20.112775617</v>
      </c>
      <c r="X20" s="358">
        <v>19.673522746</v>
      </c>
      <c r="Y20" s="358">
        <v>19.7558942</v>
      </c>
      <c r="Z20" s="358">
        <v>19.357947128999999</v>
      </c>
      <c r="AA20" s="358">
        <v>19.594716200000001</v>
      </c>
      <c r="AB20" s="358">
        <v>20.008297152000001</v>
      </c>
      <c r="AC20" s="358">
        <v>20.142490033000001</v>
      </c>
      <c r="AD20" s="358">
        <v>20.157754524000001</v>
      </c>
      <c r="AE20" s="358">
        <v>20.449204208000001</v>
      </c>
      <c r="AF20" s="358">
        <v>20.741226428000001</v>
      </c>
      <c r="AG20" s="358">
        <v>21.126796649999999</v>
      </c>
      <c r="AH20" s="358">
        <v>21.288822446000001</v>
      </c>
      <c r="AI20" s="358">
        <v>21.146330146</v>
      </c>
      <c r="AJ20" s="358">
        <v>21.297685463000001</v>
      </c>
      <c r="AK20" s="358">
        <v>20.890013059000001</v>
      </c>
      <c r="AL20" s="358">
        <v>20.431012016</v>
      </c>
      <c r="AM20" s="358">
        <v>20.750443686000001</v>
      </c>
      <c r="AN20" s="358">
        <v>21.402971998999998</v>
      </c>
      <c r="AO20" s="358">
        <v>21.373339447999999</v>
      </c>
      <c r="AP20" s="358">
        <v>21.822115257</v>
      </c>
      <c r="AQ20" s="358">
        <v>22.43226129</v>
      </c>
      <c r="AR20" s="358">
        <v>23.528714787999998</v>
      </c>
      <c r="AS20" s="358">
        <v>23.529102300000002</v>
      </c>
      <c r="AT20" s="358">
        <v>23.793773275</v>
      </c>
      <c r="AU20" s="358">
        <v>23.839485767999999</v>
      </c>
      <c r="AV20" s="358">
        <v>23.474462968000001</v>
      </c>
      <c r="AW20" s="358">
        <v>23.030672294999999</v>
      </c>
      <c r="AX20" s="358">
        <v>23.258715581000001</v>
      </c>
      <c r="AY20" s="358">
        <v>23.683004797999999</v>
      </c>
      <c r="AZ20" s="777">
        <v>24.470878433999999</v>
      </c>
      <c r="BA20" s="777">
        <v>24.35293193</v>
      </c>
      <c r="BB20" s="777">
        <v>25.09</v>
      </c>
      <c r="BC20" s="777">
        <v>25.1</v>
      </c>
      <c r="BD20" s="777">
        <v>26.19774</v>
      </c>
      <c r="BE20" s="777">
        <v>26.101299999999998</v>
      </c>
      <c r="BF20" s="284">
        <v>25.81897</v>
      </c>
      <c r="BG20" s="284">
        <v>25.679970000000001</v>
      </c>
      <c r="BH20" s="284">
        <v>25.07103</v>
      </c>
      <c r="BI20" s="284">
        <v>24.43835</v>
      </c>
      <c r="BJ20" s="284">
        <v>24.673400000000001</v>
      </c>
      <c r="BK20" s="284">
        <v>24.861879999999999</v>
      </c>
      <c r="BL20" s="284">
        <v>25.45234</v>
      </c>
      <c r="BM20" s="284">
        <v>25.138739999999999</v>
      </c>
      <c r="BN20" s="284">
        <v>25.913460000000001</v>
      </c>
      <c r="BO20" s="284">
        <v>25.76895</v>
      </c>
      <c r="BP20" s="284">
        <v>26.82657</v>
      </c>
      <c r="BQ20" s="284">
        <v>26.491980000000002</v>
      </c>
      <c r="BR20" s="284">
        <v>26.21386</v>
      </c>
      <c r="BS20" s="284">
        <v>26.3369</v>
      </c>
      <c r="BT20" s="284">
        <v>25.97795</v>
      </c>
      <c r="BU20" s="284">
        <v>25.18282</v>
      </c>
      <c r="BV20" s="284">
        <v>25.373899999999999</v>
      </c>
    </row>
    <row r="21" spans="1:74" ht="11.1" customHeight="1" x14ac:dyDescent="0.2">
      <c r="A21" s="462" t="s">
        <v>1026</v>
      </c>
      <c r="B21" s="662" t="s">
        <v>962</v>
      </c>
      <c r="C21" s="358">
        <v>13.800294128999999</v>
      </c>
      <c r="D21" s="358">
        <v>14.04487297</v>
      </c>
      <c r="E21" s="358">
        <v>14.552275252999999</v>
      </c>
      <c r="F21" s="358">
        <v>14.924413162</v>
      </c>
      <c r="G21" s="358">
        <v>15.289976353</v>
      </c>
      <c r="H21" s="358">
        <v>15.80028059</v>
      </c>
      <c r="I21" s="358">
        <v>15.815191003000001</v>
      </c>
      <c r="J21" s="358">
        <v>16.066114754000001</v>
      </c>
      <c r="K21" s="358">
        <v>16.199366424000001</v>
      </c>
      <c r="L21" s="358">
        <v>16.567289508000002</v>
      </c>
      <c r="M21" s="358">
        <v>16.154338916</v>
      </c>
      <c r="N21" s="358">
        <v>15.494587165</v>
      </c>
      <c r="O21" s="358">
        <v>15.794526358000001</v>
      </c>
      <c r="P21" s="358">
        <v>16.283486642</v>
      </c>
      <c r="Q21" s="358">
        <v>16.448008318999999</v>
      </c>
      <c r="R21" s="358">
        <v>16.56342531</v>
      </c>
      <c r="S21" s="358">
        <v>16.865687727000001</v>
      </c>
      <c r="T21" s="358">
        <v>16.377372243</v>
      </c>
      <c r="U21" s="358">
        <v>16.094645740000001</v>
      </c>
      <c r="V21" s="358">
        <v>15.712304423000001</v>
      </c>
      <c r="W21" s="358">
        <v>15.995649698999999</v>
      </c>
      <c r="X21" s="358">
        <v>16.517973544</v>
      </c>
      <c r="Y21" s="358">
        <v>16.173279457</v>
      </c>
      <c r="Z21" s="358">
        <v>15.924988727000001</v>
      </c>
      <c r="AA21" s="358">
        <v>15.605494772</v>
      </c>
      <c r="AB21" s="358">
        <v>16.027252964999999</v>
      </c>
      <c r="AC21" s="358">
        <v>16.451574867000001</v>
      </c>
      <c r="AD21" s="358">
        <v>16.981192111999999</v>
      </c>
      <c r="AE21" s="358">
        <v>17.021050773999999</v>
      </c>
      <c r="AF21" s="358">
        <v>16.637484104999999</v>
      </c>
      <c r="AG21" s="358">
        <v>16.377949997999998</v>
      </c>
      <c r="AH21" s="358">
        <v>16.449926767000001</v>
      </c>
      <c r="AI21" s="358">
        <v>16.602810246000001</v>
      </c>
      <c r="AJ21" s="358">
        <v>17.002025982999999</v>
      </c>
      <c r="AK21" s="358">
        <v>17.087540454999999</v>
      </c>
      <c r="AL21" s="358">
        <v>16.111499163000001</v>
      </c>
      <c r="AM21" s="358">
        <v>16.119553677999999</v>
      </c>
      <c r="AN21" s="358">
        <v>16.452572228000001</v>
      </c>
      <c r="AO21" s="358">
        <v>17.285546238999999</v>
      </c>
      <c r="AP21" s="358">
        <v>17.795635790999999</v>
      </c>
      <c r="AQ21" s="358">
        <v>18.229736525</v>
      </c>
      <c r="AR21" s="358">
        <v>18.266006443999999</v>
      </c>
      <c r="AS21" s="358">
        <v>17.795983891999999</v>
      </c>
      <c r="AT21" s="358">
        <v>18.181692544000001</v>
      </c>
      <c r="AU21" s="358">
        <v>18.687650140999999</v>
      </c>
      <c r="AV21" s="358">
        <v>18.531978839000001</v>
      </c>
      <c r="AW21" s="358">
        <v>18.284842103999999</v>
      </c>
      <c r="AX21" s="358">
        <v>17.454330033000002</v>
      </c>
      <c r="AY21" s="358">
        <v>17.444898010999999</v>
      </c>
      <c r="AZ21" s="777">
        <v>17.837968317000001</v>
      </c>
      <c r="BA21" s="777">
        <v>19.096397191000001</v>
      </c>
      <c r="BB21" s="777">
        <v>19.78</v>
      </c>
      <c r="BC21" s="777">
        <v>20.76</v>
      </c>
      <c r="BD21" s="777">
        <v>20.72636</v>
      </c>
      <c r="BE21" s="777">
        <v>19.746829999999999</v>
      </c>
      <c r="BF21" s="284">
        <v>19.801749999999998</v>
      </c>
      <c r="BG21" s="284">
        <v>20.244109999999999</v>
      </c>
      <c r="BH21" s="284">
        <v>19.88626</v>
      </c>
      <c r="BI21" s="284">
        <v>19.519159999999999</v>
      </c>
      <c r="BJ21" s="284">
        <v>18.62593</v>
      </c>
      <c r="BK21" s="284">
        <v>18.532170000000001</v>
      </c>
      <c r="BL21" s="284">
        <v>18.702480000000001</v>
      </c>
      <c r="BM21" s="284">
        <v>19.8154</v>
      </c>
      <c r="BN21" s="284">
        <v>20.437729999999998</v>
      </c>
      <c r="BO21" s="284">
        <v>21.36591</v>
      </c>
      <c r="BP21" s="284">
        <v>21.202649999999998</v>
      </c>
      <c r="BQ21" s="284">
        <v>20.23893</v>
      </c>
      <c r="BR21" s="284">
        <v>20.138809999999999</v>
      </c>
      <c r="BS21" s="284">
        <v>20.614750000000001</v>
      </c>
      <c r="BT21" s="284">
        <v>20.257210000000001</v>
      </c>
      <c r="BU21" s="284">
        <v>19.886959999999998</v>
      </c>
      <c r="BV21" s="284">
        <v>19.006329999999998</v>
      </c>
    </row>
    <row r="22" spans="1:74" ht="11.1" customHeight="1" x14ac:dyDescent="0.2">
      <c r="A22" s="462" t="s">
        <v>1027</v>
      </c>
      <c r="B22" s="662" t="s">
        <v>964</v>
      </c>
      <c r="C22" s="358">
        <v>10.828453132</v>
      </c>
      <c r="D22" s="358">
        <v>10.981086934</v>
      </c>
      <c r="E22" s="358">
        <v>11.636509472</v>
      </c>
      <c r="F22" s="358">
        <v>12.188325389999999</v>
      </c>
      <c r="G22" s="358">
        <v>12.868126659</v>
      </c>
      <c r="H22" s="358">
        <v>13.957844890000001</v>
      </c>
      <c r="I22" s="358">
        <v>14.156398726999999</v>
      </c>
      <c r="J22" s="358">
        <v>14.200544153999999</v>
      </c>
      <c r="K22" s="358">
        <v>13.983419676</v>
      </c>
      <c r="L22" s="358">
        <v>13.148305721</v>
      </c>
      <c r="M22" s="358">
        <v>12.440034045000001</v>
      </c>
      <c r="N22" s="358">
        <v>11.382503984</v>
      </c>
      <c r="O22" s="358">
        <v>11.336900793</v>
      </c>
      <c r="P22" s="358">
        <v>12.035061907999999</v>
      </c>
      <c r="Q22" s="358">
        <v>12.117253479</v>
      </c>
      <c r="R22" s="358">
        <v>12.645498608</v>
      </c>
      <c r="S22" s="358">
        <v>13.400879247000001</v>
      </c>
      <c r="T22" s="358">
        <v>14.163084550000001</v>
      </c>
      <c r="U22" s="358">
        <v>14.299662779</v>
      </c>
      <c r="V22" s="358">
        <v>14.202465977999999</v>
      </c>
      <c r="W22" s="358">
        <v>13.954066352</v>
      </c>
      <c r="X22" s="358">
        <v>13.221738267999999</v>
      </c>
      <c r="Y22" s="358">
        <v>12.668384038999999</v>
      </c>
      <c r="Z22" s="358">
        <v>12.054652406000001</v>
      </c>
      <c r="AA22" s="358">
        <v>11.66409397</v>
      </c>
      <c r="AB22" s="358">
        <v>12.259197799000001</v>
      </c>
      <c r="AC22" s="358">
        <v>12.963984391</v>
      </c>
      <c r="AD22" s="358">
        <v>13.207809261</v>
      </c>
      <c r="AE22" s="358">
        <v>13.643507511999999</v>
      </c>
      <c r="AF22" s="358">
        <v>14.6465736</v>
      </c>
      <c r="AG22" s="358">
        <v>14.703514437000001</v>
      </c>
      <c r="AH22" s="358">
        <v>14.662100518000001</v>
      </c>
      <c r="AI22" s="358">
        <v>14.662025943</v>
      </c>
      <c r="AJ22" s="358">
        <v>13.545476577000001</v>
      </c>
      <c r="AK22" s="358">
        <v>13.353590989000001</v>
      </c>
      <c r="AL22" s="358">
        <v>12.319532006999999</v>
      </c>
      <c r="AM22" s="358">
        <v>12.140945828</v>
      </c>
      <c r="AN22" s="358">
        <v>12.271225450999999</v>
      </c>
      <c r="AO22" s="358">
        <v>12.969363996</v>
      </c>
      <c r="AP22" s="358">
        <v>13.669368993999999</v>
      </c>
      <c r="AQ22" s="358">
        <v>14.125134345999999</v>
      </c>
      <c r="AR22" s="358">
        <v>15.53839228</v>
      </c>
      <c r="AS22" s="358">
        <v>15.254080638</v>
      </c>
      <c r="AT22" s="358">
        <v>15.294298083999999</v>
      </c>
      <c r="AU22" s="358">
        <v>15.544315101</v>
      </c>
      <c r="AV22" s="358">
        <v>14.152065862000001</v>
      </c>
      <c r="AW22" s="358">
        <v>13.896343254</v>
      </c>
      <c r="AX22" s="358">
        <v>12.887615723</v>
      </c>
      <c r="AY22" s="358">
        <v>12.923501091</v>
      </c>
      <c r="AZ22" s="777">
        <v>13.226010842000001</v>
      </c>
      <c r="BA22" s="777">
        <v>13.954569081000001</v>
      </c>
      <c r="BB22" s="777">
        <v>14.62</v>
      </c>
      <c r="BC22" s="777">
        <v>14.75</v>
      </c>
      <c r="BD22" s="777">
        <v>15.94445</v>
      </c>
      <c r="BE22" s="777">
        <v>15.324389999999999</v>
      </c>
      <c r="BF22" s="284">
        <v>15.18998</v>
      </c>
      <c r="BG22" s="284">
        <v>15.596869999999999</v>
      </c>
      <c r="BH22" s="284">
        <v>14.123559999999999</v>
      </c>
      <c r="BI22" s="284">
        <v>13.80425</v>
      </c>
      <c r="BJ22" s="284">
        <v>12.88677</v>
      </c>
      <c r="BK22" s="284">
        <v>12.973879999999999</v>
      </c>
      <c r="BL22" s="284">
        <v>13.080299999999999</v>
      </c>
      <c r="BM22" s="284">
        <v>13.7714</v>
      </c>
      <c r="BN22" s="284">
        <v>14.57578</v>
      </c>
      <c r="BO22" s="284">
        <v>14.775510000000001</v>
      </c>
      <c r="BP22" s="284">
        <v>15.952579999999999</v>
      </c>
      <c r="BQ22" s="284">
        <v>15.50065</v>
      </c>
      <c r="BR22" s="284">
        <v>15.26986</v>
      </c>
      <c r="BS22" s="284">
        <v>15.67535</v>
      </c>
      <c r="BT22" s="284">
        <v>14.20553</v>
      </c>
      <c r="BU22" s="284">
        <v>13.921519999999999</v>
      </c>
      <c r="BV22" s="284">
        <v>13.028930000000001</v>
      </c>
    </row>
    <row r="23" spans="1:74" ht="11.1" customHeight="1" x14ac:dyDescent="0.2">
      <c r="A23" s="462" t="s">
        <v>1028</v>
      </c>
      <c r="B23" s="662" t="s">
        <v>966</v>
      </c>
      <c r="C23" s="358">
        <v>12.203211230000001</v>
      </c>
      <c r="D23" s="358">
        <v>12.467644161999999</v>
      </c>
      <c r="E23" s="358">
        <v>12.975797344</v>
      </c>
      <c r="F23" s="358">
        <v>13.203788533999999</v>
      </c>
      <c r="G23" s="358">
        <v>13.320576236999999</v>
      </c>
      <c r="H23" s="358">
        <v>13.624796465999999</v>
      </c>
      <c r="I23" s="358">
        <v>13.870582092999999</v>
      </c>
      <c r="J23" s="358">
        <v>14.043938406000001</v>
      </c>
      <c r="K23" s="358">
        <v>14.287792576999999</v>
      </c>
      <c r="L23" s="358">
        <v>14.151834931</v>
      </c>
      <c r="M23" s="358">
        <v>13.697245366000001</v>
      </c>
      <c r="N23" s="358">
        <v>13.297549286000001</v>
      </c>
      <c r="O23" s="358">
        <v>13.899375685000001</v>
      </c>
      <c r="P23" s="358">
        <v>14.55945017</v>
      </c>
      <c r="Q23" s="358">
        <v>14.194351102000001</v>
      </c>
      <c r="R23" s="358">
        <v>14.635240134</v>
      </c>
      <c r="S23" s="358">
        <v>14.589987432999999</v>
      </c>
      <c r="T23" s="358">
        <v>14.701684695000001</v>
      </c>
      <c r="U23" s="358">
        <v>14.222386599</v>
      </c>
      <c r="V23" s="358">
        <v>14.273890532999999</v>
      </c>
      <c r="W23" s="358">
        <v>14.868749467000001</v>
      </c>
      <c r="X23" s="358">
        <v>15.006531347999999</v>
      </c>
      <c r="Y23" s="358">
        <v>14.54200522</v>
      </c>
      <c r="Z23" s="358">
        <v>14.139622006</v>
      </c>
      <c r="AA23" s="358">
        <v>13.833544712</v>
      </c>
      <c r="AB23" s="358">
        <v>14.661939286999999</v>
      </c>
      <c r="AC23" s="358">
        <v>14.912215307</v>
      </c>
      <c r="AD23" s="358">
        <v>14.875310567</v>
      </c>
      <c r="AE23" s="358">
        <v>14.350748169999999</v>
      </c>
      <c r="AF23" s="358">
        <v>14.525764175999999</v>
      </c>
      <c r="AG23" s="358">
        <v>14.345199965000001</v>
      </c>
      <c r="AH23" s="358">
        <v>14.354549542000001</v>
      </c>
      <c r="AI23" s="358">
        <v>14.609088906</v>
      </c>
      <c r="AJ23" s="358">
        <v>14.85974665</v>
      </c>
      <c r="AK23" s="358">
        <v>14.914774188000001</v>
      </c>
      <c r="AL23" s="358">
        <v>14.369714622</v>
      </c>
      <c r="AM23" s="358">
        <v>14.15296382</v>
      </c>
      <c r="AN23" s="358">
        <v>14.790800312</v>
      </c>
      <c r="AO23" s="358">
        <v>15.35648879</v>
      </c>
      <c r="AP23" s="358">
        <v>15.482005472000001</v>
      </c>
      <c r="AQ23" s="358">
        <v>15.267901211</v>
      </c>
      <c r="AR23" s="358">
        <v>15.400165433</v>
      </c>
      <c r="AS23" s="358">
        <v>15.280152619000001</v>
      </c>
      <c r="AT23" s="358">
        <v>15.621762883000001</v>
      </c>
      <c r="AU23" s="358">
        <v>16.055147802</v>
      </c>
      <c r="AV23" s="358">
        <v>15.965117719</v>
      </c>
      <c r="AW23" s="358">
        <v>15.862984043999999</v>
      </c>
      <c r="AX23" s="358">
        <v>15.028617647000001</v>
      </c>
      <c r="AY23" s="358">
        <v>15.638966398999999</v>
      </c>
      <c r="AZ23" s="777">
        <v>15.759616953</v>
      </c>
      <c r="BA23" s="777">
        <v>16.217845273999998</v>
      </c>
      <c r="BB23" s="777">
        <v>16.45</v>
      </c>
      <c r="BC23" s="777">
        <v>16.14</v>
      </c>
      <c r="BD23" s="777">
        <v>16.427129999999998</v>
      </c>
      <c r="BE23" s="777">
        <v>16.43037</v>
      </c>
      <c r="BF23" s="284">
        <v>16.607299999999999</v>
      </c>
      <c r="BG23" s="284">
        <v>16.852429999999998</v>
      </c>
      <c r="BH23" s="284">
        <v>16.739149999999999</v>
      </c>
      <c r="BI23" s="284">
        <v>16.490639999999999</v>
      </c>
      <c r="BJ23" s="284">
        <v>15.78938</v>
      </c>
      <c r="BK23" s="284">
        <v>16.487089999999998</v>
      </c>
      <c r="BL23" s="284">
        <v>16.476649999999999</v>
      </c>
      <c r="BM23" s="284">
        <v>16.71585</v>
      </c>
      <c r="BN23" s="284">
        <v>16.884499999999999</v>
      </c>
      <c r="BO23" s="284">
        <v>16.582229999999999</v>
      </c>
      <c r="BP23" s="284">
        <v>16.739380000000001</v>
      </c>
      <c r="BQ23" s="284">
        <v>16.605540000000001</v>
      </c>
      <c r="BR23" s="284">
        <v>16.563829999999999</v>
      </c>
      <c r="BS23" s="284">
        <v>16.89555</v>
      </c>
      <c r="BT23" s="284">
        <v>16.79834</v>
      </c>
      <c r="BU23" s="284">
        <v>16.693000000000001</v>
      </c>
      <c r="BV23" s="284">
        <v>16.033169999999998</v>
      </c>
    </row>
    <row r="24" spans="1:74" ht="11.1" customHeight="1" x14ac:dyDescent="0.2">
      <c r="A24" s="462" t="s">
        <v>1029</v>
      </c>
      <c r="B24" s="662" t="s">
        <v>968</v>
      </c>
      <c r="C24" s="358">
        <v>11.891343815000001</v>
      </c>
      <c r="D24" s="358">
        <v>11.592413538000001</v>
      </c>
      <c r="E24" s="358">
        <v>12.24015342</v>
      </c>
      <c r="F24" s="358">
        <v>12.769886565</v>
      </c>
      <c r="G24" s="358">
        <v>12.902625139</v>
      </c>
      <c r="H24" s="358">
        <v>13.145358893999999</v>
      </c>
      <c r="I24" s="358">
        <v>13.386823296999999</v>
      </c>
      <c r="J24" s="358">
        <v>13.952953554</v>
      </c>
      <c r="K24" s="358">
        <v>13.64250929</v>
      </c>
      <c r="L24" s="358">
        <v>13.767955533</v>
      </c>
      <c r="M24" s="358">
        <v>13.694752851000001</v>
      </c>
      <c r="N24" s="358">
        <v>12.646627938</v>
      </c>
      <c r="O24" s="358">
        <v>12.950655148999999</v>
      </c>
      <c r="P24" s="358">
        <v>13.395577302</v>
      </c>
      <c r="Q24" s="358">
        <v>13.164903444</v>
      </c>
      <c r="R24" s="358">
        <v>13.055723297</v>
      </c>
      <c r="S24" s="358">
        <v>13.257940298999999</v>
      </c>
      <c r="T24" s="358">
        <v>13.242012364000001</v>
      </c>
      <c r="U24" s="358">
        <v>13.024574761</v>
      </c>
      <c r="V24" s="358">
        <v>12.786222942</v>
      </c>
      <c r="W24" s="358">
        <v>12.972893755999999</v>
      </c>
      <c r="X24" s="358">
        <v>13.484840963</v>
      </c>
      <c r="Y24" s="358">
        <v>13.532590718</v>
      </c>
      <c r="Z24" s="358">
        <v>12.857111507000001</v>
      </c>
      <c r="AA24" s="358">
        <v>12.766062834</v>
      </c>
      <c r="AB24" s="358">
        <v>12.939634186999999</v>
      </c>
      <c r="AC24" s="358">
        <v>13.899370621999999</v>
      </c>
      <c r="AD24" s="358">
        <v>13.833018599000001</v>
      </c>
      <c r="AE24" s="358">
        <v>13.390726108999999</v>
      </c>
      <c r="AF24" s="358">
        <v>13.429438623999999</v>
      </c>
      <c r="AG24" s="358">
        <v>13.125300231000001</v>
      </c>
      <c r="AH24" s="358">
        <v>13.194430077</v>
      </c>
      <c r="AI24" s="358">
        <v>13.351238863000001</v>
      </c>
      <c r="AJ24" s="358">
        <v>13.802177346000001</v>
      </c>
      <c r="AK24" s="358">
        <v>14.260016329999999</v>
      </c>
      <c r="AL24" s="358">
        <v>13.600806714999999</v>
      </c>
      <c r="AM24" s="358">
        <v>13.265200939</v>
      </c>
      <c r="AN24" s="358">
        <v>13.496050574</v>
      </c>
      <c r="AO24" s="358">
        <v>14.285402091</v>
      </c>
      <c r="AP24" s="358">
        <v>14.83908462</v>
      </c>
      <c r="AQ24" s="358">
        <v>14.635599992</v>
      </c>
      <c r="AR24" s="358">
        <v>14.405807499</v>
      </c>
      <c r="AS24" s="358">
        <v>13.985900352</v>
      </c>
      <c r="AT24" s="358">
        <v>13.97457625</v>
      </c>
      <c r="AU24" s="358">
        <v>14.328568913</v>
      </c>
      <c r="AV24" s="358">
        <v>14.391252387</v>
      </c>
      <c r="AW24" s="358">
        <v>14.515121218999999</v>
      </c>
      <c r="AX24" s="358">
        <v>13.948617988000001</v>
      </c>
      <c r="AY24" s="358">
        <v>14.338264795000001</v>
      </c>
      <c r="AZ24" s="777">
        <v>13.988250259000001</v>
      </c>
      <c r="BA24" s="777">
        <v>15.746262373</v>
      </c>
      <c r="BB24" s="777">
        <v>15.88</v>
      </c>
      <c r="BC24" s="777">
        <v>15.5</v>
      </c>
      <c r="BD24" s="777">
        <v>15.058770000000001</v>
      </c>
      <c r="BE24" s="777">
        <v>14.558809999999999</v>
      </c>
      <c r="BF24" s="284">
        <v>14.363020000000001</v>
      </c>
      <c r="BG24" s="284">
        <v>14.711790000000001</v>
      </c>
      <c r="BH24" s="284">
        <v>14.85065</v>
      </c>
      <c r="BI24" s="284">
        <v>14.892749999999999</v>
      </c>
      <c r="BJ24" s="284">
        <v>14.330880000000001</v>
      </c>
      <c r="BK24" s="284">
        <v>14.746869999999999</v>
      </c>
      <c r="BL24" s="284">
        <v>14.270770000000001</v>
      </c>
      <c r="BM24" s="284">
        <v>15.77281</v>
      </c>
      <c r="BN24" s="284">
        <v>15.930949999999999</v>
      </c>
      <c r="BO24" s="284">
        <v>15.792400000000001</v>
      </c>
      <c r="BP24" s="284">
        <v>15.351380000000001</v>
      </c>
      <c r="BQ24" s="284">
        <v>14.86021</v>
      </c>
      <c r="BR24" s="284">
        <v>14.665190000000001</v>
      </c>
      <c r="BS24" s="284">
        <v>15.003130000000001</v>
      </c>
      <c r="BT24" s="284">
        <v>15.16718</v>
      </c>
      <c r="BU24" s="284">
        <v>15.26248</v>
      </c>
      <c r="BV24" s="284">
        <v>14.684150000000001</v>
      </c>
    </row>
    <row r="25" spans="1:74" ht="11.1" customHeight="1" x14ac:dyDescent="0.2">
      <c r="A25" s="462" t="s">
        <v>1030</v>
      </c>
      <c r="B25" s="662" t="s">
        <v>970</v>
      </c>
      <c r="C25" s="358">
        <v>11.871385354999999</v>
      </c>
      <c r="D25" s="358">
        <v>11.818023882</v>
      </c>
      <c r="E25" s="358">
        <v>12.414181827</v>
      </c>
      <c r="F25" s="358">
        <v>12.951585608</v>
      </c>
      <c r="G25" s="358">
        <v>13.028294554</v>
      </c>
      <c r="H25" s="358">
        <v>13.342482153000001</v>
      </c>
      <c r="I25" s="358">
        <v>13.646429611</v>
      </c>
      <c r="J25" s="358">
        <v>14.045443099</v>
      </c>
      <c r="K25" s="358">
        <v>14.513162034</v>
      </c>
      <c r="L25" s="358">
        <v>14.628424007</v>
      </c>
      <c r="M25" s="358">
        <v>14.359073529</v>
      </c>
      <c r="N25" s="358">
        <v>13.572250834</v>
      </c>
      <c r="O25" s="358">
        <v>13.373588657000001</v>
      </c>
      <c r="P25" s="358">
        <v>13.894920999</v>
      </c>
      <c r="Q25" s="358">
        <v>13.750198834000001</v>
      </c>
      <c r="R25" s="358">
        <v>13.556049427</v>
      </c>
      <c r="S25" s="358">
        <v>13.805868539</v>
      </c>
      <c r="T25" s="358">
        <v>13.635468059999999</v>
      </c>
      <c r="U25" s="358">
        <v>13.335315407</v>
      </c>
      <c r="V25" s="358">
        <v>13.554706702000001</v>
      </c>
      <c r="W25" s="358">
        <v>13.962133024</v>
      </c>
      <c r="X25" s="358">
        <v>14.187821311</v>
      </c>
      <c r="Y25" s="358">
        <v>13.857976539999999</v>
      </c>
      <c r="Z25" s="358">
        <v>13.475074604</v>
      </c>
      <c r="AA25" s="358">
        <v>13.159248145999999</v>
      </c>
      <c r="AB25" s="358">
        <v>13.473860128</v>
      </c>
      <c r="AC25" s="358">
        <v>14.152834088000001</v>
      </c>
      <c r="AD25" s="358">
        <v>14.285408027000001</v>
      </c>
      <c r="AE25" s="358">
        <v>13.924353089</v>
      </c>
      <c r="AF25" s="358">
        <v>13.76984528</v>
      </c>
      <c r="AG25" s="358">
        <v>13.930904013999999</v>
      </c>
      <c r="AH25" s="358">
        <v>14.089405612</v>
      </c>
      <c r="AI25" s="358">
        <v>14.373081294</v>
      </c>
      <c r="AJ25" s="358">
        <v>14.836343599999999</v>
      </c>
      <c r="AK25" s="358">
        <v>14.700605357000001</v>
      </c>
      <c r="AL25" s="358">
        <v>14.140515818000001</v>
      </c>
      <c r="AM25" s="358">
        <v>13.473083667999999</v>
      </c>
      <c r="AN25" s="358">
        <v>13.82523864</v>
      </c>
      <c r="AO25" s="358">
        <v>14.463824088000001</v>
      </c>
      <c r="AP25" s="358">
        <v>14.929595115</v>
      </c>
      <c r="AQ25" s="358">
        <v>14.850229638</v>
      </c>
      <c r="AR25" s="358">
        <v>14.647476051</v>
      </c>
      <c r="AS25" s="358">
        <v>14.711657518999999</v>
      </c>
      <c r="AT25" s="358">
        <v>14.809593301</v>
      </c>
      <c r="AU25" s="358">
        <v>15.14079538</v>
      </c>
      <c r="AV25" s="358">
        <v>15.282762886</v>
      </c>
      <c r="AW25" s="358">
        <v>15.134076821000001</v>
      </c>
      <c r="AX25" s="358">
        <v>14.737902915999999</v>
      </c>
      <c r="AY25" s="358">
        <v>14.636945422</v>
      </c>
      <c r="AZ25" s="777">
        <v>14.530181077</v>
      </c>
      <c r="BA25" s="777">
        <v>15.605345966</v>
      </c>
      <c r="BB25" s="777">
        <v>16.12</v>
      </c>
      <c r="BC25" s="777">
        <v>15.72</v>
      </c>
      <c r="BD25" s="777">
        <v>15.434710000000001</v>
      </c>
      <c r="BE25" s="777">
        <v>15.23781</v>
      </c>
      <c r="BF25" s="284">
        <v>15.201409999999999</v>
      </c>
      <c r="BG25" s="284">
        <v>15.50257</v>
      </c>
      <c r="BH25" s="284">
        <v>15.728149999999999</v>
      </c>
      <c r="BI25" s="284">
        <v>15.447649999999999</v>
      </c>
      <c r="BJ25" s="284">
        <v>14.92858</v>
      </c>
      <c r="BK25" s="284">
        <v>14.985709999999999</v>
      </c>
      <c r="BL25" s="284">
        <v>14.76041</v>
      </c>
      <c r="BM25" s="284">
        <v>15.8438</v>
      </c>
      <c r="BN25" s="284">
        <v>16.569199999999999</v>
      </c>
      <c r="BO25" s="284">
        <v>16.072379999999999</v>
      </c>
      <c r="BP25" s="284">
        <v>15.74376</v>
      </c>
      <c r="BQ25" s="284">
        <v>15.520899999999999</v>
      </c>
      <c r="BR25" s="284">
        <v>15.44589</v>
      </c>
      <c r="BS25" s="284">
        <v>15.83174</v>
      </c>
      <c r="BT25" s="284">
        <v>16.110620000000001</v>
      </c>
      <c r="BU25" s="284">
        <v>15.818049999999999</v>
      </c>
      <c r="BV25" s="284">
        <v>15.269259999999999</v>
      </c>
    </row>
    <row r="26" spans="1:74" ht="11.1" customHeight="1" x14ac:dyDescent="0.2">
      <c r="A26" s="462" t="s">
        <v>1031</v>
      </c>
      <c r="B26" s="662" t="s">
        <v>788</v>
      </c>
      <c r="C26" s="358">
        <v>11.953608892</v>
      </c>
      <c r="D26" s="358">
        <v>12.086199806</v>
      </c>
      <c r="E26" s="358">
        <v>12.232923657000001</v>
      </c>
      <c r="F26" s="358">
        <v>12.558688740999999</v>
      </c>
      <c r="G26" s="358">
        <v>12.651478881999999</v>
      </c>
      <c r="H26" s="358">
        <v>13.030917793</v>
      </c>
      <c r="I26" s="358">
        <v>13.0953424</v>
      </c>
      <c r="J26" s="358">
        <v>13.159447291999999</v>
      </c>
      <c r="K26" s="358">
        <v>13.280743899999999</v>
      </c>
      <c r="L26" s="358">
        <v>13.348015489</v>
      </c>
      <c r="M26" s="358">
        <v>12.905590789</v>
      </c>
      <c r="N26" s="358">
        <v>12.56130564</v>
      </c>
      <c r="O26" s="358">
        <v>12.807230947000001</v>
      </c>
      <c r="P26" s="358">
        <v>13.006193482</v>
      </c>
      <c r="Q26" s="358">
        <v>13.032683533</v>
      </c>
      <c r="R26" s="358">
        <v>13.378870873</v>
      </c>
      <c r="S26" s="358">
        <v>13.88889356</v>
      </c>
      <c r="T26" s="358">
        <v>14.174943121</v>
      </c>
      <c r="U26" s="358">
        <v>14.023685649999999</v>
      </c>
      <c r="V26" s="358">
        <v>13.915298592999999</v>
      </c>
      <c r="W26" s="358">
        <v>14.348955352999999</v>
      </c>
      <c r="X26" s="358">
        <v>13.86156094</v>
      </c>
      <c r="Y26" s="358">
        <v>13.844027029999999</v>
      </c>
      <c r="Z26" s="358">
        <v>13.440254258</v>
      </c>
      <c r="AA26" s="358">
        <v>13.292109746</v>
      </c>
      <c r="AB26" s="358">
        <v>13.621328975999999</v>
      </c>
      <c r="AC26" s="358">
        <v>13.804716300999999</v>
      </c>
      <c r="AD26" s="358">
        <v>14.115973539000001</v>
      </c>
      <c r="AE26" s="358">
        <v>14.396579307</v>
      </c>
      <c r="AF26" s="358">
        <v>14.476017422</v>
      </c>
      <c r="AG26" s="358">
        <v>14.204606923</v>
      </c>
      <c r="AH26" s="358">
        <v>14.324915633</v>
      </c>
      <c r="AI26" s="358">
        <v>14.541214632999999</v>
      </c>
      <c r="AJ26" s="358">
        <v>14.412684334</v>
      </c>
      <c r="AK26" s="358">
        <v>13.999590957000001</v>
      </c>
      <c r="AL26" s="358">
        <v>13.858778819999999</v>
      </c>
      <c r="AM26" s="358">
        <v>13.500870845</v>
      </c>
      <c r="AN26" s="358">
        <v>13.729526141999999</v>
      </c>
      <c r="AO26" s="358">
        <v>13.99411901</v>
      </c>
      <c r="AP26" s="358">
        <v>14.347293347999999</v>
      </c>
      <c r="AQ26" s="358">
        <v>14.492457738000001</v>
      </c>
      <c r="AR26" s="358">
        <v>14.418837916999999</v>
      </c>
      <c r="AS26" s="358">
        <v>14.589690659</v>
      </c>
      <c r="AT26" s="358">
        <v>14.646696546999999</v>
      </c>
      <c r="AU26" s="358">
        <v>14.95226491</v>
      </c>
      <c r="AV26" s="358">
        <v>14.909278784</v>
      </c>
      <c r="AW26" s="358">
        <v>14.746169257</v>
      </c>
      <c r="AX26" s="358">
        <v>14.279545200999999</v>
      </c>
      <c r="AY26" s="358">
        <v>14.498740203000001</v>
      </c>
      <c r="AZ26" s="777">
        <v>14.918698997</v>
      </c>
      <c r="BA26" s="777">
        <v>14.908470448999999</v>
      </c>
      <c r="BB26" s="777">
        <v>14.92</v>
      </c>
      <c r="BC26" s="777">
        <v>14.62</v>
      </c>
      <c r="BD26" s="777">
        <v>14.4976</v>
      </c>
      <c r="BE26" s="777">
        <v>14.648569999999999</v>
      </c>
      <c r="BF26" s="284">
        <v>14.64434</v>
      </c>
      <c r="BG26" s="284">
        <v>14.83028</v>
      </c>
      <c r="BH26" s="284">
        <v>14.70241</v>
      </c>
      <c r="BI26" s="284">
        <v>14.42873</v>
      </c>
      <c r="BJ26" s="284">
        <v>13.890090000000001</v>
      </c>
      <c r="BK26" s="284">
        <v>14.06659</v>
      </c>
      <c r="BL26" s="284">
        <v>14.637930000000001</v>
      </c>
      <c r="BM26" s="284">
        <v>14.739380000000001</v>
      </c>
      <c r="BN26" s="284">
        <v>14.84539</v>
      </c>
      <c r="BO26" s="284">
        <v>14.58581</v>
      </c>
      <c r="BP26" s="284">
        <v>14.553430000000001</v>
      </c>
      <c r="BQ26" s="284">
        <v>14.813409999999999</v>
      </c>
      <c r="BR26" s="284">
        <v>14.900029999999999</v>
      </c>
      <c r="BS26" s="284">
        <v>15.22104</v>
      </c>
      <c r="BT26" s="284">
        <v>15.19051</v>
      </c>
      <c r="BU26" s="284">
        <v>14.996</v>
      </c>
      <c r="BV26" s="284">
        <v>14.51216</v>
      </c>
    </row>
    <row r="27" spans="1:74" ht="11.1" customHeight="1" x14ac:dyDescent="0.2">
      <c r="A27" s="462" t="s">
        <v>1032</v>
      </c>
      <c r="B27" s="663" t="s">
        <v>790</v>
      </c>
      <c r="C27" s="358">
        <v>17.256056719</v>
      </c>
      <c r="D27" s="358">
        <v>17.764186985999999</v>
      </c>
      <c r="E27" s="358">
        <v>18.818039101</v>
      </c>
      <c r="F27" s="358">
        <v>17.284427355999998</v>
      </c>
      <c r="G27" s="358">
        <v>20.517167500999999</v>
      </c>
      <c r="H27" s="358">
        <v>22.326088522999999</v>
      </c>
      <c r="I27" s="358">
        <v>21.082932651</v>
      </c>
      <c r="J27" s="358">
        <v>21.740904337</v>
      </c>
      <c r="K27" s="358">
        <v>21.900204666</v>
      </c>
      <c r="L27" s="358">
        <v>20.540959700999998</v>
      </c>
      <c r="M27" s="358">
        <v>18.734588581000001</v>
      </c>
      <c r="N27" s="358">
        <v>18.174492450999999</v>
      </c>
      <c r="O27" s="358">
        <v>19.474930306000001</v>
      </c>
      <c r="P27" s="358">
        <v>19.384591077</v>
      </c>
      <c r="Q27" s="358">
        <v>21.119849177999999</v>
      </c>
      <c r="R27" s="358">
        <v>21.322281409999999</v>
      </c>
      <c r="S27" s="358">
        <v>22.113359408000001</v>
      </c>
      <c r="T27" s="358">
        <v>23.634429515000001</v>
      </c>
      <c r="U27" s="358">
        <v>23.365560163000001</v>
      </c>
      <c r="V27" s="358">
        <v>24.212383999</v>
      </c>
      <c r="W27" s="358">
        <v>24.292060916000001</v>
      </c>
      <c r="X27" s="358">
        <v>23.842713842999999</v>
      </c>
      <c r="Y27" s="358">
        <v>21.566796350000001</v>
      </c>
      <c r="Z27" s="358">
        <v>20.703609612000001</v>
      </c>
      <c r="AA27" s="358">
        <v>21.164367815999999</v>
      </c>
      <c r="AB27" s="358">
        <v>22.377677726000002</v>
      </c>
      <c r="AC27" s="358">
        <v>22.947112463</v>
      </c>
      <c r="AD27" s="358">
        <v>24.601413687000001</v>
      </c>
      <c r="AE27" s="358">
        <v>25.184376189999998</v>
      </c>
      <c r="AF27" s="358">
        <v>26.020375495</v>
      </c>
      <c r="AG27" s="358">
        <v>26.399290294</v>
      </c>
      <c r="AH27" s="358">
        <v>25.741960536000001</v>
      </c>
      <c r="AI27" s="358">
        <v>26.202408392999999</v>
      </c>
      <c r="AJ27" s="358">
        <v>25.751671811000001</v>
      </c>
      <c r="AK27" s="358">
        <v>22.458281123999999</v>
      </c>
      <c r="AL27" s="358">
        <v>22.152456774000001</v>
      </c>
      <c r="AM27" s="358">
        <v>22.105078962</v>
      </c>
      <c r="AN27" s="358">
        <v>22.413787723999999</v>
      </c>
      <c r="AO27" s="358">
        <v>23.188635674</v>
      </c>
      <c r="AP27" s="358">
        <v>24.985913407999998</v>
      </c>
      <c r="AQ27" s="358">
        <v>25.559609421000001</v>
      </c>
      <c r="AR27" s="358">
        <v>26.193332097999999</v>
      </c>
      <c r="AS27" s="358">
        <v>25.984860690000001</v>
      </c>
      <c r="AT27" s="358">
        <v>25.748513801000001</v>
      </c>
      <c r="AU27" s="358">
        <v>26.759816883999999</v>
      </c>
      <c r="AV27" s="358">
        <v>26.377509698000001</v>
      </c>
      <c r="AW27" s="358">
        <v>24.070271242</v>
      </c>
      <c r="AX27" s="358">
        <v>24.207044123999999</v>
      </c>
      <c r="AY27" s="358">
        <v>23.268411197999999</v>
      </c>
      <c r="AZ27" s="777">
        <v>23.982538649999999</v>
      </c>
      <c r="BA27" s="777">
        <v>24.971046653999998</v>
      </c>
      <c r="BB27" s="777">
        <v>26.05</v>
      </c>
      <c r="BC27" s="777">
        <v>26.06</v>
      </c>
      <c r="BD27" s="777">
        <v>26.584800000000001</v>
      </c>
      <c r="BE27" s="777">
        <v>26.26323</v>
      </c>
      <c r="BF27" s="284">
        <v>26.029019999999999</v>
      </c>
      <c r="BG27" s="284">
        <v>27.0686</v>
      </c>
      <c r="BH27" s="284">
        <v>25.75357</v>
      </c>
      <c r="BI27" s="284">
        <v>24.344460000000002</v>
      </c>
      <c r="BJ27" s="284">
        <v>24.47146</v>
      </c>
      <c r="BK27" s="284">
        <v>23.57131</v>
      </c>
      <c r="BL27" s="284">
        <v>24.292149999999999</v>
      </c>
      <c r="BM27" s="284">
        <v>25.322199999999999</v>
      </c>
      <c r="BN27" s="284">
        <v>27.474540000000001</v>
      </c>
      <c r="BO27" s="284">
        <v>26.516860000000001</v>
      </c>
      <c r="BP27" s="284">
        <v>27.05321</v>
      </c>
      <c r="BQ27" s="284">
        <v>26.75121</v>
      </c>
      <c r="BR27" s="284">
        <v>26.524619999999999</v>
      </c>
      <c r="BS27" s="284">
        <v>27.63598</v>
      </c>
      <c r="BT27" s="284">
        <v>25.398150000000001</v>
      </c>
      <c r="BU27" s="284">
        <v>24.927379999999999</v>
      </c>
      <c r="BV27" s="284">
        <v>25.09722</v>
      </c>
    </row>
    <row r="28" spans="1:74" ht="11.1" customHeight="1" x14ac:dyDescent="0.2">
      <c r="A28" s="462"/>
      <c r="B28" s="463"/>
      <c r="C28" s="358"/>
      <c r="D28" s="358"/>
      <c r="E28" s="358"/>
      <c r="F28" s="358"/>
      <c r="G28" s="358"/>
      <c r="H28" s="358"/>
      <c r="I28" s="358"/>
      <c r="J28" s="358"/>
      <c r="K28" s="358"/>
      <c r="L28" s="358"/>
      <c r="M28" s="358"/>
      <c r="N28" s="358"/>
      <c r="O28" s="358"/>
      <c r="P28" s="358"/>
      <c r="Q28" s="358"/>
      <c r="R28" s="358"/>
      <c r="S28" s="358"/>
      <c r="T28" s="358"/>
      <c r="U28" s="358"/>
      <c r="V28" s="358"/>
      <c r="W28" s="358"/>
      <c r="X28" s="358"/>
      <c r="Y28" s="358"/>
      <c r="Z28" s="358"/>
      <c r="AA28" s="358"/>
      <c r="AB28" s="358"/>
      <c r="AC28" s="358"/>
      <c r="AD28" s="358"/>
      <c r="AE28" s="358"/>
      <c r="AF28" s="358"/>
      <c r="AG28" s="358"/>
      <c r="AH28" s="358"/>
      <c r="AI28" s="358"/>
      <c r="AJ28" s="358"/>
      <c r="AK28" s="358"/>
      <c r="AL28" s="358"/>
      <c r="AM28" s="358"/>
      <c r="AN28" s="358"/>
      <c r="AO28" s="358"/>
      <c r="AP28" s="358"/>
      <c r="AQ28" s="358"/>
      <c r="AR28" s="358"/>
      <c r="AS28" s="358"/>
      <c r="AT28" s="358"/>
      <c r="AU28" s="358"/>
      <c r="AV28" s="358"/>
      <c r="AW28" s="358"/>
      <c r="AX28" s="358"/>
      <c r="AY28" s="358"/>
      <c r="AZ28" s="777"/>
      <c r="BA28" s="777"/>
      <c r="BB28" s="777"/>
      <c r="BC28" s="777"/>
      <c r="BD28" s="777"/>
      <c r="BE28" s="777"/>
      <c r="BF28" s="284"/>
      <c r="BG28" s="284"/>
      <c r="BH28" s="284"/>
      <c r="BI28" s="284"/>
      <c r="BJ28" s="284"/>
      <c r="BK28" s="284"/>
      <c r="BL28" s="284"/>
      <c r="BM28" s="284"/>
      <c r="BN28" s="284"/>
      <c r="BO28" s="284"/>
      <c r="BP28" s="284"/>
      <c r="BQ28" s="284"/>
      <c r="BR28" s="284"/>
      <c r="BS28" s="284"/>
      <c r="BT28" s="284"/>
      <c r="BU28" s="284"/>
      <c r="BV28" s="284"/>
    </row>
    <row r="29" spans="1:74" ht="11.1" customHeight="1" x14ac:dyDescent="0.2">
      <c r="A29" s="462"/>
      <c r="B29" s="43" t="s">
        <v>887</v>
      </c>
      <c r="C29" s="395"/>
      <c r="D29" s="395"/>
      <c r="E29" s="395"/>
      <c r="F29" s="395"/>
      <c r="G29" s="395"/>
      <c r="H29" s="395"/>
      <c r="I29" s="395"/>
      <c r="J29" s="395"/>
      <c r="K29" s="395"/>
      <c r="L29" s="395"/>
      <c r="M29" s="395"/>
      <c r="N29" s="395"/>
      <c r="O29" s="395"/>
      <c r="P29" s="395"/>
      <c r="Q29" s="395"/>
      <c r="R29" s="395"/>
      <c r="S29" s="395"/>
      <c r="T29" s="395"/>
      <c r="U29" s="395"/>
      <c r="V29" s="395"/>
      <c r="W29" s="395"/>
      <c r="X29" s="395"/>
      <c r="Y29" s="395"/>
      <c r="Z29" s="395"/>
      <c r="AA29" s="395"/>
      <c r="AB29" s="395"/>
      <c r="AC29" s="395"/>
      <c r="AD29" s="395"/>
      <c r="AE29" s="395"/>
      <c r="AF29" s="395"/>
      <c r="AG29" s="395"/>
      <c r="AH29" s="395"/>
      <c r="AI29" s="395"/>
      <c r="AJ29" s="395"/>
      <c r="AK29" s="395"/>
      <c r="AL29" s="395"/>
      <c r="AM29" s="395"/>
      <c r="AN29" s="395"/>
      <c r="AO29" s="395"/>
      <c r="AP29" s="395"/>
      <c r="AQ29" s="395"/>
      <c r="AR29" s="395"/>
      <c r="AS29" s="395"/>
      <c r="AT29" s="395"/>
      <c r="AU29" s="395"/>
      <c r="AV29" s="395"/>
      <c r="AW29" s="395"/>
      <c r="AX29" s="395"/>
      <c r="AY29" s="395"/>
      <c r="AZ29" s="824"/>
      <c r="BA29" s="824"/>
      <c r="BB29" s="824"/>
      <c r="BC29" s="824"/>
      <c r="BD29" s="824"/>
      <c r="BE29" s="824"/>
      <c r="BF29" s="393"/>
      <c r="BG29" s="393"/>
      <c r="BH29" s="393"/>
      <c r="BI29" s="393"/>
      <c r="BJ29" s="393"/>
      <c r="BK29" s="393"/>
      <c r="BL29" s="393"/>
      <c r="BM29" s="393"/>
      <c r="BN29" s="393"/>
      <c r="BO29" s="393"/>
      <c r="BP29" s="393"/>
      <c r="BQ29" s="393"/>
      <c r="BR29" s="393"/>
      <c r="BS29" s="393"/>
      <c r="BT29" s="393"/>
      <c r="BU29" s="393"/>
      <c r="BV29" s="393"/>
    </row>
    <row r="30" spans="1:74" s="464" customFormat="1" ht="11.1" customHeight="1" x14ac:dyDescent="0.2">
      <c r="A30" s="462" t="s">
        <v>1033</v>
      </c>
      <c r="B30" s="501" t="s">
        <v>595</v>
      </c>
      <c r="C30" s="358">
        <v>11.26</v>
      </c>
      <c r="D30" s="358">
        <v>11.66</v>
      </c>
      <c r="E30" s="358">
        <v>11.65</v>
      </c>
      <c r="F30" s="358">
        <v>11.82</v>
      </c>
      <c r="G30" s="358">
        <v>12</v>
      </c>
      <c r="H30" s="358">
        <v>12.75</v>
      </c>
      <c r="I30" s="358">
        <v>13.02</v>
      </c>
      <c r="J30" s="358">
        <v>13.41</v>
      </c>
      <c r="K30" s="358">
        <v>13.28</v>
      </c>
      <c r="L30" s="358">
        <v>12.89</v>
      </c>
      <c r="M30" s="358">
        <v>12.33</v>
      </c>
      <c r="N30" s="358">
        <v>12.28</v>
      </c>
      <c r="O30" s="358">
        <v>12.61</v>
      </c>
      <c r="P30" s="358">
        <v>12.53</v>
      </c>
      <c r="Q30" s="358">
        <v>12.36</v>
      </c>
      <c r="R30" s="358">
        <v>12.08</v>
      </c>
      <c r="S30" s="358">
        <v>12.16</v>
      </c>
      <c r="T30" s="358">
        <v>12.63</v>
      </c>
      <c r="U30" s="358">
        <v>12.91</v>
      </c>
      <c r="V30" s="358">
        <v>13.08</v>
      </c>
      <c r="W30" s="358">
        <v>13.07</v>
      </c>
      <c r="X30" s="358">
        <v>12.73</v>
      </c>
      <c r="Y30" s="358">
        <v>12.43</v>
      </c>
      <c r="Z30" s="358">
        <v>12.24</v>
      </c>
      <c r="AA30" s="358">
        <v>12.5</v>
      </c>
      <c r="AB30" s="358">
        <v>12.53</v>
      </c>
      <c r="AC30" s="358">
        <v>12.47</v>
      </c>
      <c r="AD30" s="358">
        <v>12.35</v>
      </c>
      <c r="AE30" s="358">
        <v>12.32</v>
      </c>
      <c r="AF30" s="358">
        <v>12.89</v>
      </c>
      <c r="AG30" s="358">
        <v>13.37</v>
      </c>
      <c r="AH30" s="358">
        <v>13.16</v>
      </c>
      <c r="AI30" s="358">
        <v>13.23</v>
      </c>
      <c r="AJ30" s="358">
        <v>12.89</v>
      </c>
      <c r="AK30" s="358">
        <v>12.35</v>
      </c>
      <c r="AL30" s="358">
        <v>12.64</v>
      </c>
      <c r="AM30" s="358">
        <v>12.82</v>
      </c>
      <c r="AN30" s="358">
        <v>12.98</v>
      </c>
      <c r="AO30" s="358">
        <v>13.16</v>
      </c>
      <c r="AP30" s="358">
        <v>12.89</v>
      </c>
      <c r="AQ30" s="358">
        <v>12.93</v>
      </c>
      <c r="AR30" s="358">
        <v>13.54</v>
      </c>
      <c r="AS30" s="358">
        <v>14.05</v>
      </c>
      <c r="AT30" s="358">
        <v>13.93</v>
      </c>
      <c r="AU30" s="358">
        <v>13.99</v>
      </c>
      <c r="AV30" s="358">
        <v>13.49</v>
      </c>
      <c r="AW30" s="358">
        <v>13.19</v>
      </c>
      <c r="AX30" s="358">
        <v>13.63</v>
      </c>
      <c r="AY30" s="358">
        <v>13.64</v>
      </c>
      <c r="AZ30" s="777">
        <v>14.37</v>
      </c>
      <c r="BA30" s="777">
        <v>13.92</v>
      </c>
      <c r="BB30" s="777">
        <v>13.51</v>
      </c>
      <c r="BC30" s="777">
        <v>13.54</v>
      </c>
      <c r="BD30" s="777">
        <v>14.10712</v>
      </c>
      <c r="BE30" s="777">
        <v>14.50445</v>
      </c>
      <c r="BF30" s="284">
        <v>14.30869</v>
      </c>
      <c r="BG30" s="284">
        <v>14.32494</v>
      </c>
      <c r="BH30" s="284">
        <v>13.78401</v>
      </c>
      <c r="BI30" s="284">
        <v>13.4255</v>
      </c>
      <c r="BJ30" s="284">
        <v>13.85894</v>
      </c>
      <c r="BK30" s="284">
        <v>13.79973</v>
      </c>
      <c r="BL30" s="284">
        <v>14.48071</v>
      </c>
      <c r="BM30" s="284">
        <v>14.04182</v>
      </c>
      <c r="BN30" s="284">
        <v>13.669129999999999</v>
      </c>
      <c r="BO30" s="284">
        <v>13.629799999999999</v>
      </c>
      <c r="BP30" s="284">
        <v>14.148149999999999</v>
      </c>
      <c r="BQ30" s="284">
        <v>14.552149999999999</v>
      </c>
      <c r="BR30" s="284">
        <v>14.32145</v>
      </c>
      <c r="BS30" s="284">
        <v>14.36652</v>
      </c>
      <c r="BT30" s="284">
        <v>13.8619</v>
      </c>
      <c r="BU30" s="284">
        <v>13.50849</v>
      </c>
      <c r="BV30" s="284">
        <v>13.96435</v>
      </c>
    </row>
    <row r="31" spans="1:74" ht="11.1" customHeight="1" x14ac:dyDescent="0.2">
      <c r="A31" s="462" t="s">
        <v>1034</v>
      </c>
      <c r="B31" s="662" t="s">
        <v>774</v>
      </c>
      <c r="C31" s="358">
        <v>18.125874498000002</v>
      </c>
      <c r="D31" s="358">
        <v>19.268902032</v>
      </c>
      <c r="E31" s="358">
        <v>17.879793089</v>
      </c>
      <c r="F31" s="358">
        <v>17.403876236999999</v>
      </c>
      <c r="G31" s="358">
        <v>16.965513538</v>
      </c>
      <c r="H31" s="358">
        <v>17.746126091000001</v>
      </c>
      <c r="I31" s="358">
        <v>17.097546510000001</v>
      </c>
      <c r="J31" s="358">
        <v>18.711378221</v>
      </c>
      <c r="K31" s="358">
        <v>19.054856979</v>
      </c>
      <c r="L31" s="358">
        <v>18.131795704000002</v>
      </c>
      <c r="M31" s="358">
        <v>18.093251480999999</v>
      </c>
      <c r="N31" s="358">
        <v>19.123153313</v>
      </c>
      <c r="O31" s="358">
        <v>20.633331511000002</v>
      </c>
      <c r="P31" s="358">
        <v>21.094832725</v>
      </c>
      <c r="Q31" s="358">
        <v>20.133567886000002</v>
      </c>
      <c r="R31" s="358">
        <v>20.359643344999999</v>
      </c>
      <c r="S31" s="358">
        <v>18.129798491999999</v>
      </c>
      <c r="T31" s="358">
        <v>18.936213318</v>
      </c>
      <c r="U31" s="358">
        <v>18.412735392999998</v>
      </c>
      <c r="V31" s="358">
        <v>18.941909133999999</v>
      </c>
      <c r="W31" s="358">
        <v>18.847244091</v>
      </c>
      <c r="X31" s="358">
        <v>19.186375826999999</v>
      </c>
      <c r="Y31" s="358">
        <v>19.179502554999999</v>
      </c>
      <c r="Z31" s="358">
        <v>19.620024752999999</v>
      </c>
      <c r="AA31" s="358">
        <v>20.612635344000001</v>
      </c>
      <c r="AB31" s="358">
        <v>20.666526203</v>
      </c>
      <c r="AC31" s="358">
        <v>19.995369179000001</v>
      </c>
      <c r="AD31" s="358">
        <v>19.584618833</v>
      </c>
      <c r="AE31" s="358">
        <v>19.869505950000001</v>
      </c>
      <c r="AF31" s="358">
        <v>19.775908763</v>
      </c>
      <c r="AG31" s="358">
        <v>20.016510993000001</v>
      </c>
      <c r="AH31" s="358">
        <v>20.634196854999999</v>
      </c>
      <c r="AI31" s="358">
        <v>21.077581856999998</v>
      </c>
      <c r="AJ31" s="358">
        <v>20.744221099000001</v>
      </c>
      <c r="AK31" s="358">
        <v>21.652766252999999</v>
      </c>
      <c r="AL31" s="358">
        <v>22.096361775999998</v>
      </c>
      <c r="AM31" s="358">
        <v>22.874088622999999</v>
      </c>
      <c r="AN31" s="358">
        <v>23.623276485000002</v>
      </c>
      <c r="AO31" s="358">
        <v>23.090197947</v>
      </c>
      <c r="AP31" s="358">
        <v>22.671732923</v>
      </c>
      <c r="AQ31" s="358">
        <v>22.200748395000002</v>
      </c>
      <c r="AR31" s="358">
        <v>21.938791687999998</v>
      </c>
      <c r="AS31" s="358">
        <v>22.481636026</v>
      </c>
      <c r="AT31" s="358">
        <v>22.650969060000001</v>
      </c>
      <c r="AU31" s="358">
        <v>21.789978851000001</v>
      </c>
      <c r="AV31" s="358">
        <v>21.597061578000002</v>
      </c>
      <c r="AW31" s="358">
        <v>22.465931219000002</v>
      </c>
      <c r="AX31" s="358">
        <v>23.523210194000001</v>
      </c>
      <c r="AY31" s="358">
        <v>24.217520370999999</v>
      </c>
      <c r="AZ31" s="777">
        <v>24.556857598000001</v>
      </c>
      <c r="BA31" s="777">
        <v>24.251890025000002</v>
      </c>
      <c r="BB31" s="777">
        <v>23.3</v>
      </c>
      <c r="BC31" s="777">
        <v>22.99</v>
      </c>
      <c r="BD31" s="777">
        <v>22.94276</v>
      </c>
      <c r="BE31" s="777">
        <v>23.724409999999999</v>
      </c>
      <c r="BF31" s="284">
        <v>23.64668</v>
      </c>
      <c r="BG31" s="284">
        <v>22.845300000000002</v>
      </c>
      <c r="BH31" s="284">
        <v>22.668320000000001</v>
      </c>
      <c r="BI31" s="284">
        <v>23.616879999999998</v>
      </c>
      <c r="BJ31" s="284">
        <v>24.764559999999999</v>
      </c>
      <c r="BK31" s="284">
        <v>25.432649999999999</v>
      </c>
      <c r="BL31" s="284">
        <v>25.707180000000001</v>
      </c>
      <c r="BM31" s="284">
        <v>25.230840000000001</v>
      </c>
      <c r="BN31" s="284">
        <v>24.175920000000001</v>
      </c>
      <c r="BO31" s="284">
        <v>23.798950000000001</v>
      </c>
      <c r="BP31" s="284">
        <v>23.694590000000002</v>
      </c>
      <c r="BQ31" s="284">
        <v>24.206489999999999</v>
      </c>
      <c r="BR31" s="284">
        <v>24.206669999999999</v>
      </c>
      <c r="BS31" s="284">
        <v>23.413360000000001</v>
      </c>
      <c r="BT31" s="284">
        <v>23.21125</v>
      </c>
      <c r="BU31" s="284">
        <v>24.153770000000002</v>
      </c>
      <c r="BV31" s="284">
        <v>25.300999999999998</v>
      </c>
    </row>
    <row r="32" spans="1:74" ht="11.1" customHeight="1" x14ac:dyDescent="0.2">
      <c r="A32" s="462" t="s">
        <v>1035</v>
      </c>
      <c r="B32" s="532" t="s">
        <v>776</v>
      </c>
      <c r="C32" s="358">
        <v>13.672746596</v>
      </c>
      <c r="D32" s="358">
        <v>14.399134441999999</v>
      </c>
      <c r="E32" s="358">
        <v>13.813785912</v>
      </c>
      <c r="F32" s="358">
        <v>14.01397064</v>
      </c>
      <c r="G32" s="358">
        <v>14.476708077</v>
      </c>
      <c r="H32" s="358">
        <v>16.024294593</v>
      </c>
      <c r="I32" s="358">
        <v>16.196400365999999</v>
      </c>
      <c r="J32" s="358">
        <v>16.570913084000001</v>
      </c>
      <c r="K32" s="358">
        <v>16.727833390000001</v>
      </c>
      <c r="L32" s="358">
        <v>15.582495845</v>
      </c>
      <c r="M32" s="358">
        <v>14.869710427999999</v>
      </c>
      <c r="N32" s="358">
        <v>15.057808309</v>
      </c>
      <c r="O32" s="358">
        <v>15.343494918999999</v>
      </c>
      <c r="P32" s="358">
        <v>14.429897285999999</v>
      </c>
      <c r="Q32" s="358">
        <v>14.572028916000001</v>
      </c>
      <c r="R32" s="358">
        <v>14.300528694</v>
      </c>
      <c r="S32" s="358">
        <v>14.374095267</v>
      </c>
      <c r="T32" s="358">
        <v>15.704989661000001</v>
      </c>
      <c r="U32" s="358">
        <v>16.333999515999999</v>
      </c>
      <c r="V32" s="358">
        <v>16.060496646000001</v>
      </c>
      <c r="W32" s="358">
        <v>16.562303104000001</v>
      </c>
      <c r="X32" s="358">
        <v>15.606576871</v>
      </c>
      <c r="Y32" s="358">
        <v>15.471247502000001</v>
      </c>
      <c r="Z32" s="358">
        <v>14.484219179</v>
      </c>
      <c r="AA32" s="358">
        <v>14.743285341</v>
      </c>
      <c r="AB32" s="358">
        <v>15.169215138</v>
      </c>
      <c r="AC32" s="358">
        <v>14.880082828000001</v>
      </c>
      <c r="AD32" s="358">
        <v>14.984807045</v>
      </c>
      <c r="AE32" s="358">
        <v>15.173032300999999</v>
      </c>
      <c r="AF32" s="358">
        <v>16.190511149999999</v>
      </c>
      <c r="AG32" s="358">
        <v>16.688313386000001</v>
      </c>
      <c r="AH32" s="358">
        <v>16.550595632</v>
      </c>
      <c r="AI32" s="358">
        <v>16.766669567000001</v>
      </c>
      <c r="AJ32" s="358">
        <v>15.674300581000001</v>
      </c>
      <c r="AK32" s="358">
        <v>15.22711458</v>
      </c>
      <c r="AL32" s="358">
        <v>15.649174145</v>
      </c>
      <c r="AM32" s="358">
        <v>16.691517081000001</v>
      </c>
      <c r="AN32" s="358">
        <v>17.228993453000001</v>
      </c>
      <c r="AO32" s="358">
        <v>16.939735874</v>
      </c>
      <c r="AP32" s="358">
        <v>16.337205226999998</v>
      </c>
      <c r="AQ32" s="358">
        <v>16.670690557</v>
      </c>
      <c r="AR32" s="358">
        <v>18.394863848</v>
      </c>
      <c r="AS32" s="358">
        <v>19.084007341</v>
      </c>
      <c r="AT32" s="358">
        <v>18.941155715000001</v>
      </c>
      <c r="AU32" s="358">
        <v>18.762980994999999</v>
      </c>
      <c r="AV32" s="358">
        <v>17.564615045</v>
      </c>
      <c r="AW32" s="358">
        <v>17.059116371999998</v>
      </c>
      <c r="AX32" s="358">
        <v>17.417955389999999</v>
      </c>
      <c r="AY32" s="358">
        <v>18.846374452999999</v>
      </c>
      <c r="AZ32" s="777">
        <v>19.677196669000001</v>
      </c>
      <c r="BA32" s="777">
        <v>18.755130007999998</v>
      </c>
      <c r="BB32" s="777">
        <v>18.420000000000002</v>
      </c>
      <c r="BC32" s="777">
        <v>18.84</v>
      </c>
      <c r="BD32" s="777">
        <v>20.333490000000001</v>
      </c>
      <c r="BE32" s="777">
        <v>20.760259999999999</v>
      </c>
      <c r="BF32" s="284">
        <v>20.484839999999998</v>
      </c>
      <c r="BG32" s="284">
        <v>19.991250000000001</v>
      </c>
      <c r="BH32" s="284">
        <v>18.47015</v>
      </c>
      <c r="BI32" s="284">
        <v>17.82621</v>
      </c>
      <c r="BJ32" s="284">
        <v>17.96968</v>
      </c>
      <c r="BK32" s="284">
        <v>19.36083</v>
      </c>
      <c r="BL32" s="284">
        <v>20.093260000000001</v>
      </c>
      <c r="BM32" s="284">
        <v>19.14611</v>
      </c>
      <c r="BN32" s="284">
        <v>18.70073</v>
      </c>
      <c r="BO32" s="284">
        <v>19.075710000000001</v>
      </c>
      <c r="BP32" s="284">
        <v>20.531479999999998</v>
      </c>
      <c r="BQ32" s="284">
        <v>20.830459999999999</v>
      </c>
      <c r="BR32" s="284">
        <v>20.544899999999998</v>
      </c>
      <c r="BS32" s="284">
        <v>20.1343</v>
      </c>
      <c r="BT32" s="284">
        <v>18.652999999999999</v>
      </c>
      <c r="BU32" s="284">
        <v>18.03181</v>
      </c>
      <c r="BV32" s="284">
        <v>18.226739999999999</v>
      </c>
    </row>
    <row r="33" spans="1:74" ht="11.1" customHeight="1" x14ac:dyDescent="0.2">
      <c r="A33" s="462" t="s">
        <v>1036</v>
      </c>
      <c r="B33" s="662" t="s">
        <v>962</v>
      </c>
      <c r="C33" s="358">
        <v>10.680457487</v>
      </c>
      <c r="D33" s="358">
        <v>11.135856055</v>
      </c>
      <c r="E33" s="358">
        <v>11.071990433</v>
      </c>
      <c r="F33" s="358">
        <v>11.424174676</v>
      </c>
      <c r="G33" s="358">
        <v>11.703033331</v>
      </c>
      <c r="H33" s="358">
        <v>11.965536341</v>
      </c>
      <c r="I33" s="358">
        <v>11.928929661</v>
      </c>
      <c r="J33" s="358">
        <v>11.992981176000001</v>
      </c>
      <c r="K33" s="358">
        <v>11.976270777</v>
      </c>
      <c r="L33" s="358">
        <v>11.993845042</v>
      </c>
      <c r="M33" s="358">
        <v>11.653678414</v>
      </c>
      <c r="N33" s="358">
        <v>11.627800611</v>
      </c>
      <c r="O33" s="358">
        <v>12.039194037</v>
      </c>
      <c r="P33" s="358">
        <v>11.964351702</v>
      </c>
      <c r="Q33" s="358">
        <v>11.950278221</v>
      </c>
      <c r="R33" s="358">
        <v>11.998927279</v>
      </c>
      <c r="S33" s="358">
        <v>12.112541707</v>
      </c>
      <c r="T33" s="358">
        <v>11.997114499</v>
      </c>
      <c r="U33" s="358">
        <v>11.821864011000001</v>
      </c>
      <c r="V33" s="358">
        <v>11.960518705</v>
      </c>
      <c r="W33" s="358">
        <v>11.900235768</v>
      </c>
      <c r="X33" s="358">
        <v>11.939387893999999</v>
      </c>
      <c r="Y33" s="358">
        <v>11.934079978</v>
      </c>
      <c r="Z33" s="358">
        <v>11.655662356000001</v>
      </c>
      <c r="AA33" s="358">
        <v>11.839699797</v>
      </c>
      <c r="AB33" s="358">
        <v>12.119679969</v>
      </c>
      <c r="AC33" s="358">
        <v>12.056683295999999</v>
      </c>
      <c r="AD33" s="358">
        <v>11.932151481</v>
      </c>
      <c r="AE33" s="358">
        <v>12.378041876999999</v>
      </c>
      <c r="AF33" s="358">
        <v>12.355584445</v>
      </c>
      <c r="AG33" s="358">
        <v>12.310627652999999</v>
      </c>
      <c r="AH33" s="358">
        <v>12.202762784999999</v>
      </c>
      <c r="AI33" s="358">
        <v>12.262227620999999</v>
      </c>
      <c r="AJ33" s="358">
        <v>12.165330429999999</v>
      </c>
      <c r="AK33" s="358">
        <v>11.956542926999999</v>
      </c>
      <c r="AL33" s="358">
        <v>11.907322584999999</v>
      </c>
      <c r="AM33" s="358">
        <v>12.107212119</v>
      </c>
      <c r="AN33" s="358">
        <v>12.673745614</v>
      </c>
      <c r="AO33" s="358">
        <v>12.930895752</v>
      </c>
      <c r="AP33" s="358">
        <v>12.797277006</v>
      </c>
      <c r="AQ33" s="358">
        <v>12.787558548</v>
      </c>
      <c r="AR33" s="358">
        <v>12.976594861000001</v>
      </c>
      <c r="AS33" s="358">
        <v>13.297044071</v>
      </c>
      <c r="AT33" s="358">
        <v>13.327074016999999</v>
      </c>
      <c r="AU33" s="358">
        <v>13.419862913999999</v>
      </c>
      <c r="AV33" s="358">
        <v>13.341859917000001</v>
      </c>
      <c r="AW33" s="358">
        <v>13.395577882</v>
      </c>
      <c r="AX33" s="358">
        <v>12.928305406</v>
      </c>
      <c r="AY33" s="358">
        <v>13.261888885999999</v>
      </c>
      <c r="AZ33" s="777">
        <v>14.200494095</v>
      </c>
      <c r="BA33" s="777">
        <v>14.0768895</v>
      </c>
      <c r="BB33" s="777">
        <v>14.05</v>
      </c>
      <c r="BC33" s="777">
        <v>14.59</v>
      </c>
      <c r="BD33" s="777">
        <v>14.128220000000001</v>
      </c>
      <c r="BE33" s="777">
        <v>14.18182</v>
      </c>
      <c r="BF33" s="284">
        <v>14.008800000000001</v>
      </c>
      <c r="BG33" s="284">
        <v>13.99109</v>
      </c>
      <c r="BH33" s="284">
        <v>13.85304</v>
      </c>
      <c r="BI33" s="284">
        <v>13.82239</v>
      </c>
      <c r="BJ33" s="284">
        <v>13.28566</v>
      </c>
      <c r="BK33" s="284">
        <v>13.53354</v>
      </c>
      <c r="BL33" s="284">
        <v>14.451169999999999</v>
      </c>
      <c r="BM33" s="284">
        <v>14.295</v>
      </c>
      <c r="BN33" s="284">
        <v>14.30974</v>
      </c>
      <c r="BO33" s="284">
        <v>14.748860000000001</v>
      </c>
      <c r="BP33" s="284">
        <v>14.28058</v>
      </c>
      <c r="BQ33" s="284">
        <v>14.34355</v>
      </c>
      <c r="BR33" s="284">
        <v>14.10735</v>
      </c>
      <c r="BS33" s="284">
        <v>14.107900000000001</v>
      </c>
      <c r="BT33" s="284">
        <v>13.98447</v>
      </c>
      <c r="BU33" s="284">
        <v>13.96631</v>
      </c>
      <c r="BV33" s="284">
        <v>13.44089</v>
      </c>
    </row>
    <row r="34" spans="1:74" ht="11.1" customHeight="1" x14ac:dyDescent="0.2">
      <c r="A34" s="462" t="s">
        <v>1037</v>
      </c>
      <c r="B34" s="662" t="s">
        <v>964</v>
      </c>
      <c r="C34" s="358">
        <v>9.4235150620999999</v>
      </c>
      <c r="D34" s="358">
        <v>9.5559915677999996</v>
      </c>
      <c r="E34" s="358">
        <v>9.7401596336999994</v>
      </c>
      <c r="F34" s="358">
        <v>9.8432326455000005</v>
      </c>
      <c r="G34" s="358">
        <v>10.295449852000001</v>
      </c>
      <c r="H34" s="358">
        <v>11.482830742999999</v>
      </c>
      <c r="I34" s="358">
        <v>11.61598511</v>
      </c>
      <c r="J34" s="358">
        <v>11.674528905000001</v>
      </c>
      <c r="K34" s="358">
        <v>10.974541672999999</v>
      </c>
      <c r="L34" s="358">
        <v>10.368467434999999</v>
      </c>
      <c r="M34" s="358">
        <v>10.145949830999999</v>
      </c>
      <c r="N34" s="358">
        <v>9.6844366063000002</v>
      </c>
      <c r="O34" s="358">
        <v>9.5890062988999993</v>
      </c>
      <c r="P34" s="358">
        <v>9.8853898828000002</v>
      </c>
      <c r="Q34" s="358">
        <v>9.8736878921999995</v>
      </c>
      <c r="R34" s="358">
        <v>9.9025238315999999</v>
      </c>
      <c r="S34" s="358">
        <v>10.178676389</v>
      </c>
      <c r="T34" s="358">
        <v>11.142077671999999</v>
      </c>
      <c r="U34" s="358">
        <v>11.239412336999999</v>
      </c>
      <c r="V34" s="358">
        <v>11.254107779</v>
      </c>
      <c r="W34" s="358">
        <v>11.080365166</v>
      </c>
      <c r="X34" s="358">
        <v>9.9939569892000009</v>
      </c>
      <c r="Y34" s="358">
        <v>9.7193367381000009</v>
      </c>
      <c r="Z34" s="358">
        <v>9.4695268067999994</v>
      </c>
      <c r="AA34" s="358">
        <v>9.4986723113</v>
      </c>
      <c r="AB34" s="358">
        <v>9.8008169602000006</v>
      </c>
      <c r="AC34" s="358">
        <v>9.8736038786000009</v>
      </c>
      <c r="AD34" s="358">
        <v>9.7306237330999998</v>
      </c>
      <c r="AE34" s="358">
        <v>9.8517740056999994</v>
      </c>
      <c r="AF34" s="358">
        <v>11.165385121</v>
      </c>
      <c r="AG34" s="358">
        <v>11.368253026</v>
      </c>
      <c r="AH34" s="358">
        <v>11.250265183</v>
      </c>
      <c r="AI34" s="358">
        <v>10.937054082</v>
      </c>
      <c r="AJ34" s="358">
        <v>9.8348075105999992</v>
      </c>
      <c r="AK34" s="358">
        <v>9.6956483643000002</v>
      </c>
      <c r="AL34" s="358">
        <v>9.5960637537999993</v>
      </c>
      <c r="AM34" s="358">
        <v>9.6787894861999995</v>
      </c>
      <c r="AN34" s="358">
        <v>9.77291928</v>
      </c>
      <c r="AO34" s="358">
        <v>9.9218918018999993</v>
      </c>
      <c r="AP34" s="358">
        <v>9.7081192444000006</v>
      </c>
      <c r="AQ34" s="358">
        <v>10.213098854</v>
      </c>
      <c r="AR34" s="358">
        <v>11.790247329</v>
      </c>
      <c r="AS34" s="358">
        <v>11.706636817</v>
      </c>
      <c r="AT34" s="358">
        <v>11.696791666999999</v>
      </c>
      <c r="AU34" s="358">
        <v>11.578841175999999</v>
      </c>
      <c r="AV34" s="358">
        <v>10.172679378</v>
      </c>
      <c r="AW34" s="358">
        <v>10.190455433</v>
      </c>
      <c r="AX34" s="358">
        <v>9.8362609403000008</v>
      </c>
      <c r="AY34" s="358">
        <v>10.009669124</v>
      </c>
      <c r="AZ34" s="777">
        <v>10.615384379</v>
      </c>
      <c r="BA34" s="777">
        <v>10.266273793</v>
      </c>
      <c r="BB34" s="777">
        <v>10.34</v>
      </c>
      <c r="BC34" s="777">
        <v>10.42</v>
      </c>
      <c r="BD34" s="777">
        <v>11.86097</v>
      </c>
      <c r="BE34" s="777">
        <v>11.626580000000001</v>
      </c>
      <c r="BF34" s="284">
        <v>11.546659999999999</v>
      </c>
      <c r="BG34" s="284">
        <v>11.458819999999999</v>
      </c>
      <c r="BH34" s="284">
        <v>10.04227</v>
      </c>
      <c r="BI34" s="284">
        <v>10.049569999999999</v>
      </c>
      <c r="BJ34" s="284">
        <v>9.7379840000000009</v>
      </c>
      <c r="BK34" s="284">
        <v>9.9343529999999998</v>
      </c>
      <c r="BL34" s="284">
        <v>10.56648</v>
      </c>
      <c r="BM34" s="284">
        <v>10.2227</v>
      </c>
      <c r="BN34" s="284">
        <v>10.351800000000001</v>
      </c>
      <c r="BO34" s="284">
        <v>10.46719</v>
      </c>
      <c r="BP34" s="284">
        <v>11.94209</v>
      </c>
      <c r="BQ34" s="284">
        <v>11.737780000000001</v>
      </c>
      <c r="BR34" s="284">
        <v>11.68548</v>
      </c>
      <c r="BS34" s="284">
        <v>11.59538</v>
      </c>
      <c r="BT34" s="284">
        <v>10.161379999999999</v>
      </c>
      <c r="BU34" s="284">
        <v>10.17005</v>
      </c>
      <c r="BV34" s="284">
        <v>9.8611819999999994</v>
      </c>
    </row>
    <row r="35" spans="1:74" ht="11.1" customHeight="1" x14ac:dyDescent="0.2">
      <c r="A35" s="462" t="s">
        <v>1038</v>
      </c>
      <c r="B35" s="662" t="s">
        <v>966</v>
      </c>
      <c r="C35" s="358">
        <v>9.8881265631000002</v>
      </c>
      <c r="D35" s="358">
        <v>10.270259912</v>
      </c>
      <c r="E35" s="358">
        <v>10.271440205999999</v>
      </c>
      <c r="F35" s="358">
        <v>10.217719263999999</v>
      </c>
      <c r="G35" s="358">
        <v>10.750687138</v>
      </c>
      <c r="H35" s="358">
        <v>11.031799016000001</v>
      </c>
      <c r="I35" s="358">
        <v>11.205812179</v>
      </c>
      <c r="J35" s="358">
        <v>11.412025117000001</v>
      </c>
      <c r="K35" s="358">
        <v>11.350068062</v>
      </c>
      <c r="L35" s="358">
        <v>11.179218843999999</v>
      </c>
      <c r="M35" s="358">
        <v>10.889618198999999</v>
      </c>
      <c r="N35" s="358">
        <v>11.056902314</v>
      </c>
      <c r="O35" s="358">
        <v>11.350165837</v>
      </c>
      <c r="P35" s="358">
        <v>11.200616926</v>
      </c>
      <c r="Q35" s="358">
        <v>10.785084506</v>
      </c>
      <c r="R35" s="358">
        <v>10.872711933</v>
      </c>
      <c r="S35" s="358">
        <v>10.662792607</v>
      </c>
      <c r="T35" s="358">
        <v>10.704602111</v>
      </c>
      <c r="U35" s="358">
        <v>10.701186833</v>
      </c>
      <c r="V35" s="358">
        <v>10.639912733999999</v>
      </c>
      <c r="W35" s="358">
        <v>10.718441343</v>
      </c>
      <c r="X35" s="358">
        <v>10.861849027</v>
      </c>
      <c r="Y35" s="358">
        <v>10.742239407</v>
      </c>
      <c r="Z35" s="358">
        <v>10.79631955</v>
      </c>
      <c r="AA35" s="358">
        <v>10.991078205000001</v>
      </c>
      <c r="AB35" s="358">
        <v>10.931662963999999</v>
      </c>
      <c r="AC35" s="358">
        <v>10.714811011</v>
      </c>
      <c r="AD35" s="358">
        <v>10.723113807000001</v>
      </c>
      <c r="AE35" s="358">
        <v>10.406099083999999</v>
      </c>
      <c r="AF35" s="358">
        <v>10.657616334</v>
      </c>
      <c r="AG35" s="358">
        <v>10.611057766</v>
      </c>
      <c r="AH35" s="358">
        <v>10.488373192999999</v>
      </c>
      <c r="AI35" s="358">
        <v>10.534230191000001</v>
      </c>
      <c r="AJ35" s="358">
        <v>10.73437152</v>
      </c>
      <c r="AK35" s="358">
        <v>10.64874081</v>
      </c>
      <c r="AL35" s="358">
        <v>10.932907692000001</v>
      </c>
      <c r="AM35" s="358">
        <v>11.022046804</v>
      </c>
      <c r="AN35" s="358">
        <v>11.139058994000001</v>
      </c>
      <c r="AO35" s="358">
        <v>11.217052614</v>
      </c>
      <c r="AP35" s="358">
        <v>11.064319121</v>
      </c>
      <c r="AQ35" s="358">
        <v>10.847362088000001</v>
      </c>
      <c r="AR35" s="358">
        <v>11.293199617999999</v>
      </c>
      <c r="AS35" s="358">
        <v>11.518036619</v>
      </c>
      <c r="AT35" s="358">
        <v>11.127449529</v>
      </c>
      <c r="AU35" s="358">
        <v>11.382893190000001</v>
      </c>
      <c r="AV35" s="358">
        <v>11.415964002999999</v>
      </c>
      <c r="AW35" s="358">
        <v>11.646315335000001</v>
      </c>
      <c r="AX35" s="358">
        <v>11.677070879</v>
      </c>
      <c r="AY35" s="358">
        <v>12.541213355</v>
      </c>
      <c r="AZ35" s="777">
        <v>13.135570228000001</v>
      </c>
      <c r="BA35" s="777">
        <v>11.796695382999999</v>
      </c>
      <c r="BB35" s="777">
        <v>11.54</v>
      </c>
      <c r="BC35" s="777">
        <v>11.67</v>
      </c>
      <c r="BD35" s="777">
        <v>12.0746</v>
      </c>
      <c r="BE35" s="777">
        <v>12.237539999999999</v>
      </c>
      <c r="BF35" s="284">
        <v>11.79871</v>
      </c>
      <c r="BG35" s="284">
        <v>11.92135</v>
      </c>
      <c r="BH35" s="284">
        <v>11.84193</v>
      </c>
      <c r="BI35" s="284">
        <v>11.973599999999999</v>
      </c>
      <c r="BJ35" s="284">
        <v>11.99034</v>
      </c>
      <c r="BK35" s="284">
        <v>12.782439999999999</v>
      </c>
      <c r="BL35" s="284">
        <v>13.3446</v>
      </c>
      <c r="BM35" s="284">
        <v>11.935589999999999</v>
      </c>
      <c r="BN35" s="284">
        <v>11.65089</v>
      </c>
      <c r="BO35" s="284">
        <v>11.736520000000001</v>
      </c>
      <c r="BP35" s="284">
        <v>12.097899999999999</v>
      </c>
      <c r="BQ35" s="284">
        <v>12.184900000000001</v>
      </c>
      <c r="BR35" s="284">
        <v>11.64836</v>
      </c>
      <c r="BS35" s="284">
        <v>11.80406</v>
      </c>
      <c r="BT35" s="284">
        <v>11.7781</v>
      </c>
      <c r="BU35" s="284">
        <v>11.96959</v>
      </c>
      <c r="BV35" s="284">
        <v>12.05406</v>
      </c>
    </row>
    <row r="36" spans="1:74" ht="11.1" customHeight="1" x14ac:dyDescent="0.2">
      <c r="A36" s="462" t="s">
        <v>1039</v>
      </c>
      <c r="B36" s="662" t="s">
        <v>968</v>
      </c>
      <c r="C36" s="358">
        <v>11.473170451</v>
      </c>
      <c r="D36" s="358">
        <v>11.435938083</v>
      </c>
      <c r="E36" s="358">
        <v>11.57340338</v>
      </c>
      <c r="F36" s="358">
        <v>11.721514609</v>
      </c>
      <c r="G36" s="358">
        <v>11.854674470000001</v>
      </c>
      <c r="H36" s="358">
        <v>12.339188286000001</v>
      </c>
      <c r="I36" s="358">
        <v>12.542936104000001</v>
      </c>
      <c r="J36" s="358">
        <v>13.08144892</v>
      </c>
      <c r="K36" s="358">
        <v>12.788700690000001</v>
      </c>
      <c r="L36" s="358">
        <v>12.489835169999999</v>
      </c>
      <c r="M36" s="358">
        <v>12.576025229000001</v>
      </c>
      <c r="N36" s="358">
        <v>12.071847363</v>
      </c>
      <c r="O36" s="358">
        <v>12.479850966000001</v>
      </c>
      <c r="P36" s="358">
        <v>12.817001411</v>
      </c>
      <c r="Q36" s="358">
        <v>12.188060038</v>
      </c>
      <c r="R36" s="358">
        <v>11.898159419000001</v>
      </c>
      <c r="S36" s="358">
        <v>11.952288547</v>
      </c>
      <c r="T36" s="358">
        <v>12.21190284</v>
      </c>
      <c r="U36" s="358">
        <v>12.113543934000001</v>
      </c>
      <c r="V36" s="358">
        <v>11.943364408000001</v>
      </c>
      <c r="W36" s="358">
        <v>11.971563123999999</v>
      </c>
      <c r="X36" s="358">
        <v>11.968653259</v>
      </c>
      <c r="Y36" s="358">
        <v>12.008618718999999</v>
      </c>
      <c r="Z36" s="358">
        <v>12.139885515</v>
      </c>
      <c r="AA36" s="358">
        <v>12.306356916</v>
      </c>
      <c r="AB36" s="358">
        <v>12.363591869</v>
      </c>
      <c r="AC36" s="358">
        <v>12.674874525</v>
      </c>
      <c r="AD36" s="358">
        <v>12.417603495</v>
      </c>
      <c r="AE36" s="358">
        <v>11.964138440999999</v>
      </c>
      <c r="AF36" s="358">
        <v>12.392918534</v>
      </c>
      <c r="AG36" s="358">
        <v>12.162947745</v>
      </c>
      <c r="AH36" s="358">
        <v>12.218562682</v>
      </c>
      <c r="AI36" s="358">
        <v>12.309411567</v>
      </c>
      <c r="AJ36" s="358">
        <v>12.299127836</v>
      </c>
      <c r="AK36" s="358">
        <v>12.64738706</v>
      </c>
      <c r="AL36" s="358">
        <v>12.727371171</v>
      </c>
      <c r="AM36" s="358">
        <v>12.740337630999999</v>
      </c>
      <c r="AN36" s="358">
        <v>12.996684936999999</v>
      </c>
      <c r="AO36" s="358">
        <v>13.505606425</v>
      </c>
      <c r="AP36" s="358">
        <v>13.282734525</v>
      </c>
      <c r="AQ36" s="358">
        <v>13.052744898</v>
      </c>
      <c r="AR36" s="358">
        <v>13.241844027000001</v>
      </c>
      <c r="AS36" s="358">
        <v>12.974221365</v>
      </c>
      <c r="AT36" s="358">
        <v>13.034308414</v>
      </c>
      <c r="AU36" s="358">
        <v>13.174121717</v>
      </c>
      <c r="AV36" s="358">
        <v>12.848879779000001</v>
      </c>
      <c r="AW36" s="358">
        <v>13.111827493</v>
      </c>
      <c r="AX36" s="358">
        <v>13.082912393999999</v>
      </c>
      <c r="AY36" s="358">
        <v>13.697330923999999</v>
      </c>
      <c r="AZ36" s="777">
        <v>13.684914693</v>
      </c>
      <c r="BA36" s="777">
        <v>14.396363236999999</v>
      </c>
      <c r="BB36" s="777">
        <v>13.95</v>
      </c>
      <c r="BC36" s="777">
        <v>13.73</v>
      </c>
      <c r="BD36" s="777">
        <v>13.76215</v>
      </c>
      <c r="BE36" s="777">
        <v>13.41084</v>
      </c>
      <c r="BF36" s="284">
        <v>13.38205</v>
      </c>
      <c r="BG36" s="284">
        <v>13.443899999999999</v>
      </c>
      <c r="BH36" s="284">
        <v>13.06958</v>
      </c>
      <c r="BI36" s="284">
        <v>13.27275</v>
      </c>
      <c r="BJ36" s="284">
        <v>13.25211</v>
      </c>
      <c r="BK36" s="284">
        <v>13.857250000000001</v>
      </c>
      <c r="BL36" s="284">
        <v>13.91811</v>
      </c>
      <c r="BM36" s="284">
        <v>14.59721</v>
      </c>
      <c r="BN36" s="284">
        <v>14.181279999999999</v>
      </c>
      <c r="BO36" s="284">
        <v>13.94426</v>
      </c>
      <c r="BP36" s="284">
        <v>14.02191</v>
      </c>
      <c r="BQ36" s="284">
        <v>13.627940000000001</v>
      </c>
      <c r="BR36" s="284">
        <v>13.562620000000001</v>
      </c>
      <c r="BS36" s="284">
        <v>13.66991</v>
      </c>
      <c r="BT36" s="284">
        <v>13.342639999999999</v>
      </c>
      <c r="BU36" s="284">
        <v>13.577310000000001</v>
      </c>
      <c r="BV36" s="284">
        <v>13.58056</v>
      </c>
    </row>
    <row r="37" spans="1:74" ht="11.1" customHeight="1" x14ac:dyDescent="0.2">
      <c r="A37" s="462" t="s">
        <v>1040</v>
      </c>
      <c r="B37" s="662" t="s">
        <v>970</v>
      </c>
      <c r="C37" s="358">
        <v>8.291551535</v>
      </c>
      <c r="D37" s="358">
        <v>8.6555377532000009</v>
      </c>
      <c r="E37" s="358">
        <v>8.6758032186000005</v>
      </c>
      <c r="F37" s="358">
        <v>8.7320153618000003</v>
      </c>
      <c r="G37" s="358">
        <v>9.5198749698</v>
      </c>
      <c r="H37" s="358">
        <v>10.038643678</v>
      </c>
      <c r="I37" s="358">
        <v>10.338756187</v>
      </c>
      <c r="J37" s="358">
        <v>10.515581811000001</v>
      </c>
      <c r="K37" s="358">
        <v>10.205997890000001</v>
      </c>
      <c r="L37" s="358">
        <v>9.9643920993999995</v>
      </c>
      <c r="M37" s="358">
        <v>9.4774648100000007</v>
      </c>
      <c r="N37" s="358">
        <v>9.3523852094999995</v>
      </c>
      <c r="O37" s="358">
        <v>9.2213372010000008</v>
      </c>
      <c r="P37" s="358">
        <v>9.4899689563000003</v>
      </c>
      <c r="Q37" s="358">
        <v>9.0433437288</v>
      </c>
      <c r="R37" s="358">
        <v>8.4654577649</v>
      </c>
      <c r="S37" s="358">
        <v>8.7392307010000003</v>
      </c>
      <c r="T37" s="358">
        <v>9.0036208892000005</v>
      </c>
      <c r="U37" s="358">
        <v>9.1591442770999993</v>
      </c>
      <c r="V37" s="358">
        <v>9.8385840548000001</v>
      </c>
      <c r="W37" s="358">
        <v>9.4433382194999993</v>
      </c>
      <c r="X37" s="358">
        <v>9.1490674678000001</v>
      </c>
      <c r="Y37" s="358">
        <v>8.8431517432</v>
      </c>
      <c r="Z37" s="358">
        <v>8.8185799496000001</v>
      </c>
      <c r="AA37" s="358">
        <v>8.9418031650999996</v>
      </c>
      <c r="AB37" s="358">
        <v>8.6202737078999991</v>
      </c>
      <c r="AC37" s="358">
        <v>8.6950125248999992</v>
      </c>
      <c r="AD37" s="358">
        <v>8.6609913040999995</v>
      </c>
      <c r="AE37" s="358">
        <v>8.6317438264999993</v>
      </c>
      <c r="AF37" s="358">
        <v>9.0661549887999993</v>
      </c>
      <c r="AG37" s="358">
        <v>9.1247591188000001</v>
      </c>
      <c r="AH37" s="358">
        <v>9.1341203190000009</v>
      </c>
      <c r="AI37" s="358">
        <v>9.0911519268000003</v>
      </c>
      <c r="AJ37" s="358">
        <v>8.9067901378999998</v>
      </c>
      <c r="AK37" s="358">
        <v>8.6841687247999992</v>
      </c>
      <c r="AL37" s="358">
        <v>8.8204387518999994</v>
      </c>
      <c r="AM37" s="358">
        <v>8.7671542592999998</v>
      </c>
      <c r="AN37" s="358">
        <v>8.7133008159000003</v>
      </c>
      <c r="AO37" s="358">
        <v>9.0770157104999996</v>
      </c>
      <c r="AP37" s="358">
        <v>9.0494895961000008</v>
      </c>
      <c r="AQ37" s="358">
        <v>9.0090985096999994</v>
      </c>
      <c r="AR37" s="358">
        <v>8.9908615476999998</v>
      </c>
      <c r="AS37" s="358">
        <v>9.3532306308000006</v>
      </c>
      <c r="AT37" s="358">
        <v>9.2995200657999995</v>
      </c>
      <c r="AU37" s="358">
        <v>9.2519727577000008</v>
      </c>
      <c r="AV37" s="358">
        <v>9.0625084550999997</v>
      </c>
      <c r="AW37" s="358">
        <v>8.6592876323999999</v>
      </c>
      <c r="AX37" s="358">
        <v>9.3209813009999998</v>
      </c>
      <c r="AY37" s="358">
        <v>9.1785877944000003</v>
      </c>
      <c r="AZ37" s="777">
        <v>9.3372730382999993</v>
      </c>
      <c r="BA37" s="777">
        <v>9.1638417799000003</v>
      </c>
      <c r="BB37" s="777">
        <v>8.77</v>
      </c>
      <c r="BC37" s="777">
        <v>8.75</v>
      </c>
      <c r="BD37" s="777">
        <v>8.6915150000000008</v>
      </c>
      <c r="BE37" s="777">
        <v>9.0364520000000006</v>
      </c>
      <c r="BF37" s="284">
        <v>9.0795379999999994</v>
      </c>
      <c r="BG37" s="284">
        <v>9.1624879999999997</v>
      </c>
      <c r="BH37" s="284">
        <v>9.0606819999999999</v>
      </c>
      <c r="BI37" s="284">
        <v>8.5835699999999999</v>
      </c>
      <c r="BJ37" s="284">
        <v>9.3663369999999997</v>
      </c>
      <c r="BK37" s="284">
        <v>9.2756900000000009</v>
      </c>
      <c r="BL37" s="284">
        <v>9.6320899999999998</v>
      </c>
      <c r="BM37" s="284">
        <v>9.3706980000000009</v>
      </c>
      <c r="BN37" s="284">
        <v>9.1136750000000006</v>
      </c>
      <c r="BO37" s="284">
        <v>9.0182739999999999</v>
      </c>
      <c r="BP37" s="284">
        <v>8.9122649999999997</v>
      </c>
      <c r="BQ37" s="284">
        <v>9.2976890000000001</v>
      </c>
      <c r="BR37" s="284">
        <v>9.3325820000000004</v>
      </c>
      <c r="BS37" s="284">
        <v>9.3802620000000001</v>
      </c>
      <c r="BT37" s="284">
        <v>9.2908829999999991</v>
      </c>
      <c r="BU37" s="284">
        <v>8.73325</v>
      </c>
      <c r="BV37" s="284">
        <v>9.3975969999999993</v>
      </c>
    </row>
    <row r="38" spans="1:74" ht="11.1" customHeight="1" x14ac:dyDescent="0.2">
      <c r="A38" s="462" t="s">
        <v>1041</v>
      </c>
      <c r="B38" s="662" t="s">
        <v>788</v>
      </c>
      <c r="C38" s="358">
        <v>9.4591673975999999</v>
      </c>
      <c r="D38" s="358">
        <v>9.6524554037999994</v>
      </c>
      <c r="E38" s="358">
        <v>9.5612622747000007</v>
      </c>
      <c r="F38" s="358">
        <v>9.9138509458000001</v>
      </c>
      <c r="G38" s="358">
        <v>10.118781483999999</v>
      </c>
      <c r="H38" s="358">
        <v>10.811387726</v>
      </c>
      <c r="I38" s="358">
        <v>11.070915004</v>
      </c>
      <c r="J38" s="358">
        <v>10.97741409</v>
      </c>
      <c r="K38" s="358">
        <v>11.185201531000001</v>
      </c>
      <c r="L38" s="358">
        <v>10.651465173</v>
      </c>
      <c r="M38" s="358">
        <v>10.455937801999999</v>
      </c>
      <c r="N38" s="358">
        <v>10.140872127</v>
      </c>
      <c r="O38" s="358">
        <v>10.282829132</v>
      </c>
      <c r="P38" s="358">
        <v>10.363442517999999</v>
      </c>
      <c r="Q38" s="358">
        <v>10.359977690999999</v>
      </c>
      <c r="R38" s="358">
        <v>10.656778975</v>
      </c>
      <c r="S38" s="358">
        <v>10.925979756</v>
      </c>
      <c r="T38" s="358">
        <v>11.42861197</v>
      </c>
      <c r="U38" s="358">
        <v>11.641740476000001</v>
      </c>
      <c r="V38" s="358">
        <v>11.548110014000001</v>
      </c>
      <c r="W38" s="358">
        <v>11.549832625000001</v>
      </c>
      <c r="X38" s="358">
        <v>10.82803908</v>
      </c>
      <c r="Y38" s="358">
        <v>10.760889153000001</v>
      </c>
      <c r="Z38" s="358">
        <v>10.432939312</v>
      </c>
      <c r="AA38" s="358">
        <v>10.428267996000001</v>
      </c>
      <c r="AB38" s="358">
        <v>10.482130357000001</v>
      </c>
      <c r="AC38" s="358">
        <v>10.521887357000001</v>
      </c>
      <c r="AD38" s="358">
        <v>10.770954626</v>
      </c>
      <c r="AE38" s="358">
        <v>11.051136039999999</v>
      </c>
      <c r="AF38" s="358">
        <v>11.567990033999999</v>
      </c>
      <c r="AG38" s="358">
        <v>11.752849517</v>
      </c>
      <c r="AH38" s="358">
        <v>11.479682480999999</v>
      </c>
      <c r="AI38" s="358">
        <v>11.562205843999999</v>
      </c>
      <c r="AJ38" s="358">
        <v>10.943898146</v>
      </c>
      <c r="AK38" s="358">
        <v>10.769056341000001</v>
      </c>
      <c r="AL38" s="358">
        <v>10.470126142</v>
      </c>
      <c r="AM38" s="358">
        <v>10.486633658000001</v>
      </c>
      <c r="AN38" s="358">
        <v>10.747546145999999</v>
      </c>
      <c r="AO38" s="358">
        <v>10.844823606</v>
      </c>
      <c r="AP38" s="358">
        <v>11.005106285</v>
      </c>
      <c r="AQ38" s="358">
        <v>11.194733702000001</v>
      </c>
      <c r="AR38" s="358">
        <v>11.707973486</v>
      </c>
      <c r="AS38" s="358">
        <v>12.133704843</v>
      </c>
      <c r="AT38" s="358">
        <v>11.965716193</v>
      </c>
      <c r="AU38" s="358">
        <v>11.983027531999999</v>
      </c>
      <c r="AV38" s="358">
        <v>11.194637854</v>
      </c>
      <c r="AW38" s="358">
        <v>10.949652407</v>
      </c>
      <c r="AX38" s="358">
        <v>10.831855832</v>
      </c>
      <c r="AY38" s="358">
        <v>10.835003019</v>
      </c>
      <c r="AZ38" s="777">
        <v>11.121182786</v>
      </c>
      <c r="BA38" s="777">
        <v>11.178036376</v>
      </c>
      <c r="BB38" s="777">
        <v>11.09</v>
      </c>
      <c r="BC38" s="777">
        <v>11.32</v>
      </c>
      <c r="BD38" s="777">
        <v>11.709669999999999</v>
      </c>
      <c r="BE38" s="777">
        <v>12.04271</v>
      </c>
      <c r="BF38" s="284">
        <v>11.76309</v>
      </c>
      <c r="BG38" s="284">
        <v>11.66076</v>
      </c>
      <c r="BH38" s="284">
        <v>10.822369999999999</v>
      </c>
      <c r="BI38" s="284">
        <v>10.647970000000001</v>
      </c>
      <c r="BJ38" s="284">
        <v>10.568379999999999</v>
      </c>
      <c r="BK38" s="284">
        <v>10.59479</v>
      </c>
      <c r="BL38" s="284">
        <v>10.87825</v>
      </c>
      <c r="BM38" s="284">
        <v>10.969519999999999</v>
      </c>
      <c r="BN38" s="284">
        <v>10.920249999999999</v>
      </c>
      <c r="BO38" s="284">
        <v>11.20379</v>
      </c>
      <c r="BP38" s="284">
        <v>11.68882</v>
      </c>
      <c r="BQ38" s="284">
        <v>12.092370000000001</v>
      </c>
      <c r="BR38" s="284">
        <v>11.899760000000001</v>
      </c>
      <c r="BS38" s="284">
        <v>11.874309999999999</v>
      </c>
      <c r="BT38" s="284">
        <v>11.083209999999999</v>
      </c>
      <c r="BU38" s="284">
        <v>10.920199999999999</v>
      </c>
      <c r="BV38" s="284">
        <v>10.823840000000001</v>
      </c>
    </row>
    <row r="39" spans="1:74" ht="11.1" customHeight="1" x14ac:dyDescent="0.2">
      <c r="A39" s="462" t="s">
        <v>1042</v>
      </c>
      <c r="B39" s="663" t="s">
        <v>790</v>
      </c>
      <c r="C39" s="358">
        <v>15.604853351999999</v>
      </c>
      <c r="D39" s="358">
        <v>16.215276934999999</v>
      </c>
      <c r="E39" s="358">
        <v>16.550589485</v>
      </c>
      <c r="F39" s="358">
        <v>17.599706805</v>
      </c>
      <c r="G39" s="358">
        <v>16.81739674</v>
      </c>
      <c r="H39" s="358">
        <v>18.931892635000001</v>
      </c>
      <c r="I39" s="358">
        <v>19.917856857</v>
      </c>
      <c r="J39" s="358">
        <v>20.684563583999999</v>
      </c>
      <c r="K39" s="358">
        <v>20.418603815000001</v>
      </c>
      <c r="L39" s="358">
        <v>19.332461085999999</v>
      </c>
      <c r="M39" s="358">
        <v>17.884993199</v>
      </c>
      <c r="N39" s="358">
        <v>17.365032397</v>
      </c>
      <c r="O39" s="358">
        <v>17.835271467999998</v>
      </c>
      <c r="P39" s="358">
        <v>17.398813296</v>
      </c>
      <c r="Q39" s="358">
        <v>17.830360937999998</v>
      </c>
      <c r="R39" s="358">
        <v>17.15883036</v>
      </c>
      <c r="S39" s="358">
        <v>17.981083484999999</v>
      </c>
      <c r="T39" s="358">
        <v>19.659091128</v>
      </c>
      <c r="U39" s="358">
        <v>21.538617336000002</v>
      </c>
      <c r="V39" s="358">
        <v>22.503528222</v>
      </c>
      <c r="W39" s="358">
        <v>22.192554941000001</v>
      </c>
      <c r="X39" s="358">
        <v>20.400911334</v>
      </c>
      <c r="Y39" s="358">
        <v>18.812066469000001</v>
      </c>
      <c r="Z39" s="358">
        <v>18.234753079000001</v>
      </c>
      <c r="AA39" s="358">
        <v>19.196932700000001</v>
      </c>
      <c r="AB39" s="358">
        <v>18.717260206999999</v>
      </c>
      <c r="AC39" s="358">
        <v>18.875005035000001</v>
      </c>
      <c r="AD39" s="358">
        <v>18.377432754000001</v>
      </c>
      <c r="AE39" s="358">
        <v>19.068334249999999</v>
      </c>
      <c r="AF39" s="358">
        <v>20.859415631000001</v>
      </c>
      <c r="AG39" s="358">
        <v>23.780208649999999</v>
      </c>
      <c r="AH39" s="358">
        <v>22.959561604000001</v>
      </c>
      <c r="AI39" s="358">
        <v>22.994233164000001</v>
      </c>
      <c r="AJ39" s="358">
        <v>21.356713126999999</v>
      </c>
      <c r="AK39" s="358">
        <v>18.139397805000002</v>
      </c>
      <c r="AL39" s="358">
        <v>18.521721082999999</v>
      </c>
      <c r="AM39" s="358">
        <v>18.905695096999999</v>
      </c>
      <c r="AN39" s="358">
        <v>18.994493172999999</v>
      </c>
      <c r="AO39" s="358">
        <v>19.238868364999998</v>
      </c>
      <c r="AP39" s="358">
        <v>18.902980886999998</v>
      </c>
      <c r="AQ39" s="358">
        <v>19.621202233999998</v>
      </c>
      <c r="AR39" s="358">
        <v>21.509074733999999</v>
      </c>
      <c r="AS39" s="358">
        <v>23.628534427000002</v>
      </c>
      <c r="AT39" s="358">
        <v>23.535391007000001</v>
      </c>
      <c r="AU39" s="358">
        <v>23.894887436000001</v>
      </c>
      <c r="AV39" s="358">
        <v>21.867233513999999</v>
      </c>
      <c r="AW39" s="358">
        <v>19.803013808999999</v>
      </c>
      <c r="AX39" s="358">
        <v>21.210321273999998</v>
      </c>
      <c r="AY39" s="358">
        <v>18.483188198000001</v>
      </c>
      <c r="AZ39" s="777">
        <v>19.991440229999998</v>
      </c>
      <c r="BA39" s="777">
        <v>21.591152450999999</v>
      </c>
      <c r="BB39" s="777">
        <v>20.34</v>
      </c>
      <c r="BC39" s="777">
        <v>19.68</v>
      </c>
      <c r="BD39" s="777">
        <v>21.737220000000001</v>
      </c>
      <c r="BE39" s="777">
        <v>23.918800000000001</v>
      </c>
      <c r="BF39" s="284">
        <v>23.829260000000001</v>
      </c>
      <c r="BG39" s="284">
        <v>24.182279999999999</v>
      </c>
      <c r="BH39" s="284">
        <v>22.126100000000001</v>
      </c>
      <c r="BI39" s="284">
        <v>20.033899999999999</v>
      </c>
      <c r="BJ39" s="284">
        <v>21.43826</v>
      </c>
      <c r="BK39" s="284">
        <v>18.668030000000002</v>
      </c>
      <c r="BL39" s="284">
        <v>20.176110000000001</v>
      </c>
      <c r="BM39" s="284">
        <v>21.805589999999999</v>
      </c>
      <c r="BN39" s="284">
        <v>20.542369999999998</v>
      </c>
      <c r="BO39" s="284">
        <v>19.927309999999999</v>
      </c>
      <c r="BP39" s="284">
        <v>22.056840000000001</v>
      </c>
      <c r="BQ39" s="284">
        <v>24.329039999999999</v>
      </c>
      <c r="BR39" s="284">
        <v>24.300699999999999</v>
      </c>
      <c r="BS39" s="284">
        <v>24.723800000000001</v>
      </c>
      <c r="BT39" s="284">
        <v>22.684609999999999</v>
      </c>
      <c r="BU39" s="284">
        <v>20.602820000000001</v>
      </c>
      <c r="BV39" s="284">
        <v>22.12679</v>
      </c>
    </row>
    <row r="40" spans="1:74" ht="11.1" customHeight="1" x14ac:dyDescent="0.2">
      <c r="A40" s="462"/>
      <c r="B40" s="463"/>
      <c r="C40" s="358"/>
      <c r="D40" s="358"/>
      <c r="E40" s="358"/>
      <c r="F40" s="358"/>
      <c r="G40" s="358"/>
      <c r="H40" s="358"/>
      <c r="I40" s="358"/>
      <c r="J40" s="358"/>
      <c r="K40" s="358"/>
      <c r="L40" s="358"/>
      <c r="M40" s="358"/>
      <c r="N40" s="358"/>
      <c r="O40" s="358"/>
      <c r="P40" s="358"/>
      <c r="Q40" s="358"/>
      <c r="R40" s="358"/>
      <c r="S40" s="358"/>
      <c r="T40" s="358"/>
      <c r="U40" s="358"/>
      <c r="V40" s="358"/>
      <c r="W40" s="358"/>
      <c r="X40" s="358"/>
      <c r="Y40" s="358"/>
      <c r="Z40" s="358"/>
      <c r="AA40" s="358"/>
      <c r="AB40" s="358"/>
      <c r="AC40" s="358"/>
      <c r="AD40" s="358"/>
      <c r="AE40" s="358"/>
      <c r="AF40" s="358"/>
      <c r="AG40" s="358"/>
      <c r="AH40" s="358"/>
      <c r="AI40" s="358"/>
      <c r="AJ40" s="358"/>
      <c r="AK40" s="358"/>
      <c r="AL40" s="358"/>
      <c r="AM40" s="358"/>
      <c r="AN40" s="358"/>
      <c r="AO40" s="358"/>
      <c r="AP40" s="358"/>
      <c r="AQ40" s="358"/>
      <c r="AR40" s="358"/>
      <c r="AS40" s="358"/>
      <c r="AT40" s="358"/>
      <c r="AU40" s="358"/>
      <c r="AV40" s="358"/>
      <c r="AW40" s="358"/>
      <c r="AX40" s="358"/>
      <c r="AY40" s="358"/>
      <c r="AZ40" s="777"/>
      <c r="BA40" s="777"/>
      <c r="BB40" s="777"/>
      <c r="BC40" s="777"/>
      <c r="BD40" s="777"/>
      <c r="BE40" s="777"/>
      <c r="BF40" s="284"/>
      <c r="BG40" s="284"/>
      <c r="BH40" s="284"/>
      <c r="BI40" s="284"/>
      <c r="BJ40" s="284"/>
      <c r="BK40" s="284"/>
      <c r="BL40" s="284"/>
      <c r="BM40" s="284"/>
      <c r="BN40" s="284"/>
      <c r="BO40" s="284"/>
      <c r="BP40" s="284"/>
      <c r="BQ40" s="284"/>
      <c r="BR40" s="284"/>
      <c r="BS40" s="284"/>
      <c r="BT40" s="284"/>
      <c r="BU40" s="284"/>
      <c r="BV40" s="284"/>
    </row>
    <row r="41" spans="1:74" ht="11.1" customHeight="1" x14ac:dyDescent="0.2">
      <c r="A41" s="462"/>
      <c r="B41" s="43" t="s">
        <v>885</v>
      </c>
      <c r="C41" s="395"/>
      <c r="D41" s="395"/>
      <c r="E41" s="395"/>
      <c r="F41" s="395"/>
      <c r="G41" s="395"/>
      <c r="H41" s="395"/>
      <c r="I41" s="395"/>
      <c r="J41" s="395"/>
      <c r="K41" s="395"/>
      <c r="L41" s="395"/>
      <c r="M41" s="395"/>
      <c r="N41" s="395"/>
      <c r="O41" s="395"/>
      <c r="P41" s="395"/>
      <c r="Q41" s="395"/>
      <c r="R41" s="395"/>
      <c r="S41" s="395"/>
      <c r="T41" s="395"/>
      <c r="U41" s="395"/>
      <c r="V41" s="395"/>
      <c r="W41" s="395"/>
      <c r="X41" s="395"/>
      <c r="Y41" s="395"/>
      <c r="Z41" s="395"/>
      <c r="AA41" s="395"/>
      <c r="AB41" s="395"/>
      <c r="AC41" s="395"/>
      <c r="AD41" s="395"/>
      <c r="AE41" s="395"/>
      <c r="AF41" s="395"/>
      <c r="AG41" s="395"/>
      <c r="AH41" s="395"/>
      <c r="AI41" s="395"/>
      <c r="AJ41" s="395"/>
      <c r="AK41" s="395"/>
      <c r="AL41" s="395"/>
      <c r="AM41" s="395"/>
      <c r="AN41" s="395"/>
      <c r="AO41" s="395"/>
      <c r="AP41" s="395"/>
      <c r="AQ41" s="395"/>
      <c r="AR41" s="395"/>
      <c r="AS41" s="395"/>
      <c r="AT41" s="395"/>
      <c r="AU41" s="395"/>
      <c r="AV41" s="395"/>
      <c r="AW41" s="395"/>
      <c r="AX41" s="395"/>
      <c r="AY41" s="395"/>
      <c r="AZ41" s="824"/>
      <c r="BA41" s="824"/>
      <c r="BB41" s="824"/>
      <c r="BC41" s="824"/>
      <c r="BD41" s="824"/>
      <c r="BE41" s="824"/>
      <c r="BF41" s="393"/>
      <c r="BG41" s="393"/>
      <c r="BH41" s="393"/>
      <c r="BI41" s="393"/>
      <c r="BJ41" s="393"/>
      <c r="BK41" s="393"/>
      <c r="BL41" s="393"/>
      <c r="BM41" s="393"/>
      <c r="BN41" s="393"/>
      <c r="BO41" s="393"/>
      <c r="BP41" s="393"/>
      <c r="BQ41" s="393"/>
      <c r="BR41" s="393"/>
      <c r="BS41" s="393"/>
      <c r="BT41" s="393"/>
      <c r="BU41" s="393"/>
      <c r="BV41" s="393"/>
    </row>
    <row r="42" spans="1:74" s="464" customFormat="1" ht="11.1" customHeight="1" x14ac:dyDescent="0.2">
      <c r="A42" s="462" t="s">
        <v>1043</v>
      </c>
      <c r="B42" s="501" t="s">
        <v>595</v>
      </c>
      <c r="C42" s="358">
        <v>7.19</v>
      </c>
      <c r="D42" s="358">
        <v>7.28</v>
      </c>
      <c r="E42" s="358">
        <v>7.37</v>
      </c>
      <c r="F42" s="358">
        <v>7.7</v>
      </c>
      <c r="G42" s="358">
        <v>8.25</v>
      </c>
      <c r="H42" s="358">
        <v>8.85</v>
      </c>
      <c r="I42" s="358">
        <v>9.31</v>
      </c>
      <c r="J42" s="358">
        <v>9.3800000000000008</v>
      </c>
      <c r="K42" s="358">
        <v>9.06</v>
      </c>
      <c r="L42" s="358">
        <v>8.4499999999999993</v>
      </c>
      <c r="M42" s="358">
        <v>8.14</v>
      </c>
      <c r="N42" s="358">
        <v>8.5</v>
      </c>
      <c r="O42" s="358">
        <v>8.18</v>
      </c>
      <c r="P42" s="358">
        <v>8.01</v>
      </c>
      <c r="Q42" s="358">
        <v>7.8</v>
      </c>
      <c r="R42" s="358">
        <v>7.51</v>
      </c>
      <c r="S42" s="358">
        <v>7.64</v>
      </c>
      <c r="T42" s="358">
        <v>8.11</v>
      </c>
      <c r="U42" s="358">
        <v>8.36</v>
      </c>
      <c r="V42" s="358">
        <v>8.9</v>
      </c>
      <c r="W42" s="358">
        <v>8.43</v>
      </c>
      <c r="X42" s="358">
        <v>8.01</v>
      </c>
      <c r="Y42" s="358">
        <v>7.79</v>
      </c>
      <c r="Z42" s="358">
        <v>7.61</v>
      </c>
      <c r="AA42" s="358">
        <v>8.07</v>
      </c>
      <c r="AB42" s="358">
        <v>7.76</v>
      </c>
      <c r="AC42" s="358">
        <v>7.68</v>
      </c>
      <c r="AD42" s="358">
        <v>7.79</v>
      </c>
      <c r="AE42" s="358">
        <v>7.87</v>
      </c>
      <c r="AF42" s="358">
        <v>8.41</v>
      </c>
      <c r="AG42" s="358">
        <v>8.73</v>
      </c>
      <c r="AH42" s="358">
        <v>8.67</v>
      </c>
      <c r="AI42" s="358">
        <v>8.4499999999999993</v>
      </c>
      <c r="AJ42" s="358">
        <v>8.11</v>
      </c>
      <c r="AK42" s="358">
        <v>7.85</v>
      </c>
      <c r="AL42" s="358">
        <v>7.96</v>
      </c>
      <c r="AM42" s="358">
        <v>8.34</v>
      </c>
      <c r="AN42" s="358">
        <v>8.24</v>
      </c>
      <c r="AO42" s="358">
        <v>8.26</v>
      </c>
      <c r="AP42" s="358">
        <v>8.2100000000000009</v>
      </c>
      <c r="AQ42" s="358">
        <v>8.2899999999999991</v>
      </c>
      <c r="AR42" s="358">
        <v>8.9</v>
      </c>
      <c r="AS42" s="358">
        <v>9.33</v>
      </c>
      <c r="AT42" s="358">
        <v>9.08</v>
      </c>
      <c r="AU42" s="358">
        <v>9.02</v>
      </c>
      <c r="AV42" s="358">
        <v>8.65</v>
      </c>
      <c r="AW42" s="358">
        <v>8.44</v>
      </c>
      <c r="AX42" s="358">
        <v>8.5299999999999994</v>
      </c>
      <c r="AY42" s="358">
        <v>9.2899999999999991</v>
      </c>
      <c r="AZ42" s="777">
        <v>8.9499999999999993</v>
      </c>
      <c r="BA42" s="777">
        <v>8.58</v>
      </c>
      <c r="BB42" s="777">
        <v>8.66</v>
      </c>
      <c r="BC42" s="777">
        <v>8.7100000000000009</v>
      </c>
      <c r="BD42" s="777">
        <v>9.2460599999999999</v>
      </c>
      <c r="BE42" s="777">
        <v>9.7277459999999998</v>
      </c>
      <c r="BF42" s="284">
        <v>9.3376699999999992</v>
      </c>
      <c r="BG42" s="284">
        <v>9.296367</v>
      </c>
      <c r="BH42" s="284">
        <v>8.8435030000000001</v>
      </c>
      <c r="BI42" s="284">
        <v>8.5897009999999998</v>
      </c>
      <c r="BJ42" s="284">
        <v>8.7530979999999996</v>
      </c>
      <c r="BK42" s="284">
        <v>9.0788060000000002</v>
      </c>
      <c r="BL42" s="284">
        <v>9.2241269999999993</v>
      </c>
      <c r="BM42" s="284">
        <v>8.8196189999999994</v>
      </c>
      <c r="BN42" s="284">
        <v>8.8954710000000006</v>
      </c>
      <c r="BO42" s="284">
        <v>8.8461069999999999</v>
      </c>
      <c r="BP42" s="284">
        <v>9.262867</v>
      </c>
      <c r="BQ42" s="284">
        <v>9.5421370000000003</v>
      </c>
      <c r="BR42" s="284">
        <v>9.3433440000000001</v>
      </c>
      <c r="BS42" s="284">
        <v>9.2859549999999995</v>
      </c>
      <c r="BT42" s="284">
        <v>8.8452889999999993</v>
      </c>
      <c r="BU42" s="284">
        <v>8.6157909999999998</v>
      </c>
      <c r="BV42" s="284">
        <v>8.770607</v>
      </c>
    </row>
    <row r="43" spans="1:74" ht="11.1" customHeight="1" x14ac:dyDescent="0.2">
      <c r="A43" s="462" t="s">
        <v>1044</v>
      </c>
      <c r="B43" s="662" t="s">
        <v>774</v>
      </c>
      <c r="C43" s="358">
        <v>14.908978846</v>
      </c>
      <c r="D43" s="358">
        <v>15.171336002</v>
      </c>
      <c r="E43" s="358">
        <v>14.481802047</v>
      </c>
      <c r="F43" s="358">
        <v>14.389690284</v>
      </c>
      <c r="G43" s="358">
        <v>14.632975843000001</v>
      </c>
      <c r="H43" s="358">
        <v>15.195911039</v>
      </c>
      <c r="I43" s="358">
        <v>15.346667663</v>
      </c>
      <c r="J43" s="358">
        <v>15.677703128999999</v>
      </c>
      <c r="K43" s="358">
        <v>15.387625308000001</v>
      </c>
      <c r="L43" s="358">
        <v>14.571207530000001</v>
      </c>
      <c r="M43" s="358">
        <v>14.458808072</v>
      </c>
      <c r="N43" s="358">
        <v>16.011839629000001</v>
      </c>
      <c r="O43" s="358">
        <v>16.594703284000001</v>
      </c>
      <c r="P43" s="358">
        <v>16.413030007</v>
      </c>
      <c r="Q43" s="358">
        <v>16.051500247</v>
      </c>
      <c r="R43" s="358">
        <v>15.191092877999999</v>
      </c>
      <c r="S43" s="358">
        <v>15.251041020000001</v>
      </c>
      <c r="T43" s="358">
        <v>15.234160251</v>
      </c>
      <c r="U43" s="358">
        <v>15.840576197000001</v>
      </c>
      <c r="V43" s="358">
        <v>15.709319896</v>
      </c>
      <c r="W43" s="358">
        <v>15.717870536</v>
      </c>
      <c r="X43" s="358">
        <v>15.783267110000001</v>
      </c>
      <c r="Y43" s="358">
        <v>15.745402648000001</v>
      </c>
      <c r="Z43" s="358">
        <v>16.223285243999999</v>
      </c>
      <c r="AA43" s="358">
        <v>16.78045101</v>
      </c>
      <c r="AB43" s="358">
        <v>16.479023217999998</v>
      </c>
      <c r="AC43" s="358">
        <v>15.842568361</v>
      </c>
      <c r="AD43" s="358">
        <v>15.688600548</v>
      </c>
      <c r="AE43" s="358">
        <v>15.457765247999999</v>
      </c>
      <c r="AF43" s="358">
        <v>15.093096633</v>
      </c>
      <c r="AG43" s="358">
        <v>16.309093109999999</v>
      </c>
      <c r="AH43" s="358">
        <v>16.259998278000001</v>
      </c>
      <c r="AI43" s="358">
        <v>16.545520604</v>
      </c>
      <c r="AJ43" s="358">
        <v>16.567369199000002</v>
      </c>
      <c r="AK43" s="358">
        <v>16.797085857999999</v>
      </c>
      <c r="AL43" s="358">
        <v>17.571541993</v>
      </c>
      <c r="AM43" s="358">
        <v>18.270868841999999</v>
      </c>
      <c r="AN43" s="358">
        <v>19.201444677000001</v>
      </c>
      <c r="AO43" s="358">
        <v>17.982466300999999</v>
      </c>
      <c r="AP43" s="358">
        <v>17.151127520999999</v>
      </c>
      <c r="AQ43" s="358">
        <v>17.008311654</v>
      </c>
      <c r="AR43" s="358">
        <v>17.674500593000001</v>
      </c>
      <c r="AS43" s="358">
        <v>18.100644300999999</v>
      </c>
      <c r="AT43" s="358">
        <v>18.053226308999999</v>
      </c>
      <c r="AU43" s="358">
        <v>17.120956074999999</v>
      </c>
      <c r="AV43" s="358">
        <v>16.276670979999999</v>
      </c>
      <c r="AW43" s="358">
        <v>17.621468403000002</v>
      </c>
      <c r="AX43" s="358">
        <v>18.793457437000001</v>
      </c>
      <c r="AY43" s="358">
        <v>20.287511764000001</v>
      </c>
      <c r="AZ43" s="777">
        <v>19.948782161</v>
      </c>
      <c r="BA43" s="777">
        <v>17.605191032</v>
      </c>
      <c r="BB43" s="777">
        <v>17.2</v>
      </c>
      <c r="BC43" s="777">
        <v>17.690000000000001</v>
      </c>
      <c r="BD43" s="777">
        <v>18.298100000000002</v>
      </c>
      <c r="BE43" s="777">
        <v>18.73049</v>
      </c>
      <c r="BF43" s="284">
        <v>18.689119999999999</v>
      </c>
      <c r="BG43" s="284">
        <v>17.74568</v>
      </c>
      <c r="BH43" s="284">
        <v>16.890049999999999</v>
      </c>
      <c r="BI43" s="284">
        <v>18.253219999999999</v>
      </c>
      <c r="BJ43" s="284">
        <v>19.4361</v>
      </c>
      <c r="BK43" s="284">
        <v>20.987559999999998</v>
      </c>
      <c r="BL43" s="284">
        <v>20.629380000000001</v>
      </c>
      <c r="BM43" s="284">
        <v>18.141100000000002</v>
      </c>
      <c r="BN43" s="284">
        <v>17.64545</v>
      </c>
      <c r="BO43" s="284">
        <v>18.101089999999999</v>
      </c>
      <c r="BP43" s="284">
        <v>18.715769999999999</v>
      </c>
      <c r="BQ43" s="284">
        <v>19.13786</v>
      </c>
      <c r="BR43" s="284">
        <v>19.05461</v>
      </c>
      <c r="BS43" s="284">
        <v>18.040469999999999</v>
      </c>
      <c r="BT43" s="284">
        <v>17.160920000000001</v>
      </c>
      <c r="BU43" s="284">
        <v>18.556509999999999</v>
      </c>
      <c r="BV43" s="284">
        <v>19.711929999999999</v>
      </c>
    </row>
    <row r="44" spans="1:74" ht="11.1" customHeight="1" x14ac:dyDescent="0.2">
      <c r="A44" s="462" t="s">
        <v>1045</v>
      </c>
      <c r="B44" s="532" t="s">
        <v>776</v>
      </c>
      <c r="C44" s="358">
        <v>7.9314032747000001</v>
      </c>
      <c r="D44" s="358">
        <v>7.8641777908000003</v>
      </c>
      <c r="E44" s="358">
        <v>7.5817049504999998</v>
      </c>
      <c r="F44" s="358">
        <v>7.8086707592</v>
      </c>
      <c r="G44" s="358">
        <v>8.1989770983000003</v>
      </c>
      <c r="H44" s="358">
        <v>8.7105879702000006</v>
      </c>
      <c r="I44" s="358">
        <v>9.1837315897000007</v>
      </c>
      <c r="J44" s="358">
        <v>9.4516428053000006</v>
      </c>
      <c r="K44" s="358">
        <v>8.9872132330000003</v>
      </c>
      <c r="L44" s="358">
        <v>8.2300072918999998</v>
      </c>
      <c r="M44" s="358">
        <v>8.0932084025000002</v>
      </c>
      <c r="N44" s="358">
        <v>8.7473167956999998</v>
      </c>
      <c r="O44" s="358">
        <v>8.5849668979999993</v>
      </c>
      <c r="P44" s="358">
        <v>8.1490065123999997</v>
      </c>
      <c r="Q44" s="358">
        <v>7.8799242027999998</v>
      </c>
      <c r="R44" s="358">
        <v>7.8052256118000001</v>
      </c>
      <c r="S44" s="358">
        <v>7.7685141912000004</v>
      </c>
      <c r="T44" s="358">
        <v>7.8095769527999996</v>
      </c>
      <c r="U44" s="358">
        <v>7.9646367897000001</v>
      </c>
      <c r="V44" s="358">
        <v>7.8899699427999996</v>
      </c>
      <c r="W44" s="358">
        <v>7.7599517228000003</v>
      </c>
      <c r="X44" s="358">
        <v>7.7215963662</v>
      </c>
      <c r="Y44" s="358">
        <v>7.7734536962999998</v>
      </c>
      <c r="Z44" s="358">
        <v>7.7612444983</v>
      </c>
      <c r="AA44" s="358">
        <v>8.5386321802000005</v>
      </c>
      <c r="AB44" s="358">
        <v>8.6397219113000006</v>
      </c>
      <c r="AC44" s="358">
        <v>8.2207305220000002</v>
      </c>
      <c r="AD44" s="358">
        <v>7.9462371583999998</v>
      </c>
      <c r="AE44" s="358">
        <v>8.2795851240000005</v>
      </c>
      <c r="AF44" s="358">
        <v>8.5638390566999991</v>
      </c>
      <c r="AG44" s="358">
        <v>8.8203869837000006</v>
      </c>
      <c r="AH44" s="358">
        <v>8.9388024826999999</v>
      </c>
      <c r="AI44" s="358">
        <v>8.5799797074999997</v>
      </c>
      <c r="AJ44" s="358">
        <v>8.5195152161000003</v>
      </c>
      <c r="AK44" s="358">
        <v>8.3931800260999996</v>
      </c>
      <c r="AL44" s="358">
        <v>8.7954544621000004</v>
      </c>
      <c r="AM44" s="358">
        <v>9.9030467735999999</v>
      </c>
      <c r="AN44" s="358">
        <v>10.106840228999999</v>
      </c>
      <c r="AO44" s="358">
        <v>9.0190880750000009</v>
      </c>
      <c r="AP44" s="358">
        <v>8.8572361118000007</v>
      </c>
      <c r="AQ44" s="358">
        <v>8.8796449813000002</v>
      </c>
      <c r="AR44" s="358">
        <v>9.7954153454000004</v>
      </c>
      <c r="AS44" s="358">
        <v>10.35291658</v>
      </c>
      <c r="AT44" s="358">
        <v>10.224714848</v>
      </c>
      <c r="AU44" s="358">
        <v>9.4722252134999998</v>
      </c>
      <c r="AV44" s="358">
        <v>9.9878701314999994</v>
      </c>
      <c r="AW44" s="358">
        <v>10.211331828</v>
      </c>
      <c r="AX44" s="358">
        <v>10.741699219999999</v>
      </c>
      <c r="AY44" s="358">
        <v>13.340893320999999</v>
      </c>
      <c r="AZ44" s="777">
        <v>12.020564652999999</v>
      </c>
      <c r="BA44" s="777">
        <v>10.292651712</v>
      </c>
      <c r="BB44" s="777">
        <v>9.98</v>
      </c>
      <c r="BC44" s="777">
        <v>10.55</v>
      </c>
      <c r="BD44" s="777">
        <v>11.07549</v>
      </c>
      <c r="BE44" s="777">
        <v>11.64654</v>
      </c>
      <c r="BF44" s="284">
        <v>11.276619999999999</v>
      </c>
      <c r="BG44" s="284">
        <v>10.207179999999999</v>
      </c>
      <c r="BH44" s="284">
        <v>10.47282</v>
      </c>
      <c r="BI44" s="284">
        <v>10.57067</v>
      </c>
      <c r="BJ44" s="284">
        <v>10.929500000000001</v>
      </c>
      <c r="BK44" s="284">
        <v>12.95965</v>
      </c>
      <c r="BL44" s="284">
        <v>12.08291</v>
      </c>
      <c r="BM44" s="284">
        <v>10.57413</v>
      </c>
      <c r="BN44" s="284">
        <v>10.149509999999999</v>
      </c>
      <c r="BO44" s="284">
        <v>10.62359</v>
      </c>
      <c r="BP44" s="284">
        <v>11.09357</v>
      </c>
      <c r="BQ44" s="284">
        <v>11.25611</v>
      </c>
      <c r="BR44" s="284">
        <v>11.36181</v>
      </c>
      <c r="BS44" s="284">
        <v>10.257820000000001</v>
      </c>
      <c r="BT44" s="284">
        <v>10.53079</v>
      </c>
      <c r="BU44" s="284">
        <v>10.61077</v>
      </c>
      <c r="BV44" s="284">
        <v>10.923830000000001</v>
      </c>
    </row>
    <row r="45" spans="1:74" ht="11.1" customHeight="1" x14ac:dyDescent="0.2">
      <c r="A45" s="462" t="s">
        <v>1046</v>
      </c>
      <c r="B45" s="662" t="s">
        <v>962</v>
      </c>
      <c r="C45" s="358">
        <v>7.4423024396999997</v>
      </c>
      <c r="D45" s="358">
        <v>7.6354207839999999</v>
      </c>
      <c r="E45" s="358">
        <v>7.4951994691000001</v>
      </c>
      <c r="F45" s="358">
        <v>7.8827468553999998</v>
      </c>
      <c r="G45" s="358">
        <v>8.3858649539000005</v>
      </c>
      <c r="H45" s="358">
        <v>8.7535488104999999</v>
      </c>
      <c r="I45" s="358">
        <v>8.7969761858000002</v>
      </c>
      <c r="J45" s="358">
        <v>8.9437379590999999</v>
      </c>
      <c r="K45" s="358">
        <v>8.5451066675000007</v>
      </c>
      <c r="L45" s="358">
        <v>8.4634214650999997</v>
      </c>
      <c r="M45" s="358">
        <v>8.1296094663999998</v>
      </c>
      <c r="N45" s="358">
        <v>8.2563320495999992</v>
      </c>
      <c r="O45" s="358">
        <v>8.2691640669000002</v>
      </c>
      <c r="P45" s="358">
        <v>8.3066494593000009</v>
      </c>
      <c r="Q45" s="358">
        <v>8.0804115768999996</v>
      </c>
      <c r="R45" s="358">
        <v>7.8212898513000004</v>
      </c>
      <c r="S45" s="358">
        <v>7.8185341629999998</v>
      </c>
      <c r="T45" s="358">
        <v>7.8577209823</v>
      </c>
      <c r="U45" s="358">
        <v>7.9504749827000003</v>
      </c>
      <c r="V45" s="358">
        <v>8.0444041931000001</v>
      </c>
      <c r="W45" s="358">
        <v>7.8264463874999999</v>
      </c>
      <c r="X45" s="358">
        <v>7.8629280076999999</v>
      </c>
      <c r="Y45" s="358">
        <v>7.779849682</v>
      </c>
      <c r="Z45" s="358">
        <v>7.7232401708999996</v>
      </c>
      <c r="AA45" s="358">
        <v>8.1233933951000008</v>
      </c>
      <c r="AB45" s="358">
        <v>7.9357488183999996</v>
      </c>
      <c r="AC45" s="358">
        <v>7.6889524204999997</v>
      </c>
      <c r="AD45" s="358">
        <v>8.0030085488000005</v>
      </c>
      <c r="AE45" s="358">
        <v>7.9081903836</v>
      </c>
      <c r="AF45" s="358">
        <v>8.2188804492000003</v>
      </c>
      <c r="AG45" s="358">
        <v>8.4062374972999994</v>
      </c>
      <c r="AH45" s="358">
        <v>8.2382479517</v>
      </c>
      <c r="AI45" s="358">
        <v>8.2125846121000006</v>
      </c>
      <c r="AJ45" s="358">
        <v>8.1115903734000003</v>
      </c>
      <c r="AK45" s="358">
        <v>8.0238944248999999</v>
      </c>
      <c r="AL45" s="358">
        <v>8.0711431194000003</v>
      </c>
      <c r="AM45" s="358">
        <v>8.7538340945000002</v>
      </c>
      <c r="AN45" s="358">
        <v>8.8308313774999991</v>
      </c>
      <c r="AO45" s="358">
        <v>8.7337587709999998</v>
      </c>
      <c r="AP45" s="358">
        <v>8.7426585121000002</v>
      </c>
      <c r="AQ45" s="358">
        <v>8.4122118468</v>
      </c>
      <c r="AR45" s="358">
        <v>9.0245423166999998</v>
      </c>
      <c r="AS45" s="358">
        <v>9.5310196660000006</v>
      </c>
      <c r="AT45" s="358">
        <v>9.3350593531000001</v>
      </c>
      <c r="AU45" s="358">
        <v>9.3053901219000004</v>
      </c>
      <c r="AV45" s="358">
        <v>9.2579821171999992</v>
      </c>
      <c r="AW45" s="358">
        <v>9.1592641153999992</v>
      </c>
      <c r="AX45" s="358">
        <v>9.1877255941999998</v>
      </c>
      <c r="AY45" s="358">
        <v>10.084265132000001</v>
      </c>
      <c r="AZ45" s="777">
        <v>9.7799177960999994</v>
      </c>
      <c r="BA45" s="777">
        <v>9.2349410777000003</v>
      </c>
      <c r="BB45" s="777">
        <v>9.36</v>
      </c>
      <c r="BC45" s="777">
        <v>9.58</v>
      </c>
      <c r="BD45" s="777">
        <v>9.9844950000000008</v>
      </c>
      <c r="BE45" s="777">
        <v>10.6517</v>
      </c>
      <c r="BF45" s="284">
        <v>10.174049999999999</v>
      </c>
      <c r="BG45" s="284">
        <v>9.9557570000000002</v>
      </c>
      <c r="BH45" s="284">
        <v>9.7700960000000006</v>
      </c>
      <c r="BI45" s="284">
        <v>9.6067959999999992</v>
      </c>
      <c r="BJ45" s="284">
        <v>9.5673189999999995</v>
      </c>
      <c r="BK45" s="284">
        <v>10.02885</v>
      </c>
      <c r="BL45" s="284">
        <v>10.157209999999999</v>
      </c>
      <c r="BM45" s="284">
        <v>9.6085410000000007</v>
      </c>
      <c r="BN45" s="284">
        <v>9.7086989999999993</v>
      </c>
      <c r="BO45" s="284">
        <v>9.8717210000000009</v>
      </c>
      <c r="BP45" s="284">
        <v>10.129390000000001</v>
      </c>
      <c r="BQ45" s="284">
        <v>10.382400000000001</v>
      </c>
      <c r="BR45" s="284">
        <v>10.394679999999999</v>
      </c>
      <c r="BS45" s="284">
        <v>10.1409</v>
      </c>
      <c r="BT45" s="284">
        <v>9.9586380000000005</v>
      </c>
      <c r="BU45" s="284">
        <v>9.796144</v>
      </c>
      <c r="BV45" s="284">
        <v>9.7265069999999998</v>
      </c>
    </row>
    <row r="46" spans="1:74" ht="11.1" customHeight="1" x14ac:dyDescent="0.2">
      <c r="A46" s="462" t="s">
        <v>1047</v>
      </c>
      <c r="B46" s="662" t="s">
        <v>964</v>
      </c>
      <c r="C46" s="358">
        <v>7.0697299444999997</v>
      </c>
      <c r="D46" s="358">
        <v>7.1843274207999999</v>
      </c>
      <c r="E46" s="358">
        <v>7.0633141728000002</v>
      </c>
      <c r="F46" s="358">
        <v>7.3094850137999998</v>
      </c>
      <c r="G46" s="358">
        <v>7.7037813721999999</v>
      </c>
      <c r="H46" s="358">
        <v>8.7449701041000001</v>
      </c>
      <c r="I46" s="358">
        <v>8.7349333631999997</v>
      </c>
      <c r="J46" s="358">
        <v>8.7221187454999995</v>
      </c>
      <c r="K46" s="358">
        <v>8.5248511838999992</v>
      </c>
      <c r="L46" s="358">
        <v>7.5772113161999997</v>
      </c>
      <c r="M46" s="358">
        <v>7.3810858010000002</v>
      </c>
      <c r="N46" s="358">
        <v>7.4567666406999997</v>
      </c>
      <c r="O46" s="358">
        <v>7.4571500224999996</v>
      </c>
      <c r="P46" s="358">
        <v>7.4547185177999999</v>
      </c>
      <c r="Q46" s="358">
        <v>7.3798671514</v>
      </c>
      <c r="R46" s="358">
        <v>7.4196507683000004</v>
      </c>
      <c r="S46" s="358">
        <v>7.4529019063000002</v>
      </c>
      <c r="T46" s="358">
        <v>8.6129269997000009</v>
      </c>
      <c r="U46" s="358">
        <v>8.5138368460000002</v>
      </c>
      <c r="V46" s="358">
        <v>8.6230633931000007</v>
      </c>
      <c r="W46" s="358">
        <v>8.3072812784999996</v>
      </c>
      <c r="X46" s="358">
        <v>7.4004393978999996</v>
      </c>
      <c r="Y46" s="358">
        <v>7.2776281762000004</v>
      </c>
      <c r="Z46" s="358">
        <v>7.1608621119000002</v>
      </c>
      <c r="AA46" s="358">
        <v>7.5398935289000004</v>
      </c>
      <c r="AB46" s="358">
        <v>7.2452405125999997</v>
      </c>
      <c r="AC46" s="358">
        <v>7.3320750329999997</v>
      </c>
      <c r="AD46" s="358">
        <v>7.4122505316999998</v>
      </c>
      <c r="AE46" s="358">
        <v>7.4393271051000003</v>
      </c>
      <c r="AF46" s="358">
        <v>8.4415836833999993</v>
      </c>
      <c r="AG46" s="358">
        <v>8.4719012927000001</v>
      </c>
      <c r="AH46" s="358">
        <v>8.3315385016000008</v>
      </c>
      <c r="AI46" s="358">
        <v>8.1946001138</v>
      </c>
      <c r="AJ46" s="358">
        <v>7.4584786432000003</v>
      </c>
      <c r="AK46" s="358">
        <v>7.2818894255000002</v>
      </c>
      <c r="AL46" s="358">
        <v>7.3050101177000002</v>
      </c>
      <c r="AM46" s="358">
        <v>7.5696091713999998</v>
      </c>
      <c r="AN46" s="358">
        <v>7.6631869624000002</v>
      </c>
      <c r="AO46" s="358">
        <v>7.4735306076999999</v>
      </c>
      <c r="AP46" s="358">
        <v>7.3501893457999996</v>
      </c>
      <c r="AQ46" s="358">
        <v>7.8150832033000004</v>
      </c>
      <c r="AR46" s="358">
        <v>8.7218772690000002</v>
      </c>
      <c r="AS46" s="358">
        <v>8.9517688808999996</v>
      </c>
      <c r="AT46" s="358">
        <v>8.7333842215999997</v>
      </c>
      <c r="AU46" s="358">
        <v>8.8092071417</v>
      </c>
      <c r="AV46" s="358">
        <v>7.6826441896000004</v>
      </c>
      <c r="AW46" s="358">
        <v>7.6483862949999999</v>
      </c>
      <c r="AX46" s="358">
        <v>7.5496253865999998</v>
      </c>
      <c r="AY46" s="358">
        <v>8.3202191602000006</v>
      </c>
      <c r="AZ46" s="777">
        <v>7.6773078685999998</v>
      </c>
      <c r="BA46" s="777">
        <v>7.7295411001999996</v>
      </c>
      <c r="BB46" s="777">
        <v>7.96</v>
      </c>
      <c r="BC46" s="777">
        <v>8.15</v>
      </c>
      <c r="BD46" s="777">
        <v>8.9652820000000002</v>
      </c>
      <c r="BE46" s="777">
        <v>9.2357929999999993</v>
      </c>
      <c r="BF46" s="284">
        <v>8.8965610000000002</v>
      </c>
      <c r="BG46" s="284">
        <v>8.9818040000000003</v>
      </c>
      <c r="BH46" s="284">
        <v>7.7397879999999999</v>
      </c>
      <c r="BI46" s="284">
        <v>7.6994199999999999</v>
      </c>
      <c r="BJ46" s="284">
        <v>7.6504799999999999</v>
      </c>
      <c r="BK46" s="284">
        <v>8.2136340000000008</v>
      </c>
      <c r="BL46" s="284">
        <v>7.9300069999999998</v>
      </c>
      <c r="BM46" s="284">
        <v>8.0068839999999994</v>
      </c>
      <c r="BN46" s="284">
        <v>8.2266940000000002</v>
      </c>
      <c r="BO46" s="284">
        <v>8.2876290000000008</v>
      </c>
      <c r="BP46" s="284">
        <v>9.0564509999999991</v>
      </c>
      <c r="BQ46" s="284">
        <v>9.1416090000000008</v>
      </c>
      <c r="BR46" s="284">
        <v>8.9909759999999999</v>
      </c>
      <c r="BS46" s="284">
        <v>9.0740470000000002</v>
      </c>
      <c r="BT46" s="284">
        <v>7.8243340000000003</v>
      </c>
      <c r="BU46" s="284">
        <v>7.8105779999999996</v>
      </c>
      <c r="BV46" s="284">
        <v>7.7703790000000001</v>
      </c>
    </row>
    <row r="47" spans="1:74" ht="11.1" customHeight="1" x14ac:dyDescent="0.2">
      <c r="A47" s="462" t="s">
        <v>1048</v>
      </c>
      <c r="B47" s="662" t="s">
        <v>966</v>
      </c>
      <c r="C47" s="358">
        <v>6.4826409815000003</v>
      </c>
      <c r="D47" s="358">
        <v>6.4598519705999999</v>
      </c>
      <c r="E47" s="358">
        <v>6.7764387645999999</v>
      </c>
      <c r="F47" s="358">
        <v>7.0373198672999999</v>
      </c>
      <c r="G47" s="358">
        <v>7.6839572647000001</v>
      </c>
      <c r="H47" s="358">
        <v>8.9371481737000007</v>
      </c>
      <c r="I47" s="358">
        <v>8.8777604150999991</v>
      </c>
      <c r="J47" s="358">
        <v>9.0875493835000007</v>
      </c>
      <c r="K47" s="358">
        <v>8.4838947354999998</v>
      </c>
      <c r="L47" s="358">
        <v>7.7145927936999996</v>
      </c>
      <c r="M47" s="358">
        <v>7.5433864682999996</v>
      </c>
      <c r="N47" s="358">
        <v>8.1532663414000002</v>
      </c>
      <c r="O47" s="358">
        <v>7.9072527124</v>
      </c>
      <c r="P47" s="358">
        <v>7.6350554262000001</v>
      </c>
      <c r="Q47" s="358">
        <v>7.2764454558000002</v>
      </c>
      <c r="R47" s="358">
        <v>7.2276741351</v>
      </c>
      <c r="S47" s="358">
        <v>7.2000662018000003</v>
      </c>
      <c r="T47" s="358">
        <v>7.4173951416000001</v>
      </c>
      <c r="U47" s="358">
        <v>8.0818904914999994</v>
      </c>
      <c r="V47" s="358">
        <v>8.0454649297999996</v>
      </c>
      <c r="W47" s="358">
        <v>7.8115812545000001</v>
      </c>
      <c r="X47" s="358">
        <v>7.4557354511999998</v>
      </c>
      <c r="Y47" s="358">
        <v>7.4339230423</v>
      </c>
      <c r="Z47" s="358">
        <v>7.4753378900999996</v>
      </c>
      <c r="AA47" s="358">
        <v>7.9364200046000004</v>
      </c>
      <c r="AB47" s="358">
        <v>7.4815475824000002</v>
      </c>
      <c r="AC47" s="358">
        <v>7.3200861243000004</v>
      </c>
      <c r="AD47" s="358">
        <v>7.3722926606000003</v>
      </c>
      <c r="AE47" s="358">
        <v>7.4016231204</v>
      </c>
      <c r="AF47" s="358">
        <v>8.1163993357000006</v>
      </c>
      <c r="AG47" s="358">
        <v>8.2701352862000004</v>
      </c>
      <c r="AH47" s="358">
        <v>8.3945288388999995</v>
      </c>
      <c r="AI47" s="358">
        <v>7.8569260783999999</v>
      </c>
      <c r="AJ47" s="358">
        <v>7.6951959208999998</v>
      </c>
      <c r="AK47" s="358">
        <v>7.4547843586000004</v>
      </c>
      <c r="AL47" s="358">
        <v>7.6626897644999996</v>
      </c>
      <c r="AM47" s="358">
        <v>8.4727260026</v>
      </c>
      <c r="AN47" s="358">
        <v>7.7927028855999998</v>
      </c>
      <c r="AO47" s="358">
        <v>7.8082323958000002</v>
      </c>
      <c r="AP47" s="358">
        <v>7.8395737075999996</v>
      </c>
      <c r="AQ47" s="358">
        <v>7.7485426147999998</v>
      </c>
      <c r="AR47" s="358">
        <v>8.6143832584000002</v>
      </c>
      <c r="AS47" s="358">
        <v>9.1377505198000009</v>
      </c>
      <c r="AT47" s="358">
        <v>8.2266842328000003</v>
      </c>
      <c r="AU47" s="358">
        <v>8.1105642822000004</v>
      </c>
      <c r="AV47" s="358">
        <v>7.9549910937000003</v>
      </c>
      <c r="AW47" s="358">
        <v>7.9166425465000003</v>
      </c>
      <c r="AX47" s="358">
        <v>8.2518185469999992</v>
      </c>
      <c r="AY47" s="358">
        <v>9.2276085161000001</v>
      </c>
      <c r="AZ47" s="777">
        <v>8.8867058726000003</v>
      </c>
      <c r="BA47" s="777">
        <v>7.9954841554999998</v>
      </c>
      <c r="BB47" s="777">
        <v>8.1999999999999993</v>
      </c>
      <c r="BC47" s="777">
        <v>8.2799999999999994</v>
      </c>
      <c r="BD47" s="777">
        <v>8.838832</v>
      </c>
      <c r="BE47" s="777">
        <v>9.4054420000000007</v>
      </c>
      <c r="BF47" s="284">
        <v>8.51905</v>
      </c>
      <c r="BG47" s="284">
        <v>8.3509259999999994</v>
      </c>
      <c r="BH47" s="284">
        <v>7.9630669999999997</v>
      </c>
      <c r="BI47" s="284">
        <v>7.8259670000000003</v>
      </c>
      <c r="BJ47" s="284">
        <v>8.2651570000000003</v>
      </c>
      <c r="BK47" s="284">
        <v>8.5443850000000001</v>
      </c>
      <c r="BL47" s="284">
        <v>8.8061600000000002</v>
      </c>
      <c r="BM47" s="284">
        <v>7.9992919999999996</v>
      </c>
      <c r="BN47" s="284">
        <v>8.1826399999999992</v>
      </c>
      <c r="BO47" s="284">
        <v>8.317062</v>
      </c>
      <c r="BP47" s="284">
        <v>9.0223990000000001</v>
      </c>
      <c r="BQ47" s="284">
        <v>9.2081599999999995</v>
      </c>
      <c r="BR47" s="284">
        <v>8.5642530000000008</v>
      </c>
      <c r="BS47" s="284">
        <v>8.3641620000000003</v>
      </c>
      <c r="BT47" s="284">
        <v>7.9957409999999998</v>
      </c>
      <c r="BU47" s="284">
        <v>7.8714459999999997</v>
      </c>
      <c r="BV47" s="284">
        <v>8.2986140000000006</v>
      </c>
    </row>
    <row r="48" spans="1:74" ht="11.1" customHeight="1" x14ac:dyDescent="0.2">
      <c r="A48" s="462" t="s">
        <v>1049</v>
      </c>
      <c r="B48" s="662" t="s">
        <v>968</v>
      </c>
      <c r="C48" s="358">
        <v>6.4334290622000001</v>
      </c>
      <c r="D48" s="358">
        <v>6.0574071904000002</v>
      </c>
      <c r="E48" s="358">
        <v>5.9705374535000004</v>
      </c>
      <c r="F48" s="358">
        <v>6.6269019350000002</v>
      </c>
      <c r="G48" s="358">
        <v>6.9878694500999998</v>
      </c>
      <c r="H48" s="358">
        <v>7.7764275499000002</v>
      </c>
      <c r="I48" s="358">
        <v>8.0308405934000007</v>
      </c>
      <c r="J48" s="358">
        <v>8.5870602300000005</v>
      </c>
      <c r="K48" s="358">
        <v>7.8234963236999997</v>
      </c>
      <c r="L48" s="358">
        <v>7.1991602264000001</v>
      </c>
      <c r="M48" s="358">
        <v>7.4240153320999998</v>
      </c>
      <c r="N48" s="358">
        <v>7.3124088721999998</v>
      </c>
      <c r="O48" s="358">
        <v>6.9751485402000002</v>
      </c>
      <c r="P48" s="358">
        <v>7.1069914132000003</v>
      </c>
      <c r="Q48" s="358">
        <v>6.5590347520999996</v>
      </c>
      <c r="R48" s="358">
        <v>6.2925949116000002</v>
      </c>
      <c r="S48" s="358">
        <v>6.6190525795999999</v>
      </c>
      <c r="T48" s="358">
        <v>6.7802768365999997</v>
      </c>
      <c r="U48" s="358">
        <v>6.8915270835999998</v>
      </c>
      <c r="V48" s="358">
        <v>6.9007625248000002</v>
      </c>
      <c r="W48" s="358">
        <v>6.6186914106000003</v>
      </c>
      <c r="X48" s="358">
        <v>6.7011190679999997</v>
      </c>
      <c r="Y48" s="358">
        <v>6.6991516456999998</v>
      </c>
      <c r="Z48" s="358">
        <v>6.5096347623000002</v>
      </c>
      <c r="AA48" s="358">
        <v>6.8574877739</v>
      </c>
      <c r="AB48" s="358">
        <v>6.4293899307000002</v>
      </c>
      <c r="AC48" s="358">
        <v>6.7404170143000002</v>
      </c>
      <c r="AD48" s="358">
        <v>6.6972959600999999</v>
      </c>
      <c r="AE48" s="358">
        <v>6.4150410350999998</v>
      </c>
      <c r="AF48" s="358">
        <v>6.8083037300999996</v>
      </c>
      <c r="AG48" s="358">
        <v>6.8203185450000001</v>
      </c>
      <c r="AH48" s="358">
        <v>6.8045506118999999</v>
      </c>
      <c r="AI48" s="358">
        <v>6.6902416670999996</v>
      </c>
      <c r="AJ48" s="358">
        <v>6.7529027271000004</v>
      </c>
      <c r="AK48" s="358">
        <v>6.6984536587000001</v>
      </c>
      <c r="AL48" s="358">
        <v>6.9471556750000003</v>
      </c>
      <c r="AM48" s="358">
        <v>7.0482611684999998</v>
      </c>
      <c r="AN48" s="358">
        <v>7.0644682509000001</v>
      </c>
      <c r="AO48" s="358">
        <v>7.1320685160000004</v>
      </c>
      <c r="AP48" s="358">
        <v>7.2762105591999999</v>
      </c>
      <c r="AQ48" s="358">
        <v>7.1184300345000002</v>
      </c>
      <c r="AR48" s="358">
        <v>7.5699022239999998</v>
      </c>
      <c r="AS48" s="358">
        <v>7.6052322197000004</v>
      </c>
      <c r="AT48" s="358">
        <v>7.3756953662000004</v>
      </c>
      <c r="AU48" s="358">
        <v>7.2083196150999997</v>
      </c>
      <c r="AV48" s="358">
        <v>6.9861506222000003</v>
      </c>
      <c r="AW48" s="358">
        <v>7.0896831167999999</v>
      </c>
      <c r="AX48" s="358">
        <v>7.1365564585000003</v>
      </c>
      <c r="AY48" s="358">
        <v>7.7670010758999997</v>
      </c>
      <c r="AZ48" s="777">
        <v>7.3734364376999997</v>
      </c>
      <c r="BA48" s="777">
        <v>7.4098449253999998</v>
      </c>
      <c r="BB48" s="777">
        <v>7.41</v>
      </c>
      <c r="BC48" s="777">
        <v>7.26</v>
      </c>
      <c r="BD48" s="777">
        <v>7.6229930000000001</v>
      </c>
      <c r="BE48" s="777">
        <v>7.7684360000000003</v>
      </c>
      <c r="BF48" s="284">
        <v>7.5993570000000004</v>
      </c>
      <c r="BG48" s="284">
        <v>7.402552</v>
      </c>
      <c r="BH48" s="284">
        <v>7.0471519999999996</v>
      </c>
      <c r="BI48" s="284">
        <v>7.1276929999999998</v>
      </c>
      <c r="BJ48" s="284">
        <v>7.2546710000000001</v>
      </c>
      <c r="BK48" s="284">
        <v>7.4046609999999999</v>
      </c>
      <c r="BL48" s="284">
        <v>7.443613</v>
      </c>
      <c r="BM48" s="284">
        <v>7.5110419999999998</v>
      </c>
      <c r="BN48" s="284">
        <v>7.4539410000000004</v>
      </c>
      <c r="BO48" s="284">
        <v>7.4146369999999999</v>
      </c>
      <c r="BP48" s="284">
        <v>7.810117</v>
      </c>
      <c r="BQ48" s="284">
        <v>7.7187239999999999</v>
      </c>
      <c r="BR48" s="284">
        <v>7.7187109999999999</v>
      </c>
      <c r="BS48" s="284">
        <v>7.4810189999999999</v>
      </c>
      <c r="BT48" s="284">
        <v>7.1291979999999997</v>
      </c>
      <c r="BU48" s="284">
        <v>7.219087</v>
      </c>
      <c r="BV48" s="284">
        <v>7.3473280000000001</v>
      </c>
    </row>
    <row r="49" spans="1:74" ht="11.1" customHeight="1" x14ac:dyDescent="0.2">
      <c r="A49" s="462" t="s">
        <v>1050</v>
      </c>
      <c r="B49" s="662" t="s">
        <v>970</v>
      </c>
      <c r="C49" s="358">
        <v>5.9521204727999999</v>
      </c>
      <c r="D49" s="358">
        <v>6.0527928467000001</v>
      </c>
      <c r="E49" s="358">
        <v>6.2638458658999996</v>
      </c>
      <c r="F49" s="358">
        <v>6.6060261669999996</v>
      </c>
      <c r="G49" s="358">
        <v>7.5515022987</v>
      </c>
      <c r="H49" s="358">
        <v>7.5164522445999999</v>
      </c>
      <c r="I49" s="358">
        <v>8.6176112499999995</v>
      </c>
      <c r="J49" s="358">
        <v>8.0096406492999996</v>
      </c>
      <c r="K49" s="358">
        <v>7.7668885367999998</v>
      </c>
      <c r="L49" s="358">
        <v>7.3270076301999998</v>
      </c>
      <c r="M49" s="358">
        <v>7.1419396679</v>
      </c>
      <c r="N49" s="358">
        <v>7.2893665729999997</v>
      </c>
      <c r="O49" s="358">
        <v>6.6181676343999998</v>
      </c>
      <c r="P49" s="358">
        <v>6.5289601033000002</v>
      </c>
      <c r="Q49" s="358">
        <v>6.2273772816999999</v>
      </c>
      <c r="R49" s="358">
        <v>5.6263214485999997</v>
      </c>
      <c r="S49" s="358">
        <v>5.8256836681999999</v>
      </c>
      <c r="T49" s="358">
        <v>6.4022329821000001</v>
      </c>
      <c r="U49" s="358">
        <v>6.4564773698</v>
      </c>
      <c r="V49" s="358">
        <v>8.2663762521000006</v>
      </c>
      <c r="W49" s="358">
        <v>7.1686817313000004</v>
      </c>
      <c r="X49" s="358">
        <v>6.3832824726000004</v>
      </c>
      <c r="Y49" s="358">
        <v>6.0511666583999997</v>
      </c>
      <c r="Z49" s="358">
        <v>5.7985992689000003</v>
      </c>
      <c r="AA49" s="358">
        <v>6.2529555041</v>
      </c>
      <c r="AB49" s="358">
        <v>5.8316374071999997</v>
      </c>
      <c r="AC49" s="358">
        <v>5.7951971903999997</v>
      </c>
      <c r="AD49" s="358">
        <v>5.9434563446000004</v>
      </c>
      <c r="AE49" s="358">
        <v>6.0106498726000002</v>
      </c>
      <c r="AF49" s="358">
        <v>6.2000664607999996</v>
      </c>
      <c r="AG49" s="358">
        <v>6.2272965528000004</v>
      </c>
      <c r="AH49" s="358">
        <v>6.3414959426999999</v>
      </c>
      <c r="AI49" s="358">
        <v>6.1204327851000002</v>
      </c>
      <c r="AJ49" s="358">
        <v>5.8982444715</v>
      </c>
      <c r="AK49" s="358">
        <v>5.907921172</v>
      </c>
      <c r="AL49" s="358">
        <v>6.0433924553000002</v>
      </c>
      <c r="AM49" s="358">
        <v>6.3262871464000003</v>
      </c>
      <c r="AN49" s="358">
        <v>6.0123690990999998</v>
      </c>
      <c r="AO49" s="358">
        <v>6.4153924837999998</v>
      </c>
      <c r="AP49" s="358">
        <v>6.4990527098999999</v>
      </c>
      <c r="AQ49" s="358">
        <v>6.5549876009999997</v>
      </c>
      <c r="AR49" s="358">
        <v>6.4313239277000003</v>
      </c>
      <c r="AS49" s="358">
        <v>6.7194348315000001</v>
      </c>
      <c r="AT49" s="358">
        <v>6.6154920469</v>
      </c>
      <c r="AU49" s="358">
        <v>6.6723773411999998</v>
      </c>
      <c r="AV49" s="358">
        <v>6.4678970313999997</v>
      </c>
      <c r="AW49" s="358">
        <v>6.4473193755000002</v>
      </c>
      <c r="AX49" s="358">
        <v>6.4690967444999998</v>
      </c>
      <c r="AY49" s="358">
        <v>7.0345924466999996</v>
      </c>
      <c r="AZ49" s="777">
        <v>6.8919413744</v>
      </c>
      <c r="BA49" s="777">
        <v>6.3948911302999996</v>
      </c>
      <c r="BB49" s="777">
        <v>6.43</v>
      </c>
      <c r="BC49" s="777">
        <v>6.45</v>
      </c>
      <c r="BD49" s="777">
        <v>6.4358180000000003</v>
      </c>
      <c r="BE49" s="777">
        <v>6.5654519999999996</v>
      </c>
      <c r="BF49" s="284">
        <v>6.360398</v>
      </c>
      <c r="BG49" s="284">
        <v>6.6589489999999998</v>
      </c>
      <c r="BH49" s="284">
        <v>6.3978890000000002</v>
      </c>
      <c r="BI49" s="284">
        <v>6.3880889999999999</v>
      </c>
      <c r="BJ49" s="284">
        <v>6.6098670000000004</v>
      </c>
      <c r="BK49" s="284">
        <v>6.6096269999999997</v>
      </c>
      <c r="BL49" s="284">
        <v>7.3051750000000002</v>
      </c>
      <c r="BM49" s="284">
        <v>6.5336499999999997</v>
      </c>
      <c r="BN49" s="284">
        <v>6.4534880000000001</v>
      </c>
      <c r="BO49" s="284">
        <v>6.2732039999999998</v>
      </c>
      <c r="BP49" s="284">
        <v>6.0810500000000003</v>
      </c>
      <c r="BQ49" s="284">
        <v>6.2522710000000004</v>
      </c>
      <c r="BR49" s="284">
        <v>6.0926030000000004</v>
      </c>
      <c r="BS49" s="284">
        <v>6.3682530000000002</v>
      </c>
      <c r="BT49" s="284">
        <v>6.1300439999999998</v>
      </c>
      <c r="BU49" s="284">
        <v>6.1662610000000004</v>
      </c>
      <c r="BV49" s="284">
        <v>6.3978279999999996</v>
      </c>
    </row>
    <row r="50" spans="1:74" ht="11.1" customHeight="1" x14ac:dyDescent="0.2">
      <c r="A50" s="462" t="s">
        <v>1051</v>
      </c>
      <c r="B50" s="662" t="s">
        <v>788</v>
      </c>
      <c r="C50" s="358">
        <v>6.4751116883000002</v>
      </c>
      <c r="D50" s="358">
        <v>6.5611300379999999</v>
      </c>
      <c r="E50" s="358">
        <v>6.6008459177000001</v>
      </c>
      <c r="F50" s="358">
        <v>6.9490500014999999</v>
      </c>
      <c r="G50" s="358">
        <v>7.0815223437999997</v>
      </c>
      <c r="H50" s="358">
        <v>7.6462824157</v>
      </c>
      <c r="I50" s="358">
        <v>8.1058411166000006</v>
      </c>
      <c r="J50" s="358">
        <v>8.5497605766000007</v>
      </c>
      <c r="K50" s="358">
        <v>8.6886644089999994</v>
      </c>
      <c r="L50" s="358">
        <v>7.5300955960999998</v>
      </c>
      <c r="M50" s="358">
        <v>7.4288249898999998</v>
      </c>
      <c r="N50" s="358">
        <v>8.575188313</v>
      </c>
      <c r="O50" s="358">
        <v>8.0516073247000008</v>
      </c>
      <c r="P50" s="358">
        <v>7.4506369221000002</v>
      </c>
      <c r="Q50" s="358">
        <v>7.4600389363000001</v>
      </c>
      <c r="R50" s="358">
        <v>7.4975533570000001</v>
      </c>
      <c r="S50" s="358">
        <v>7.2634405704000002</v>
      </c>
      <c r="T50" s="358">
        <v>8.2254742825000005</v>
      </c>
      <c r="U50" s="358">
        <v>8.5323755134999999</v>
      </c>
      <c r="V50" s="358">
        <v>8.6848988209000009</v>
      </c>
      <c r="W50" s="358">
        <v>8.3297154278000001</v>
      </c>
      <c r="X50" s="358">
        <v>7.5287930095000002</v>
      </c>
      <c r="Y50" s="358">
        <v>7.5366580814999997</v>
      </c>
      <c r="Z50" s="358">
        <v>7.1551280954000003</v>
      </c>
      <c r="AA50" s="358">
        <v>7.8086368511000002</v>
      </c>
      <c r="AB50" s="358">
        <v>7.4795393158000003</v>
      </c>
      <c r="AC50" s="358">
        <v>7.1982344750999996</v>
      </c>
      <c r="AD50" s="358">
        <v>7.2281097276999997</v>
      </c>
      <c r="AE50" s="358">
        <v>7.3650401100999998</v>
      </c>
      <c r="AF50" s="358">
        <v>8.3446010159000004</v>
      </c>
      <c r="AG50" s="358">
        <v>8.3594791449999999</v>
      </c>
      <c r="AH50" s="358">
        <v>8.411078152</v>
      </c>
      <c r="AI50" s="358">
        <v>8.1774312197000008</v>
      </c>
      <c r="AJ50" s="358">
        <v>7.3526141863000003</v>
      </c>
      <c r="AK50" s="358">
        <v>7.1511433616</v>
      </c>
      <c r="AL50" s="358">
        <v>7.1991857894000004</v>
      </c>
      <c r="AM50" s="358">
        <v>7.2873267845000003</v>
      </c>
      <c r="AN50" s="358">
        <v>7.4428274405000003</v>
      </c>
      <c r="AO50" s="358">
        <v>7.6175230008000003</v>
      </c>
      <c r="AP50" s="358">
        <v>7.7969630476000003</v>
      </c>
      <c r="AQ50" s="358">
        <v>7.7066726291999998</v>
      </c>
      <c r="AR50" s="358">
        <v>8.5689811888000005</v>
      </c>
      <c r="AS50" s="358">
        <v>8.5748636588</v>
      </c>
      <c r="AT50" s="358">
        <v>8.6764999788000008</v>
      </c>
      <c r="AU50" s="358">
        <v>8.5212824700999992</v>
      </c>
      <c r="AV50" s="358">
        <v>7.5551149642000004</v>
      </c>
      <c r="AW50" s="358">
        <v>7.5383329250999997</v>
      </c>
      <c r="AX50" s="358">
        <v>7.2132177123999996</v>
      </c>
      <c r="AY50" s="358">
        <v>7.6203642743</v>
      </c>
      <c r="AZ50" s="777">
        <v>7.5890946167999997</v>
      </c>
      <c r="BA50" s="777">
        <v>7.6395616807</v>
      </c>
      <c r="BB50" s="777">
        <v>7.69</v>
      </c>
      <c r="BC50" s="777">
        <v>7.46</v>
      </c>
      <c r="BD50" s="777">
        <v>8.3753799999999998</v>
      </c>
      <c r="BE50" s="777">
        <v>8.6481010000000005</v>
      </c>
      <c r="BF50" s="284">
        <v>8.6961390000000005</v>
      </c>
      <c r="BG50" s="284">
        <v>8.5236420000000006</v>
      </c>
      <c r="BH50" s="284">
        <v>7.6365990000000004</v>
      </c>
      <c r="BI50" s="284">
        <v>7.5621960000000001</v>
      </c>
      <c r="BJ50" s="284">
        <v>7.3340079999999999</v>
      </c>
      <c r="BK50" s="284">
        <v>7.8177839999999996</v>
      </c>
      <c r="BL50" s="284">
        <v>7.8251980000000003</v>
      </c>
      <c r="BM50" s="284">
        <v>7.9267289999999999</v>
      </c>
      <c r="BN50" s="284">
        <v>8.2542530000000003</v>
      </c>
      <c r="BO50" s="284">
        <v>7.9221940000000002</v>
      </c>
      <c r="BP50" s="284">
        <v>8.6732019999999999</v>
      </c>
      <c r="BQ50" s="284">
        <v>8.7465899999999994</v>
      </c>
      <c r="BR50" s="284">
        <v>8.8219189999999994</v>
      </c>
      <c r="BS50" s="284">
        <v>8.6617320000000007</v>
      </c>
      <c r="BT50" s="284">
        <v>7.7423349999999997</v>
      </c>
      <c r="BU50" s="284">
        <v>7.689686</v>
      </c>
      <c r="BV50" s="284">
        <v>7.4380449999999998</v>
      </c>
    </row>
    <row r="51" spans="1:74" s="464" customFormat="1" ht="11.1" customHeight="1" x14ac:dyDescent="0.2">
      <c r="A51" s="74" t="s">
        <v>1052</v>
      </c>
      <c r="B51" s="664" t="s">
        <v>790</v>
      </c>
      <c r="C51" s="360">
        <v>9.7656399244000003</v>
      </c>
      <c r="D51" s="360">
        <v>10.159812126</v>
      </c>
      <c r="E51" s="360">
        <v>10.858365727000001</v>
      </c>
      <c r="F51" s="360">
        <v>11.160845533</v>
      </c>
      <c r="G51" s="360">
        <v>11.672558184</v>
      </c>
      <c r="H51" s="360">
        <v>12.593171904</v>
      </c>
      <c r="I51" s="360">
        <v>13.7817401</v>
      </c>
      <c r="J51" s="360">
        <v>13.942163294</v>
      </c>
      <c r="K51" s="360">
        <v>14.069939803</v>
      </c>
      <c r="L51" s="360">
        <v>13.299305448</v>
      </c>
      <c r="M51" s="360">
        <v>11.722324325000001</v>
      </c>
      <c r="N51" s="360">
        <v>12.371943885</v>
      </c>
      <c r="O51" s="360">
        <v>12.068874031</v>
      </c>
      <c r="P51" s="360">
        <v>11.671845427999999</v>
      </c>
      <c r="Q51" s="360">
        <v>12.198131534</v>
      </c>
      <c r="R51" s="360">
        <v>11.734918455000001</v>
      </c>
      <c r="S51" s="360">
        <v>12.635522259</v>
      </c>
      <c r="T51" s="360">
        <v>13.589027700000001</v>
      </c>
      <c r="U51" s="360">
        <v>14.723194606</v>
      </c>
      <c r="V51" s="360">
        <v>15.582561696999999</v>
      </c>
      <c r="W51" s="360">
        <v>14.858130428999999</v>
      </c>
      <c r="X51" s="360">
        <v>14.549808603000001</v>
      </c>
      <c r="Y51" s="360">
        <v>13.077131165999999</v>
      </c>
      <c r="Z51" s="360">
        <v>12.617541348</v>
      </c>
      <c r="AA51" s="360">
        <v>13.193732482</v>
      </c>
      <c r="AB51" s="360">
        <v>13.271094822</v>
      </c>
      <c r="AC51" s="360">
        <v>13.398209129</v>
      </c>
      <c r="AD51" s="360">
        <v>13.690301196</v>
      </c>
      <c r="AE51" s="360">
        <v>14.907109908000001</v>
      </c>
      <c r="AF51" s="360">
        <v>16.055056403999998</v>
      </c>
      <c r="AG51" s="360">
        <v>18.265433943000001</v>
      </c>
      <c r="AH51" s="360">
        <v>17.517530417</v>
      </c>
      <c r="AI51" s="360">
        <v>17.154925122000002</v>
      </c>
      <c r="AJ51" s="360">
        <v>16.617610756000001</v>
      </c>
      <c r="AK51" s="360">
        <v>14.454376622</v>
      </c>
      <c r="AL51" s="360">
        <v>13.951668656000001</v>
      </c>
      <c r="AM51" s="360">
        <v>13.51145483</v>
      </c>
      <c r="AN51" s="360">
        <v>13.601043734999999</v>
      </c>
      <c r="AO51" s="360">
        <v>13.809997982000001</v>
      </c>
      <c r="AP51" s="360">
        <v>12.841759045</v>
      </c>
      <c r="AQ51" s="360">
        <v>14.532526718</v>
      </c>
      <c r="AR51" s="360">
        <v>15.947551149000001</v>
      </c>
      <c r="AS51" s="360">
        <v>17.749634124</v>
      </c>
      <c r="AT51" s="360">
        <v>17.254661857999999</v>
      </c>
      <c r="AU51" s="360">
        <v>18.016271804999999</v>
      </c>
      <c r="AV51" s="360">
        <v>16.252049378999999</v>
      </c>
      <c r="AW51" s="360">
        <v>13.730943815</v>
      </c>
      <c r="AX51" s="360">
        <v>14.052809738000001</v>
      </c>
      <c r="AY51" s="360">
        <v>13.409397295</v>
      </c>
      <c r="AZ51" s="791">
        <v>13.457582487</v>
      </c>
      <c r="BA51" s="791">
        <v>14.139261136</v>
      </c>
      <c r="BB51" s="791">
        <v>14.35</v>
      </c>
      <c r="BC51" s="791">
        <v>14.45</v>
      </c>
      <c r="BD51" s="791">
        <v>16.096900000000002</v>
      </c>
      <c r="BE51" s="791">
        <v>18.292660000000001</v>
      </c>
      <c r="BF51" s="310">
        <v>17.799109999999999</v>
      </c>
      <c r="BG51" s="310">
        <v>18.61318</v>
      </c>
      <c r="BH51" s="310">
        <v>16.897829999999999</v>
      </c>
      <c r="BI51" s="310">
        <v>14.222720000000001</v>
      </c>
      <c r="BJ51" s="310">
        <v>14.64982</v>
      </c>
      <c r="BK51" s="310">
        <v>14.065250000000001</v>
      </c>
      <c r="BL51" s="310">
        <v>14.16231</v>
      </c>
      <c r="BM51" s="310">
        <v>14.93652</v>
      </c>
      <c r="BN51" s="310">
        <v>15.46697</v>
      </c>
      <c r="BO51" s="310">
        <v>15.52399</v>
      </c>
      <c r="BP51" s="310">
        <v>17.011320000000001</v>
      </c>
      <c r="BQ51" s="310">
        <v>19.118839999999999</v>
      </c>
      <c r="BR51" s="310">
        <v>18.594729999999998</v>
      </c>
      <c r="BS51" s="310">
        <v>19.46706</v>
      </c>
      <c r="BT51" s="310">
        <v>17.64995</v>
      </c>
      <c r="BU51" s="310">
        <v>14.88104</v>
      </c>
      <c r="BV51" s="310">
        <v>15.308350000000001</v>
      </c>
    </row>
    <row r="52" spans="1:74" s="268" customFormat="1" ht="12" customHeight="1" x14ac:dyDescent="0.2">
      <c r="A52" s="267"/>
      <c r="B52" s="1044" t="s">
        <v>1053</v>
      </c>
      <c r="C52" s="1044"/>
      <c r="D52" s="1044"/>
      <c r="E52" s="1044"/>
      <c r="F52" s="1044"/>
      <c r="G52" s="1044"/>
      <c r="H52" s="1044"/>
      <c r="I52" s="1044"/>
      <c r="J52" s="1044"/>
      <c r="K52" s="1044"/>
      <c r="L52" s="1044"/>
      <c r="M52" s="1044"/>
      <c r="N52" s="1044"/>
      <c r="O52" s="1044"/>
      <c r="P52" s="1044"/>
      <c r="Q52" s="1044"/>
      <c r="R52" s="695"/>
      <c r="AY52" s="271"/>
      <c r="AZ52" s="271"/>
      <c r="BA52" s="271"/>
      <c r="BB52" s="271"/>
      <c r="BC52" s="271"/>
      <c r="BD52" s="271"/>
      <c r="BE52" s="271"/>
      <c r="BF52" s="271"/>
      <c r="BG52" s="271"/>
      <c r="BH52" s="271"/>
      <c r="BI52" s="271"/>
    </row>
    <row r="53" spans="1:74" s="131" customFormat="1" x14ac:dyDescent="0.2">
      <c r="A53" s="935"/>
      <c r="B53" s="691" t="s">
        <v>114</v>
      </c>
      <c r="C53" s="691"/>
      <c r="D53" s="691"/>
      <c r="E53" s="691"/>
      <c r="F53" s="691"/>
      <c r="G53" s="691"/>
      <c r="H53" s="692"/>
      <c r="I53" s="691"/>
      <c r="J53" s="691"/>
      <c r="K53" s="691"/>
      <c r="L53" s="691"/>
      <c r="M53" s="691"/>
      <c r="N53" s="691"/>
      <c r="O53" s="691"/>
      <c r="P53" s="691"/>
      <c r="Q53" s="691"/>
      <c r="R53" s="693"/>
      <c r="S53" s="936"/>
      <c r="T53" s="936"/>
      <c r="U53" s="936"/>
      <c r="V53" s="936"/>
      <c r="W53" s="936"/>
      <c r="X53" s="936"/>
      <c r="Y53" s="936"/>
      <c r="Z53" s="936"/>
      <c r="AA53" s="936"/>
      <c r="AB53" s="936"/>
      <c r="AC53" s="936"/>
      <c r="AD53" s="936"/>
      <c r="AE53" s="936"/>
      <c r="AF53" s="936"/>
      <c r="AG53" s="936"/>
      <c r="AH53" s="936"/>
      <c r="AI53" s="936"/>
      <c r="AJ53" s="936"/>
      <c r="AK53" s="936"/>
      <c r="AL53" s="936"/>
      <c r="AM53" s="936"/>
      <c r="AN53" s="936"/>
      <c r="AO53" s="936"/>
      <c r="AP53" s="936"/>
      <c r="AQ53" s="936"/>
      <c r="AR53" s="936"/>
      <c r="AS53" s="936"/>
      <c r="AT53" s="936"/>
      <c r="AU53" s="936"/>
      <c r="AV53" s="936"/>
      <c r="AW53" s="936"/>
      <c r="AX53" s="936"/>
      <c r="AY53" s="738"/>
      <c r="AZ53" s="738"/>
      <c r="BA53" s="738"/>
      <c r="BB53" s="738"/>
      <c r="BC53" s="738"/>
      <c r="BD53" s="599"/>
      <c r="BE53" s="599"/>
      <c r="BF53" s="599"/>
      <c r="BG53" s="738"/>
      <c r="BH53" s="738"/>
      <c r="BI53" s="738"/>
      <c r="BJ53" s="146"/>
      <c r="BK53" s="936"/>
      <c r="BL53" s="936"/>
      <c r="BM53" s="936"/>
      <c r="BN53" s="936"/>
      <c r="BO53" s="936"/>
      <c r="BP53" s="936"/>
      <c r="BQ53" s="936"/>
      <c r="BR53" s="936"/>
      <c r="BS53" s="936"/>
      <c r="BT53" s="936"/>
      <c r="BU53" s="936"/>
      <c r="BV53" s="936"/>
    </row>
    <row r="54" spans="1:74" s="131" customFormat="1" ht="12.75" x14ac:dyDescent="0.2">
      <c r="A54" s="935"/>
      <c r="B54" s="974" t="str">
        <f>Dates!$G$2</f>
        <v>EIA completed modeling and analysis for this report on Thursday, August 6, 2026.</v>
      </c>
      <c r="C54" s="975"/>
      <c r="D54" s="975"/>
      <c r="E54" s="975"/>
      <c r="F54" s="975"/>
      <c r="G54" s="975"/>
      <c r="H54" s="975"/>
      <c r="I54" s="975"/>
      <c r="J54" s="975"/>
      <c r="K54" s="975"/>
      <c r="L54" s="975"/>
      <c r="M54" s="975"/>
      <c r="N54" s="975"/>
      <c r="O54" s="975"/>
      <c r="P54" s="975"/>
      <c r="Q54" s="975"/>
      <c r="R54" s="694"/>
      <c r="S54" s="936"/>
      <c r="T54" s="936"/>
      <c r="U54" s="936"/>
      <c r="V54" s="936"/>
      <c r="W54" s="936"/>
      <c r="X54" s="936"/>
      <c r="Y54" s="936"/>
      <c r="Z54" s="936"/>
      <c r="AA54" s="936"/>
      <c r="AB54" s="936"/>
      <c r="AC54" s="936"/>
      <c r="AD54" s="936"/>
      <c r="AE54" s="936"/>
      <c r="AF54" s="936"/>
      <c r="AG54" s="936"/>
      <c r="AH54" s="936"/>
      <c r="AI54" s="936"/>
      <c r="AJ54" s="936"/>
      <c r="AK54" s="936"/>
      <c r="AL54" s="936"/>
      <c r="AM54" s="936"/>
      <c r="AN54" s="936"/>
      <c r="AO54" s="936"/>
      <c r="AP54" s="936"/>
      <c r="AQ54" s="936"/>
      <c r="AR54" s="936"/>
      <c r="AS54" s="936"/>
      <c r="AT54" s="936"/>
      <c r="AU54" s="936"/>
      <c r="AV54" s="936"/>
      <c r="AW54" s="936"/>
      <c r="AX54" s="936"/>
      <c r="AY54" s="738"/>
      <c r="AZ54" s="738"/>
      <c r="BA54" s="738"/>
      <c r="BB54" s="738"/>
      <c r="BC54" s="738"/>
      <c r="BD54" s="599"/>
      <c r="BE54" s="599"/>
      <c r="BF54" s="599"/>
      <c r="BG54" s="738"/>
      <c r="BH54" s="738"/>
      <c r="BI54" s="738"/>
      <c r="BJ54" s="146"/>
      <c r="BK54" s="936"/>
      <c r="BL54" s="936"/>
      <c r="BM54" s="936"/>
      <c r="BN54" s="936"/>
      <c r="BO54" s="936"/>
      <c r="BP54" s="936"/>
      <c r="BQ54" s="936"/>
      <c r="BR54" s="936"/>
      <c r="BS54" s="936"/>
      <c r="BT54" s="936"/>
      <c r="BU54" s="936"/>
      <c r="BV54" s="936"/>
    </row>
    <row r="55" spans="1:74" s="131" customFormat="1" ht="12.75" x14ac:dyDescent="0.2">
      <c r="A55" s="935"/>
      <c r="B55" s="976" t="s">
        <v>116</v>
      </c>
      <c r="C55" s="977"/>
      <c r="D55" s="977"/>
      <c r="E55" s="977"/>
      <c r="F55" s="977"/>
      <c r="G55" s="977"/>
      <c r="H55" s="977"/>
      <c r="I55" s="977"/>
      <c r="J55" s="977"/>
      <c r="K55" s="977"/>
      <c r="L55" s="977"/>
      <c r="M55" s="977"/>
      <c r="N55" s="977"/>
      <c r="O55" s="977"/>
      <c r="P55" s="977"/>
      <c r="Q55" s="977"/>
      <c r="R55" s="695"/>
      <c r="S55" s="936"/>
      <c r="T55" s="936"/>
      <c r="U55" s="936"/>
      <c r="V55" s="936"/>
      <c r="W55" s="936"/>
      <c r="X55" s="936"/>
      <c r="Y55" s="936"/>
      <c r="Z55" s="936"/>
      <c r="AA55" s="936"/>
      <c r="AB55" s="936"/>
      <c r="AC55" s="936"/>
      <c r="AD55" s="936"/>
      <c r="AE55" s="936"/>
      <c r="AF55" s="936"/>
      <c r="AG55" s="936"/>
      <c r="AH55" s="936"/>
      <c r="AI55" s="936"/>
      <c r="AJ55" s="936"/>
      <c r="AK55" s="936"/>
      <c r="AL55" s="936"/>
      <c r="AM55" s="936"/>
      <c r="AN55" s="936"/>
      <c r="AO55" s="936"/>
      <c r="AP55" s="936"/>
      <c r="AQ55" s="936"/>
      <c r="AR55" s="936"/>
      <c r="AS55" s="936"/>
      <c r="AT55" s="936"/>
      <c r="AU55" s="936"/>
      <c r="AV55" s="936"/>
      <c r="AW55" s="936"/>
      <c r="AX55" s="936"/>
      <c r="AY55" s="738"/>
      <c r="AZ55" s="738"/>
      <c r="BA55" s="738"/>
      <c r="BB55" s="738"/>
      <c r="BC55" s="738"/>
      <c r="BD55" s="599"/>
      <c r="BE55" s="599"/>
      <c r="BF55" s="599"/>
      <c r="BG55" s="738"/>
      <c r="BH55" s="738"/>
      <c r="BI55" s="738"/>
      <c r="BJ55" s="146"/>
      <c r="BK55" s="936"/>
      <c r="BL55" s="936"/>
      <c r="BM55" s="936"/>
      <c r="BN55" s="936"/>
      <c r="BO55" s="936"/>
      <c r="BP55" s="936"/>
      <c r="BQ55" s="936"/>
      <c r="BR55" s="936"/>
      <c r="BS55" s="936"/>
      <c r="BT55" s="936"/>
      <c r="BU55" s="936"/>
      <c r="BV55" s="936"/>
    </row>
    <row r="56" spans="1:74" s="131" customFormat="1" ht="23.1" customHeight="1" x14ac:dyDescent="0.2">
      <c r="A56" s="935"/>
      <c r="B56" s="1050" t="s">
        <v>1054</v>
      </c>
      <c r="C56" s="1056"/>
      <c r="D56" s="1056"/>
      <c r="E56" s="1056"/>
      <c r="F56" s="1056"/>
      <c r="G56" s="1056"/>
      <c r="H56" s="1056"/>
      <c r="I56" s="1056"/>
      <c r="J56" s="1056"/>
      <c r="K56" s="1056"/>
      <c r="L56" s="1056"/>
      <c r="M56" s="1056"/>
      <c r="N56" s="1056"/>
      <c r="O56" s="1056"/>
      <c r="P56" s="1056"/>
      <c r="Q56" s="1056"/>
      <c r="R56" s="695"/>
      <c r="S56" s="936"/>
      <c r="T56" s="936"/>
      <c r="U56" s="936"/>
      <c r="V56" s="936"/>
      <c r="W56" s="936"/>
      <c r="X56" s="936"/>
      <c r="Y56" s="936"/>
      <c r="Z56" s="936"/>
      <c r="AA56" s="936"/>
      <c r="AB56" s="936"/>
      <c r="AC56" s="936"/>
      <c r="AD56" s="936"/>
      <c r="AE56" s="936"/>
      <c r="AF56" s="936"/>
      <c r="AG56" s="936"/>
      <c r="AH56" s="936"/>
      <c r="AI56" s="936"/>
      <c r="AJ56" s="936"/>
      <c r="AK56" s="936"/>
      <c r="AL56" s="936"/>
      <c r="AM56" s="936"/>
      <c r="AN56" s="936"/>
      <c r="AO56" s="936"/>
      <c r="AP56" s="936"/>
      <c r="AQ56" s="936"/>
      <c r="AR56" s="936"/>
      <c r="AS56" s="936"/>
      <c r="AT56" s="936"/>
      <c r="AU56" s="936"/>
      <c r="AV56" s="936"/>
      <c r="AW56" s="936"/>
      <c r="AX56" s="936"/>
      <c r="AY56" s="738"/>
      <c r="AZ56" s="738"/>
      <c r="BA56" s="738"/>
      <c r="BB56" s="738"/>
      <c r="BC56" s="738"/>
      <c r="BD56" s="599"/>
      <c r="BE56" s="599"/>
      <c r="BF56" s="599"/>
      <c r="BG56" s="738"/>
      <c r="BH56" s="738"/>
      <c r="BI56" s="738"/>
      <c r="BJ56" s="146"/>
      <c r="BK56" s="936"/>
      <c r="BL56" s="936"/>
      <c r="BM56" s="936"/>
      <c r="BN56" s="936"/>
      <c r="BO56" s="936"/>
      <c r="BP56" s="936"/>
      <c r="BQ56" s="936"/>
      <c r="BR56" s="936"/>
      <c r="BS56" s="936"/>
      <c r="BT56" s="936"/>
      <c r="BU56" s="936"/>
      <c r="BV56" s="936"/>
    </row>
    <row r="57" spans="1:74" s="131" customFormat="1" ht="10.5" customHeight="1" x14ac:dyDescent="0.2">
      <c r="A57" s="935"/>
      <c r="B57" s="979" t="s">
        <v>117</v>
      </c>
      <c r="C57" s="977"/>
      <c r="D57" s="977"/>
      <c r="E57" s="977"/>
      <c r="F57" s="977"/>
      <c r="G57" s="977"/>
      <c r="H57" s="977"/>
      <c r="I57" s="977"/>
      <c r="J57" s="977"/>
      <c r="K57" s="977"/>
      <c r="L57" s="977"/>
      <c r="M57" s="977"/>
      <c r="N57" s="977"/>
      <c r="O57" s="977"/>
      <c r="P57" s="977"/>
      <c r="Q57" s="977"/>
      <c r="R57" s="695"/>
      <c r="S57" s="936"/>
      <c r="T57" s="936"/>
      <c r="U57" s="936"/>
      <c r="V57" s="936"/>
      <c r="W57" s="936"/>
      <c r="X57" s="936"/>
      <c r="Y57" s="936"/>
      <c r="Z57" s="936"/>
      <c r="AA57" s="936"/>
      <c r="AB57" s="936"/>
      <c r="AC57" s="936"/>
      <c r="AD57" s="936"/>
      <c r="AE57" s="936"/>
      <c r="AF57" s="936"/>
      <c r="AG57" s="936"/>
      <c r="AH57" s="936"/>
      <c r="AI57" s="936"/>
      <c r="AJ57" s="936"/>
      <c r="AK57" s="936"/>
      <c r="AL57" s="936"/>
      <c r="AM57" s="936"/>
      <c r="AN57" s="936"/>
      <c r="AO57" s="936"/>
      <c r="AP57" s="936"/>
      <c r="AQ57" s="936"/>
      <c r="AR57" s="936"/>
      <c r="AS57" s="936"/>
      <c r="AT57" s="936"/>
      <c r="AU57" s="936"/>
      <c r="AV57" s="936"/>
      <c r="AW57" s="936"/>
      <c r="AX57" s="936"/>
      <c r="AY57" s="738"/>
      <c r="AZ57" s="738"/>
      <c r="BA57" s="738"/>
      <c r="BB57" s="738"/>
      <c r="BC57" s="738"/>
      <c r="BD57" s="599"/>
      <c r="BE57" s="599"/>
      <c r="BF57" s="599"/>
      <c r="BG57" s="738"/>
      <c r="BH57" s="738"/>
      <c r="BI57" s="738"/>
      <c r="BJ57" s="146"/>
      <c r="BK57" s="936"/>
      <c r="BL57" s="936"/>
      <c r="BM57" s="936"/>
      <c r="BN57" s="936"/>
      <c r="BO57" s="936"/>
      <c r="BP57" s="936"/>
      <c r="BQ57" s="936"/>
      <c r="BR57" s="936"/>
      <c r="BS57" s="936"/>
      <c r="BT57" s="936"/>
      <c r="BU57" s="936"/>
      <c r="BV57" s="936"/>
    </row>
    <row r="58" spans="1:74" s="131" customFormat="1" ht="10.5" customHeight="1" x14ac:dyDescent="0.2">
      <c r="A58" s="935"/>
      <c r="B58" s="1050" t="s">
        <v>1008</v>
      </c>
      <c r="C58" s="1050"/>
      <c r="D58" s="1050"/>
      <c r="E58" s="1050"/>
      <c r="F58" s="1050"/>
      <c r="G58" s="1050"/>
      <c r="H58" s="1050"/>
      <c r="I58" s="1050"/>
      <c r="J58" s="1050"/>
      <c r="K58" s="1050"/>
      <c r="L58" s="1050"/>
      <c r="M58" s="1050"/>
      <c r="N58" s="1050"/>
      <c r="O58" s="1050"/>
      <c r="P58" s="1050"/>
      <c r="Q58" s="1050"/>
      <c r="R58" s="695"/>
      <c r="S58" s="936"/>
      <c r="T58" s="936"/>
      <c r="U58" s="936"/>
      <c r="V58" s="936"/>
      <c r="W58" s="936"/>
      <c r="X58" s="936"/>
      <c r="Y58" s="936"/>
      <c r="Z58" s="936"/>
      <c r="AA58" s="936"/>
      <c r="AB58" s="936"/>
      <c r="AC58" s="936"/>
      <c r="AD58" s="936"/>
      <c r="AE58" s="936"/>
      <c r="AF58" s="936"/>
      <c r="AG58" s="936"/>
      <c r="AH58" s="936"/>
      <c r="AI58" s="936"/>
      <c r="AJ58" s="936"/>
      <c r="AK58" s="936"/>
      <c r="AL58" s="936"/>
      <c r="AM58" s="936"/>
      <c r="AN58" s="936"/>
      <c r="AO58" s="936"/>
      <c r="AP58" s="936"/>
      <c r="AQ58" s="936"/>
      <c r="AR58" s="936"/>
      <c r="AS58" s="936"/>
      <c r="AT58" s="936"/>
      <c r="AU58" s="936"/>
      <c r="AV58" s="936"/>
      <c r="AW58" s="936"/>
      <c r="AX58" s="936"/>
      <c r="AY58" s="738"/>
      <c r="AZ58" s="738"/>
      <c r="BA58" s="738"/>
      <c r="BB58" s="738"/>
      <c r="BC58" s="738"/>
      <c r="BD58" s="599"/>
      <c r="BE58" s="599"/>
      <c r="BF58" s="599"/>
      <c r="BG58" s="738"/>
      <c r="BH58" s="738"/>
      <c r="BI58" s="738"/>
      <c r="BJ58" s="146"/>
      <c r="BK58" s="936"/>
      <c r="BL58" s="936"/>
      <c r="BM58" s="936"/>
      <c r="BN58" s="936"/>
      <c r="BO58" s="936"/>
      <c r="BP58" s="936"/>
      <c r="BQ58" s="936"/>
      <c r="BR58" s="936"/>
      <c r="BS58" s="936"/>
      <c r="BT58" s="936"/>
      <c r="BU58" s="936"/>
      <c r="BV58" s="936"/>
    </row>
    <row r="59" spans="1:74" s="131" customFormat="1" ht="12.6" customHeight="1" x14ac:dyDescent="0.2">
      <c r="A59" s="935"/>
      <c r="B59" s="980" t="s">
        <v>118</v>
      </c>
      <c r="C59" s="980"/>
      <c r="D59" s="980"/>
      <c r="E59" s="980"/>
      <c r="F59" s="980"/>
      <c r="G59" s="980"/>
      <c r="H59" s="980"/>
      <c r="I59" s="980"/>
      <c r="J59" s="980"/>
      <c r="K59" s="980"/>
      <c r="L59" s="980"/>
      <c r="M59" s="980"/>
      <c r="N59" s="980"/>
      <c r="O59" s="980"/>
      <c r="P59" s="980"/>
      <c r="Q59" s="980"/>
      <c r="R59" s="980"/>
      <c r="S59" s="936"/>
      <c r="T59" s="936"/>
      <c r="U59" s="936"/>
      <c r="V59" s="936"/>
      <c r="W59" s="936"/>
      <c r="X59" s="936"/>
      <c r="Y59" s="936"/>
      <c r="Z59" s="936"/>
      <c r="AA59" s="936"/>
      <c r="AB59" s="936"/>
      <c r="AC59" s="936"/>
      <c r="AD59" s="936"/>
      <c r="AE59" s="936"/>
      <c r="AF59" s="936"/>
      <c r="AG59" s="936"/>
      <c r="AH59" s="936"/>
      <c r="AI59" s="936"/>
      <c r="AJ59" s="936"/>
      <c r="AK59" s="936"/>
      <c r="AL59" s="936"/>
      <c r="AM59" s="936"/>
      <c r="AN59" s="936"/>
      <c r="AO59" s="936"/>
      <c r="AP59" s="936"/>
      <c r="AQ59" s="936"/>
      <c r="AR59" s="936"/>
      <c r="AS59" s="936"/>
      <c r="AT59" s="936"/>
      <c r="AU59" s="936"/>
      <c r="AV59" s="936"/>
      <c r="AW59" s="936"/>
      <c r="AX59" s="936"/>
      <c r="AY59" s="738"/>
      <c r="AZ59" s="738"/>
      <c r="BA59" s="738"/>
      <c r="BB59" s="738"/>
      <c r="BC59" s="738"/>
      <c r="BD59" s="599"/>
      <c r="BE59" s="599"/>
      <c r="BF59" s="599"/>
      <c r="BG59" s="738"/>
      <c r="BH59" s="738"/>
      <c r="BI59" s="738"/>
      <c r="BJ59" s="146"/>
      <c r="BK59" s="936"/>
      <c r="BL59" s="936"/>
      <c r="BM59" s="936"/>
      <c r="BN59" s="936"/>
      <c r="BO59" s="936"/>
      <c r="BP59" s="936"/>
      <c r="BQ59" s="936"/>
      <c r="BR59" s="936"/>
      <c r="BS59" s="936"/>
      <c r="BT59" s="936"/>
      <c r="BU59" s="936"/>
      <c r="BV59" s="936"/>
    </row>
    <row r="60" spans="1:74" s="131" customFormat="1" ht="12.75" customHeight="1" x14ac:dyDescent="0.2">
      <c r="A60" s="935"/>
      <c r="B60" s="1050" t="s">
        <v>1009</v>
      </c>
      <c r="C60" s="989"/>
      <c r="D60" s="989"/>
      <c r="E60" s="989"/>
      <c r="F60" s="989"/>
      <c r="G60" s="989"/>
      <c r="H60" s="989"/>
      <c r="I60" s="989"/>
      <c r="J60" s="989"/>
      <c r="K60" s="989"/>
      <c r="L60" s="989"/>
      <c r="M60" s="989"/>
      <c r="N60" s="989"/>
      <c r="O60" s="989"/>
      <c r="P60" s="989"/>
      <c r="Q60" s="972"/>
      <c r="R60" s="695"/>
      <c r="S60" s="936"/>
      <c r="T60" s="936"/>
      <c r="U60" s="936"/>
      <c r="V60" s="936"/>
      <c r="W60" s="936"/>
      <c r="X60" s="936"/>
      <c r="Y60" s="936"/>
      <c r="Z60" s="936"/>
      <c r="AA60" s="936"/>
      <c r="AB60" s="936"/>
      <c r="AC60" s="936"/>
      <c r="AD60" s="936"/>
      <c r="AE60" s="936"/>
      <c r="AF60" s="936"/>
      <c r="AG60" s="936"/>
      <c r="AH60" s="936"/>
      <c r="AI60" s="936"/>
      <c r="AJ60" s="936"/>
      <c r="AK60" s="936"/>
      <c r="AL60" s="936"/>
      <c r="AM60" s="936"/>
      <c r="AN60" s="936"/>
      <c r="AO60" s="936"/>
      <c r="AP60" s="936"/>
      <c r="AQ60" s="936"/>
      <c r="AR60" s="936"/>
      <c r="AS60" s="936"/>
      <c r="AT60" s="936"/>
      <c r="AU60" s="936"/>
      <c r="AV60" s="936"/>
      <c r="AW60" s="936"/>
      <c r="AX60" s="936"/>
      <c r="AY60" s="738"/>
      <c r="AZ60" s="738"/>
      <c r="BA60" s="738"/>
      <c r="BB60" s="738"/>
      <c r="BC60" s="738"/>
      <c r="BD60" s="599"/>
      <c r="BE60" s="599"/>
      <c r="BF60" s="599"/>
      <c r="BG60" s="738"/>
      <c r="BH60" s="738"/>
      <c r="BI60" s="738"/>
      <c r="BJ60" s="146"/>
      <c r="BK60" s="936"/>
      <c r="BL60" s="936"/>
      <c r="BM60" s="936"/>
      <c r="BN60" s="936"/>
      <c r="BO60" s="936"/>
      <c r="BP60" s="936"/>
      <c r="BQ60" s="936"/>
      <c r="BR60" s="936"/>
      <c r="BS60" s="936"/>
      <c r="BT60" s="936"/>
      <c r="BU60" s="936"/>
      <c r="BV60" s="936"/>
    </row>
    <row r="61" spans="1:74" s="131" customFormat="1" ht="14.25" x14ac:dyDescent="0.2">
      <c r="A61" s="935"/>
      <c r="B61" s="966" t="s">
        <v>955</v>
      </c>
      <c r="C61" s="972"/>
      <c r="D61" s="972"/>
      <c r="E61" s="972"/>
      <c r="F61" s="972"/>
      <c r="G61" s="972"/>
      <c r="H61" s="972"/>
      <c r="I61" s="972"/>
      <c r="J61" s="972"/>
      <c r="K61" s="972"/>
      <c r="L61" s="972"/>
      <c r="M61" s="972"/>
      <c r="N61" s="972"/>
      <c r="O61" s="972"/>
      <c r="P61" s="972"/>
      <c r="Q61" s="1051"/>
      <c r="R61" s="695"/>
      <c r="S61" s="936"/>
      <c r="T61" s="936"/>
      <c r="U61" s="936"/>
      <c r="V61" s="936"/>
      <c r="W61" s="936"/>
      <c r="X61" s="936"/>
      <c r="Y61" s="936"/>
      <c r="Z61" s="936"/>
      <c r="AA61" s="936"/>
      <c r="AB61" s="936"/>
      <c r="AC61" s="936"/>
      <c r="AD61" s="936"/>
      <c r="AE61" s="936"/>
      <c r="AF61" s="936"/>
      <c r="AG61" s="936"/>
      <c r="AH61" s="936"/>
      <c r="AI61" s="936"/>
      <c r="AJ61" s="936"/>
      <c r="AK61" s="936"/>
      <c r="AL61" s="936"/>
      <c r="AM61" s="936"/>
      <c r="AN61" s="936"/>
      <c r="AO61" s="936"/>
      <c r="AP61" s="936"/>
      <c r="AQ61" s="936"/>
      <c r="AR61" s="936"/>
      <c r="AS61" s="936"/>
      <c r="AT61" s="936"/>
      <c r="AU61" s="936"/>
      <c r="AV61" s="936"/>
      <c r="AW61" s="936"/>
      <c r="AX61" s="936"/>
      <c r="AY61" s="738"/>
      <c r="AZ61" s="738"/>
      <c r="BA61" s="738"/>
      <c r="BB61" s="738"/>
      <c r="BC61" s="738"/>
      <c r="BD61" s="599"/>
      <c r="BE61" s="599"/>
      <c r="BF61" s="599"/>
      <c r="BG61" s="738"/>
      <c r="BH61" s="738"/>
      <c r="BI61" s="738"/>
      <c r="BJ61" s="146"/>
      <c r="BK61" s="936"/>
      <c r="BL61" s="936"/>
      <c r="BM61" s="936"/>
      <c r="BN61" s="936"/>
      <c r="BO61" s="936"/>
      <c r="BP61" s="936"/>
      <c r="BQ61" s="936"/>
      <c r="BR61" s="936"/>
      <c r="BS61" s="936"/>
      <c r="BT61" s="936"/>
      <c r="BU61" s="936"/>
      <c r="BV61" s="936"/>
    </row>
    <row r="62" spans="1:74" s="129" customFormat="1" ht="12" customHeight="1" x14ac:dyDescent="0.2">
      <c r="A62" s="935"/>
      <c r="B62" s="1052" t="s">
        <v>1010</v>
      </c>
      <c r="C62" s="972"/>
      <c r="D62" s="972"/>
      <c r="E62" s="972"/>
      <c r="F62" s="972"/>
      <c r="G62" s="972"/>
      <c r="H62" s="972"/>
      <c r="I62" s="972"/>
      <c r="J62" s="972"/>
      <c r="K62" s="972"/>
      <c r="L62" s="972"/>
      <c r="M62" s="972"/>
      <c r="N62" s="972"/>
      <c r="O62" s="972"/>
      <c r="P62" s="972"/>
      <c r="Q62" s="972"/>
      <c r="R62" s="695"/>
      <c r="S62" s="932"/>
      <c r="T62" s="932"/>
      <c r="U62" s="932"/>
      <c r="V62" s="932"/>
      <c r="W62" s="932"/>
      <c r="X62" s="932"/>
      <c r="Y62" s="932"/>
      <c r="Z62" s="932"/>
      <c r="AA62" s="932"/>
      <c r="AB62" s="932"/>
      <c r="AC62" s="932"/>
      <c r="AD62" s="932"/>
      <c r="AE62" s="932"/>
      <c r="AF62" s="932"/>
      <c r="AG62" s="932"/>
      <c r="AH62" s="932"/>
      <c r="AI62" s="932"/>
      <c r="AJ62" s="932"/>
      <c r="AK62" s="932"/>
      <c r="AL62" s="932"/>
      <c r="AM62" s="932"/>
      <c r="AN62" s="932"/>
      <c r="AO62" s="932"/>
      <c r="AP62" s="932"/>
      <c r="AQ62" s="932"/>
      <c r="AR62" s="932"/>
      <c r="AS62" s="932"/>
      <c r="AT62" s="932"/>
      <c r="AU62" s="932"/>
      <c r="AV62" s="932"/>
      <c r="AW62" s="932"/>
      <c r="AX62" s="932"/>
      <c r="AY62" s="735"/>
      <c r="AZ62" s="735"/>
      <c r="BA62" s="735"/>
      <c r="BB62" s="735"/>
      <c r="BC62" s="735"/>
      <c r="BD62" s="594"/>
      <c r="BE62" s="594"/>
      <c r="BF62" s="594"/>
      <c r="BG62" s="735"/>
      <c r="BH62" s="735"/>
      <c r="BI62" s="735"/>
      <c r="BJ62" s="145"/>
      <c r="BK62" s="932"/>
      <c r="BL62" s="932"/>
      <c r="BM62" s="932"/>
      <c r="BN62" s="932"/>
      <c r="BO62" s="932"/>
      <c r="BP62" s="932"/>
      <c r="BQ62" s="932"/>
      <c r="BR62" s="932"/>
      <c r="BS62" s="932"/>
      <c r="BT62" s="932"/>
      <c r="BU62" s="932"/>
      <c r="BV62" s="932"/>
    </row>
    <row r="63" spans="1:74" x14ac:dyDescent="0.2">
      <c r="A63" s="937"/>
      <c r="B63" s="464"/>
      <c r="C63" s="44"/>
      <c r="D63" s="44"/>
      <c r="E63" s="44"/>
      <c r="F63" s="44"/>
      <c r="G63" s="44"/>
      <c r="H63" s="44"/>
      <c r="I63" s="44"/>
      <c r="J63" s="44"/>
      <c r="K63" s="44"/>
      <c r="L63" s="44"/>
      <c r="M63" s="44"/>
      <c r="N63" s="44"/>
      <c r="O63" s="44"/>
      <c r="P63" s="44"/>
      <c r="Q63" s="44"/>
      <c r="R63" s="44"/>
      <c r="S63" s="44"/>
      <c r="T63" s="44"/>
      <c r="U63" s="44"/>
      <c r="V63" s="44"/>
      <c r="W63" s="44"/>
      <c r="X63" s="44"/>
      <c r="Y63" s="44"/>
      <c r="Z63" s="44"/>
      <c r="AA63" s="44"/>
      <c r="AB63" s="44"/>
      <c r="AC63" s="44"/>
      <c r="AD63" s="44"/>
      <c r="AE63" s="44"/>
      <c r="AF63" s="44"/>
      <c r="AG63" s="44"/>
      <c r="AH63" s="44"/>
      <c r="AI63" s="44"/>
      <c r="AJ63" s="44"/>
      <c r="AK63" s="44"/>
      <c r="AL63" s="44"/>
      <c r="AM63" s="44"/>
      <c r="AN63" s="44"/>
      <c r="AO63" s="44"/>
      <c r="AP63" s="44"/>
      <c r="AQ63" s="44"/>
      <c r="AR63" s="44"/>
      <c r="AS63" s="44"/>
      <c r="AT63" s="44"/>
      <c r="AU63" s="44"/>
      <c r="AV63" s="44"/>
      <c r="AW63" s="44"/>
      <c r="AX63" s="44"/>
      <c r="AY63" s="739"/>
      <c r="AZ63" s="739"/>
      <c r="BA63" s="739"/>
      <c r="BB63" s="739"/>
      <c r="BC63" s="739"/>
      <c r="BD63" s="600"/>
      <c r="BE63" s="600"/>
      <c r="BF63" s="600"/>
      <c r="BG63" s="739"/>
      <c r="BH63" s="739"/>
      <c r="BI63" s="739"/>
      <c r="BJ63" s="93"/>
      <c r="BK63" s="93"/>
      <c r="BL63" s="93"/>
      <c r="BM63" s="93"/>
      <c r="BN63" s="93"/>
      <c r="BO63" s="93"/>
      <c r="BP63" s="93"/>
      <c r="BQ63" s="93"/>
      <c r="BR63" s="93"/>
      <c r="BS63" s="93"/>
      <c r="BT63" s="93"/>
      <c r="BU63" s="93"/>
      <c r="BV63" s="93"/>
    </row>
    <row r="64" spans="1:74" x14ac:dyDescent="0.2">
      <c r="A64" s="937"/>
      <c r="B64" s="464"/>
      <c r="C64" s="44"/>
      <c r="D64" s="44"/>
      <c r="E64" s="44"/>
      <c r="F64" s="44"/>
      <c r="G64" s="44"/>
      <c r="H64" s="44"/>
      <c r="I64" s="44"/>
      <c r="J64" s="44"/>
      <c r="K64" s="44"/>
      <c r="L64" s="44"/>
      <c r="M64" s="44"/>
      <c r="N64" s="44"/>
      <c r="O64" s="44"/>
      <c r="P64" s="44"/>
      <c r="Q64" s="44"/>
      <c r="R64" s="44"/>
      <c r="S64" s="44"/>
      <c r="T64" s="44"/>
      <c r="U64" s="44"/>
      <c r="V64" s="44"/>
      <c r="W64" s="44"/>
      <c r="X64" s="44"/>
      <c r="Y64" s="44"/>
      <c r="Z64" s="44"/>
      <c r="AA64" s="44"/>
      <c r="AB64" s="44"/>
      <c r="AC64" s="44"/>
      <c r="AD64" s="44"/>
      <c r="AE64" s="44"/>
      <c r="AF64" s="44"/>
      <c r="AG64" s="44"/>
      <c r="AH64" s="44"/>
      <c r="AI64" s="44"/>
      <c r="AJ64" s="44"/>
      <c r="AK64" s="44"/>
      <c r="AL64" s="44"/>
      <c r="AM64" s="44"/>
      <c r="AN64" s="44"/>
      <c r="AO64" s="44"/>
      <c r="AP64" s="44"/>
      <c r="AQ64" s="44"/>
      <c r="AR64" s="44"/>
      <c r="AS64" s="44"/>
      <c r="AT64" s="44"/>
      <c r="AU64" s="44"/>
      <c r="AV64" s="44"/>
      <c r="AW64" s="44"/>
      <c r="AX64" s="44"/>
      <c r="AY64" s="739"/>
      <c r="AZ64" s="739"/>
      <c r="BA64" s="739"/>
      <c r="BB64" s="739"/>
      <c r="BC64" s="739"/>
      <c r="BD64" s="600"/>
      <c r="BE64" s="600"/>
      <c r="BF64" s="600"/>
      <c r="BG64" s="739"/>
      <c r="BH64" s="739"/>
      <c r="BI64" s="739"/>
      <c r="BJ64" s="93"/>
      <c r="BK64" s="93"/>
      <c r="BL64" s="93"/>
      <c r="BM64" s="93"/>
      <c r="BN64" s="93"/>
      <c r="BO64" s="93"/>
      <c r="BP64" s="93"/>
      <c r="BQ64" s="93"/>
      <c r="BR64" s="93"/>
      <c r="BS64" s="93"/>
      <c r="BT64" s="93"/>
      <c r="BU64" s="93"/>
      <c r="BV64" s="93"/>
    </row>
    <row r="65" spans="1:74" x14ac:dyDescent="0.2">
      <c r="A65" s="937"/>
      <c r="B65" s="464"/>
      <c r="C65" s="44"/>
      <c r="D65" s="44"/>
      <c r="E65" s="44"/>
      <c r="F65" s="44"/>
      <c r="G65" s="44"/>
      <c r="H65" s="44"/>
      <c r="I65" s="44"/>
      <c r="J65" s="44"/>
      <c r="K65" s="44"/>
      <c r="L65" s="44"/>
      <c r="M65" s="44"/>
      <c r="N65" s="44"/>
      <c r="O65" s="44"/>
      <c r="P65" s="44"/>
      <c r="Q65" s="44"/>
      <c r="R65" s="44"/>
      <c r="S65" s="44"/>
      <c r="T65" s="44"/>
      <c r="U65" s="44"/>
      <c r="V65" s="44"/>
      <c r="W65" s="44"/>
      <c r="X65" s="44"/>
      <c r="Y65" s="44"/>
      <c r="Z65" s="44"/>
      <c r="AA65" s="44"/>
      <c r="AB65" s="44"/>
      <c r="AC65" s="44"/>
      <c r="AD65" s="44"/>
      <c r="AE65" s="44"/>
      <c r="AF65" s="44"/>
      <c r="AG65" s="44"/>
      <c r="AH65" s="44"/>
      <c r="AI65" s="44"/>
      <c r="AJ65" s="44"/>
      <c r="AK65" s="44"/>
      <c r="AL65" s="44"/>
      <c r="AM65" s="44"/>
      <c r="AN65" s="44"/>
      <c r="AO65" s="44"/>
      <c r="AP65" s="44"/>
      <c r="AQ65" s="44"/>
      <c r="AR65" s="44"/>
      <c r="AS65" s="44"/>
      <c r="AT65" s="44"/>
      <c r="AU65" s="44"/>
      <c r="AV65" s="44"/>
      <c r="AW65" s="44"/>
      <c r="AX65" s="44"/>
      <c r="AY65" s="739"/>
      <c r="AZ65" s="739"/>
      <c r="BA65" s="739"/>
      <c r="BB65" s="739"/>
      <c r="BC65" s="739"/>
      <c r="BD65" s="600"/>
      <c r="BE65" s="600"/>
      <c r="BF65" s="600"/>
      <c r="BG65" s="739"/>
      <c r="BH65" s="739"/>
      <c r="BI65" s="739"/>
      <c r="BJ65" s="93"/>
      <c r="BK65" s="93"/>
      <c r="BL65" s="93"/>
      <c r="BM65" s="93"/>
      <c r="BN65" s="93"/>
      <c r="BO65" s="93"/>
      <c r="BP65" s="93"/>
      <c r="BQ65" s="93"/>
      <c r="BR65" s="93"/>
      <c r="BS65" s="93"/>
      <c r="BT65" s="93"/>
      <c r="BU65" s="93"/>
      <c r="BV65" s="93"/>
    </row>
    <row r="66" spans="1:74" x14ac:dyDescent="0.2">
      <c r="A66" s="937"/>
      <c r="B66" s="464"/>
      <c r="C66" s="44"/>
      <c r="D66" s="44"/>
      <c r="E66" s="44"/>
      <c r="F66" s="44"/>
      <c r="G66" s="44"/>
      <c r="H66" s="44"/>
      <c r="I66" s="44"/>
      <c r="J66" s="44"/>
      <c r="K66" s="44"/>
      <c r="L66" s="44"/>
      <c r="M66" s="44"/>
      <c r="N66" s="44"/>
      <c r="O66" s="44"/>
      <c r="P66" s="44"/>
      <c r="Q66" s="44"/>
      <c r="R66" s="44"/>
      <c r="S66" s="44"/>
      <c r="T66" s="44"/>
      <c r="U66" s="44"/>
      <c r="V66" s="44"/>
      <c r="W66" s="44"/>
      <c r="X66" s="44"/>
      <c r="Y66" s="44"/>
      <c r="Z66" s="44"/>
      <c r="AA66" s="44"/>
      <c r="AB66" s="44"/>
      <c r="AC66" s="44"/>
      <c r="AD66" s="44"/>
      <c r="AE66" s="44"/>
      <c r="AF66" s="44"/>
      <c r="AG66" s="44"/>
      <c r="AH66" s="44"/>
      <c r="AI66" s="44"/>
      <c r="AJ66" s="44"/>
      <c r="AK66" s="44"/>
      <c r="AL66" s="44"/>
      <c r="AM66" s="44"/>
      <c r="AN66" s="44"/>
      <c r="AO66" s="44"/>
      <c r="AP66" s="44"/>
      <c r="AQ66" s="44"/>
      <c r="AR66" s="44"/>
      <c r="AS66" s="44"/>
      <c r="AT66" s="44"/>
      <c r="AU66" s="44"/>
      <c r="AV66" s="44"/>
      <c r="AW66" s="44"/>
      <c r="AX66" s="44"/>
      <c r="AY66" s="739"/>
      <c r="AZ66" s="739"/>
      <c r="BA66" s="739"/>
      <c r="BB66" s="739"/>
      <c r="BC66" s="739"/>
      <c r="BD66" s="600"/>
      <c r="BE66" s="600"/>
      <c r="BF66" s="600"/>
      <c r="BG66" s="739"/>
      <c r="BH66" s="739"/>
      <c r="BI66" s="739"/>
      <c r="BJ66" s="93"/>
      <c r="BK66" s="93"/>
      <c r="BL66" s="93"/>
      <c r="BM66" s="93"/>
      <c r="BN66" s="93"/>
      <c r="BO66" s="93"/>
      <c r="BP66" s="93"/>
      <c r="BQ66" s="93"/>
      <c r="BR66" s="93"/>
      <c r="BS66" s="93"/>
      <c r="BT66" s="93"/>
      <c r="BU66" s="93"/>
      <c r="BV66" s="93"/>
    </row>
    <row r="67" spans="1:74" x14ac:dyDescent="0.2">
      <c r="A67" s="937"/>
      <c r="B67" s="464"/>
      <c r="C67" s="44"/>
      <c r="D67" s="44"/>
      <c r="E67" s="44"/>
      <c r="F67" s="44"/>
      <c r="G67" s="44"/>
      <c r="H67" s="44"/>
      <c r="I67" s="44"/>
      <c r="J67" s="44"/>
      <c r="K67" s="44"/>
      <c r="L67" s="44"/>
      <c r="M67" s="44"/>
      <c r="N67" s="44"/>
      <c r="O67" s="44"/>
      <c r="P67" s="44"/>
      <c r="Q67" s="44"/>
      <c r="R67" s="44"/>
      <c r="S67" s="44"/>
      <c r="T67" s="44"/>
      <c r="U67" s="44"/>
      <c r="V67" s="44"/>
      <c r="W67" s="44"/>
      <c r="X67" s="44"/>
      <c r="Y67" s="44"/>
      <c r="Z67" s="44"/>
      <c r="AA67" s="44"/>
      <c r="AB67" s="44"/>
      <c r="AC67" s="44"/>
      <c r="AD67" s="44"/>
      <c r="AE67" s="44"/>
      <c r="AF67" s="44"/>
      <c r="AG67" s="44"/>
      <c r="AH67" s="44"/>
      <c r="AI67" s="44"/>
      <c r="AJ67" s="44"/>
      <c r="AK67" s="44"/>
      <c r="AL67" s="44"/>
      <c r="AM67" s="44"/>
      <c r="AN67" s="44"/>
      <c r="AO67" s="44"/>
      <c r="AP67" s="44"/>
      <c r="AQ67" s="44"/>
      <c r="AR67" s="44"/>
      <c r="AS67" s="44"/>
      <c r="AT67" s="44"/>
      <c r="AU67" s="44"/>
      <c r="AV67" s="44"/>
      <c r="AW67" s="44"/>
      <c r="AX67" s="44"/>
      <c r="AY67" s="739"/>
      <c r="AZ67" s="739"/>
      <c r="BA67" s="739"/>
      <c r="BB67" s="739"/>
      <c r="BC67" s="739"/>
      <c r="BD67" s="600"/>
      <c r="BE67" s="600"/>
      <c r="BF67" s="600"/>
      <c r="BG67" s="739"/>
      <c r="BH67" s="739"/>
      <c r="BI67" s="739"/>
      <c r="BJ67" s="93"/>
      <c r="BK67" s="93"/>
      <c r="BL67" s="93"/>
      <c r="BM67" s="93"/>
      <c r="BN67" s="93"/>
      <c r="BO67" s="93"/>
      <c r="BP67" s="93"/>
      <c r="BQ67" s="93"/>
      <c r="BR67" s="93"/>
      <c r="BS67" s="93"/>
      <c r="BT67" s="93"/>
      <c r="BU67" s="93"/>
      <c r="BV67" s="93"/>
    </row>
    <row r="68" spans="1:74" x14ac:dyDescent="0.2">
      <c r="A68" s="937"/>
      <c r="B68" s="464"/>
      <c r="C68" s="44"/>
      <c r="D68" s="44"/>
      <c r="E68" s="44"/>
      <c r="F68" s="44"/>
      <c r="G68" s="44"/>
      <c r="H68" s="44"/>
      <c r="I68" s="44"/>
      <c r="J68" s="44"/>
      <c r="K68" s="44"/>
      <c r="L68" s="44"/>
      <c r="M68" s="44"/>
      <c r="N68" s="44"/>
      <c r="O68" s="44"/>
      <c r="P68" s="44"/>
      <c r="Q68" s="44"/>
      <c r="R68" s="44"/>
      <c r="S68" s="44"/>
      <c r="T68" s="44"/>
      <c r="U68" s="44"/>
      <c r="V68" s="44"/>
      <c r="W68" s="44"/>
      <c r="X68" s="44"/>
      <c r="Y68" s="44"/>
      <c r="Z68" s="44"/>
      <c r="AA68" s="44"/>
      <c r="AB68" s="44"/>
      <c r="AC68" s="44"/>
      <c r="AD68" s="44"/>
      <c r="AE68" s="44"/>
      <c r="AF68" s="44"/>
      <c r="AG68" s="44"/>
      <c r="AH68" s="44"/>
      <c r="AI68" s="44"/>
      <c r="AJ68" s="44"/>
      <c r="AK68" s="44"/>
      <c r="AL68" s="44"/>
      <c r="AM68" s="44"/>
      <c r="AN68" s="44"/>
      <c r="AO68" s="44"/>
      <c r="AP68" s="44"/>
      <c r="AQ68" s="44"/>
      <c r="AR68" s="44"/>
      <c r="AS68" s="44"/>
      <c r="AT68" s="44"/>
      <c r="AU68" s="44"/>
      <c r="AV68" s="44"/>
      <c r="AW68" s="44"/>
      <c r="AX68" s="44"/>
      <c r="AY68" s="739"/>
      <c r="AZ68" s="739"/>
      <c r="BA68" s="739"/>
      <c r="BB68" s="739"/>
      <c r="BC68" s="739"/>
      <c r="BD68" s="600"/>
      <c r="BE68" s="600"/>
      <c r="BF68" s="600"/>
      <c r="BG68" s="739"/>
      <c r="BH68" s="739"/>
      <c r="BI68" s="739"/>
      <c r="BJ68" s="93"/>
      <c r="BK68" s="93"/>
      <c r="BL68" s="93"/>
      <c r="BM68" s="93"/>
      <c r="BN68" s="93"/>
      <c r="BO68" s="93"/>
      <c r="BP68" s="93"/>
      <c r="BQ68" s="93"/>
      <c r="BR68" s="93"/>
      <c r="BS68" s="93"/>
      <c r="BT68" s="93"/>
      <c r="BU68" s="93"/>
      <c r="BV68" s="93"/>
    </row>
    <row r="69" spans="1:74" x14ac:dyDescent="0.2">
      <c r="A69" s="937"/>
      <c r="B69" s="464"/>
      <c r="C69" s="44"/>
      <c r="D69" s="44"/>
      <c r="E69" s="44"/>
      <c r="F69" s="44"/>
      <c r="G69" s="44"/>
      <c r="H69" s="44"/>
      <c r="I69" s="44"/>
      <c r="J69" s="44"/>
      <c r="K69" s="44"/>
      <c r="L69" s="44"/>
      <c r="M69" s="44"/>
      <c r="N69" s="44"/>
      <c r="O69" s="44"/>
      <c r="P69" s="44"/>
      <c r="Q69" s="44"/>
      <c r="R69" s="44"/>
      <c r="S69" s="44"/>
      <c r="T69" s="44"/>
      <c r="U69" s="44"/>
      <c r="V69" s="44"/>
      <c r="W69" s="44"/>
      <c r="X69" s="44"/>
      <c r="Y69" s="44"/>
      <c r="Z69" s="44"/>
      <c r="AA69" s="44"/>
      <c r="AB69" s="44"/>
      <c r="AC69" s="44"/>
      <c r="AD69" s="44"/>
      <c r="AE69" s="44"/>
      <c r="AF69" s="44"/>
      <c r="AG69" s="44"/>
      <c r="AH69" s="44"/>
      <c r="AI69" s="44"/>
      <c r="AJ69" s="44"/>
      <c r="AK69" s="44"/>
      <c r="AL69" s="44"/>
      <c r="AM69" s="44"/>
      <c r="AN69" s="44"/>
      <c r="AO69" s="44"/>
      <c r="AP69" s="44"/>
      <c r="AQ69" s="44"/>
      <c r="AR69" s="44"/>
      <c r="AS69" s="44"/>
      <c r="AT69" s="44"/>
      <c r="AU69" s="44"/>
      <c r="AV69" s="44"/>
      <c r="AW69" s="44"/>
      <c r="AX69" s="44"/>
      <c r="AY69" s="739"/>
      <c r="AZ69" s="739"/>
      <c r="BA69" s="739"/>
      <c r="BB69" s="739"/>
      <c r="BC69" s="739"/>
      <c r="BD69" s="600"/>
      <c r="BE69" s="600"/>
      <c r="BF69" s="600"/>
      <c r="BG69" s="739"/>
      <c r="BH69" s="739"/>
      <c r="BI69" s="739"/>
      <c r="BJ69" s="93"/>
      <c r="BK69" s="93"/>
      <c r="BL69" s="93"/>
      <c r="BM69" s="93"/>
      <c r="BN69" s="93"/>
      <c r="BO69" s="93"/>
      <c r="BP69" s="93"/>
      <c r="BQ69" s="93"/>
      <c r="BR69" s="93"/>
      <c r="BS69" s="93"/>
      <c r="BT69" s="93"/>
      <c r="BU69" s="93"/>
      <c r="BV69" s="93"/>
    </row>
    <row r="70" spans="1:74" x14ac:dyDescent="0.2">
      <c r="A70" s="937"/>
      <c r="B70" s="464"/>
      <c r="C70" s="44"/>
      <c r="D70" s="44"/>
      <c r="E70" s="44"/>
      <c r="F70" s="44"/>
      <c r="G70" s="44"/>
      <c r="H70" s="44"/>
      <c r="I70" s="44"/>
      <c r="J70" s="44"/>
      <c r="K70" s="44"/>
      <c r="L70" s="44"/>
      <c r="M70" s="44"/>
      <c r="N70" s="44"/>
      <c r="O70" s="44"/>
      <c r="P70" s="44"/>
      <c r="Q70" s="44"/>
      <c r="R70" s="44"/>
      <c r="S70" s="44"/>
      <c r="T70" s="44"/>
      <c r="U70" s="44"/>
      <c r="V70" s="44"/>
      <c r="W70" s="44"/>
      <c r="X70" s="44"/>
      <c r="Y70" s="44"/>
      <c r="Z70" s="44"/>
      <c r="AA70" s="44"/>
      <c r="AB70" s="44"/>
      <c r="AC70" s="44"/>
      <c r="AD70" s="44"/>
      <c r="AE70" s="44"/>
      <c r="AF70" s="44"/>
      <c r="AG70" s="44"/>
      <c r="AH70" s="44"/>
      <c r="AI70" s="44"/>
      <c r="AJ70" s="44"/>
      <c r="AK70" s="44"/>
      <c r="AL70" s="44"/>
      <c r="AM70" s="44"/>
      <c r="AN70" s="44"/>
      <c r="AO70" s="44"/>
      <c r="AP70" s="44"/>
      <c r="AQ70" s="44"/>
      <c r="AR70" s="44"/>
      <c r="AS70" s="44"/>
      <c r="AT70" s="44"/>
      <c r="AU70" s="44"/>
      <c r="AV70" s="44"/>
      <c r="AW70" s="44"/>
      <c r="AX70" s="44"/>
      <c r="AY70" s="739"/>
      <c r="AZ70" s="739"/>
      <c r="BA70" s="739"/>
      <c r="BB70" s="739"/>
      <c r="BC70" s="739"/>
      <c r="BD70" s="600"/>
      <c r="BE70" s="600"/>
      <c r="BF70" s="600"/>
      <c r="BG70" s="739"/>
      <c r="BH70" s="739"/>
      <c r="BI70" s="739"/>
      <c r="BJ70" s="93"/>
      <c r="BK70" s="93"/>
      <c r="BL70" s="93"/>
      <c r="BM70" s="93"/>
      <c r="BN70" s="93"/>
      <c r="BO70" s="93"/>
      <c r="BP70" s="93"/>
      <c r="BQ70" s="93"/>
      <c r="BR70" s="93"/>
      <c r="BS70" s="93"/>
      <c r="BT70" s="93"/>
      <c r="BU70" s="93"/>
      <c r="BV70" s="93"/>
    </row>
    <row r="71" spans="1:74" x14ac:dyDescent="0.2">
      <c r="A71" s="937"/>
      <c r="B71" s="464"/>
      <c r="C71" s="44"/>
      <c r="D71" s="44"/>
      <c r="E71" s="44"/>
      <c r="F71" s="44"/>
      <c r="G71" s="44"/>
      <c r="H71" s="44"/>
      <c r="I71" s="44"/>
      <c r="J71" s="44"/>
      <c r="K71" s="44"/>
      <c r="L71" s="44"/>
      <c r="M71" s="44"/>
      <c r="N71" s="44"/>
      <c r="O71" s="44"/>
      <c r="P71" s="44"/>
      <c r="Q71" s="44"/>
      <c r="R71" s="44"/>
      <c r="S71" s="44"/>
      <c r="T71" s="44"/>
      <c r="U71" s="44"/>
      <c r="V71" s="44"/>
      <c r="W71" s="44"/>
      <c r="X71" s="44"/>
      <c r="Y71" s="44"/>
      <c r="Z71" s="44"/>
      <c r="AA71" s="44"/>
      <c r="AB71" s="44"/>
      <c r="AC71" s="44"/>
      <c r="AD71" s="44"/>
      <c r="AE71" s="44"/>
      <c r="AF71" s="44"/>
      <c r="AG71" s="44"/>
      <c r="AH71" s="44"/>
      <c r="AI71" s="44"/>
      <c r="AJ71" s="44"/>
      <c r="AK71" s="44"/>
      <c r="AL71" s="44"/>
      <c r="AM71" s="44"/>
      <c r="AN71" s="44"/>
      <c r="AO71" s="44"/>
      <c r="AP71" s="44"/>
      <c r="AQ71" s="44"/>
      <c r="AR71" s="44"/>
      <c r="AS71" s="44"/>
      <c r="AT71" s="44"/>
      <c r="AU71" s="44"/>
      <c r="AV71" s="44"/>
      <c r="AW71" s="44"/>
      <c r="AX71" s="44"/>
      <c r="AY71" s="739"/>
      <c r="AZ71" s="739"/>
      <c r="BA71" s="739"/>
      <c r="BB71" s="739"/>
      <c r="BC71" s="739"/>
      <c r="BD71" s="600"/>
      <c r="BE71" s="600"/>
      <c r="BF71" s="600"/>
      <c r="BG71" s="739"/>
      <c r="BH71" s="739"/>
      <c r="BI71" s="739"/>
      <c r="BJ71" s="93"/>
      <c r="BK71" s="93"/>
      <c r="BL71" s="93"/>
      <c r="BM71" s="93"/>
      <c r="BN71" s="93"/>
      <c r="BO71" s="93"/>
      <c r="BP71" s="93"/>
      <c r="BQ71" s="93"/>
      <c r="BR71" s="93"/>
      <c r="BS71" s="93"/>
      <c r="BT71" s="93"/>
      <c r="BU71" s="93"/>
      <c r="BV71" s="93"/>
    </row>
    <row r="72" spans="1:74" x14ac:dyDescent="0.2">
      <c r="A72" s="464"/>
      <c r="B72" s="464"/>
      <c r="C72" s="464"/>
      <c r="D72" s="464"/>
      <c r="E72" s="464"/>
      <c r="F72" s="464"/>
      <c r="G72" s="464"/>
      <c r="H72" s="464"/>
      <c r="I72" s="464"/>
      <c r="J72" s="464"/>
      <c r="K72" s="464"/>
      <c r="L72" s="464"/>
      <c r="M72" s="464"/>
      <c r="N72" s="464"/>
      <c r="O72" s="464"/>
      <c r="P72" s="464"/>
      <c r="Q72" s="464"/>
      <c r="R72" s="464"/>
      <c r="S72" s="464"/>
      <c r="T72" s="464"/>
      <c r="U72" s="464"/>
      <c r="V72" s="464"/>
      <c r="W72" s="464"/>
      <c r="X72" s="464"/>
      <c r="Y72" s="464"/>
      <c r="Z72" s="464"/>
      <c r="AA72" s="464"/>
      <c r="AB72" s="464"/>
      <c r="AC72" s="464"/>
      <c r="AD72" s="464"/>
      <c r="AE72" s="464"/>
      <c r="AF72" s="464"/>
      <c r="AG72" s="464"/>
      <c r="AH72" s="464"/>
      <c r="AI72" s="464"/>
      <c r="AJ72" s="464"/>
      <c r="AK72" s="464"/>
      <c r="AL72" s="464"/>
      <c r="AM72" s="464"/>
      <c r="AN72" s="464"/>
      <c r="AO72" s="464"/>
      <c r="AP72" s="464"/>
      <c r="AQ72" s="464"/>
      <c r="AR72" s="464"/>
      <c r="AS72" s="464"/>
      <c r="AT72" s="464"/>
      <c r="AU72" s="464"/>
      <c r="AV72" s="464"/>
      <c r="AW72" s="464"/>
      <c r="AX72" s="464"/>
      <c r="BK72" s="94"/>
      <c r="BL72" s="94"/>
      <c r="BM72" s="94"/>
      <c r="BN72" s="94"/>
      <c r="BO72" s="94"/>
      <c r="BP72" s="94"/>
      <c r="BQ72" s="94"/>
      <c r="BR72" s="94"/>
      <c r="BS72" s="94"/>
      <c r="BT72" s="94"/>
      <c r="BU72" s="94"/>
      <c r="BV72" s="94"/>
    </row>
    <row r="73" spans="1:74" x14ac:dyDescent="0.2">
      <c r="A73" s="937"/>
      <c r="B73" s="464"/>
      <c r="C73" s="44"/>
      <c r="D73" s="44"/>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739"/>
      <c r="AZ73" s="739"/>
      <c r="BA73" s="739"/>
      <c r="BB73" s="739"/>
      <c r="BC73" s="739"/>
      <c r="BD73" s="600"/>
      <c r="BE73" s="600"/>
      <c r="BF73" s="600"/>
      <c r="BG73" s="739"/>
      <c r="BH73" s="739"/>
      <c r="BI73" s="739"/>
      <c r="BJ73" s="93"/>
      <c r="BK73" s="93"/>
      <c r="BL73" s="93"/>
      <c r="BM73" s="93"/>
      <c r="BN73" s="93"/>
      <c r="BO73" s="93"/>
      <c r="BP73" s="93"/>
      <c r="BQ73" s="93"/>
      <c r="BR73" s="93"/>
      <c r="BS73" s="93"/>
      <c r="BT73" s="93"/>
      <c r="BU73" s="93"/>
      <c r="BV73" s="93"/>
    </row>
    <row r="74" spans="1:74" x14ac:dyDescent="0.2">
      <c r="A74" s="937"/>
      <c r="B74" s="464"/>
      <c r="C74" s="44"/>
      <c r="D74" s="44"/>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739"/>
      <c r="AZ74" s="739"/>
      <c r="BA74" s="739"/>
      <c r="BB74" s="739"/>
      <c r="BC74" s="739"/>
      <c r="BD74" s="600"/>
      <c r="BE74" s="600"/>
      <c r="BF74" s="600"/>
      <c r="BG74" s="739"/>
      <c r="BH74" s="739"/>
      <c r="BI74" s="739"/>
      <c r="BJ74" s="93"/>
      <c r="BK74" s="93"/>
      <c r="BL74" s="93"/>
      <c r="BM74" s="93"/>
      <c r="BN74" s="93"/>
      <c r="BO74" s="93"/>
      <c r="BP74" s="93"/>
      <c r="BQ74" s="93"/>
      <c r="BR74" s="93"/>
      <c r="BS74" s="93"/>
      <c r="BT74" s="93"/>
      <c r="BU74" s="93"/>
      <c r="BV74" s="93"/>
    </row>
    <row r="75" spans="1:74" x14ac:dyDescent="0.2">
      <c r="A75" s="937"/>
      <c r="B75" s="464"/>
      <c r="C75" s="44"/>
      <c r="D75" s="44"/>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739"/>
      <c r="AZ75" s="739"/>
      <c r="BA75" s="739"/>
      <c r="BB75" s="739"/>
      <c r="BC75" s="739"/>
      <c r="BD75" s="600"/>
      <c r="BE75" s="600"/>
      <c r="BF75" s="600"/>
      <c r="BG75" s="739"/>
      <c r="BH75" s="739"/>
      <c r="BI75" s="739"/>
      <c r="BJ75" s="93"/>
      <c r="BK75" s="93"/>
      <c r="BL75" s="93"/>
      <c r="BM75" s="93"/>
      <c r="BN75" s="93"/>
      <c r="BO75" s="93"/>
      <c r="BP75" s="93"/>
      <c r="BQ75" s="93"/>
      <c r="BR75" s="93"/>
      <c r="BS75" s="93"/>
      <c r="BT75" s="93"/>
      <c r="BU75" s="93"/>
      <c r="BV75" s="93"/>
    </row>
    <row r="76" spans="1:74" x14ac:dyDescent="0.2">
      <c r="A76" s="937"/>
      <c r="B76" s="464"/>
      <c r="C76" s="44"/>
      <c r="D76" s="44"/>
      <c r="E76" s="44"/>
      <c r="F76" s="44"/>
      <c r="G76" s="44"/>
      <c r="H76" s="44"/>
      <c r="I76" s="44"/>
      <c r="J76" s="44"/>
      <c r="K76" s="44"/>
      <c r="L76" s="44"/>
      <c r="M76" s="44"/>
      <c r="N76" s="44"/>
      <c r="O76" s="44"/>
      <c r="P76" s="44"/>
      <c r="Q76" s="44"/>
      <c r="R76" s="44"/>
      <c r="S76" s="44"/>
      <c r="T76" s="44"/>
      <c r="U76" s="44"/>
      <c r="V76" s="44"/>
      <c r="W76" s="44"/>
      <c r="X76" s="44"/>
      <c r="Y76" s="44"/>
      <c r="Z76" s="44"/>
      <c r="AA76" s="44"/>
      <c r="AB76" s="44"/>
      <c r="AC76" s="44"/>
      <c r="AD76" s="44"/>
      <c r="AE76" s="44"/>
      <c r="AF76" s="44"/>
      <c r="AG76" s="44"/>
      <c r="AH76" s="44"/>
      <c r="AI76" s="44"/>
      <c r="AJ76" s="44"/>
      <c r="AK76" s="44"/>
      <c r="AL76" s="44"/>
      <c r="AM76" s="44"/>
      <c r="AN76" s="44"/>
      <c r="AO76" s="44"/>
      <c r="AP76" s="44"/>
      <c r="AQ76" s="44"/>
      <c r="AR76" s="44"/>
      <c r="AS76" s="44"/>
      <c r="AT76" s="44"/>
      <c r="AU76" s="44"/>
      <c r="AV76" s="44"/>
      <c r="AW76" s="44"/>
      <c r="AX76" s="44"/>
      <c r="AY76" s="739"/>
      <c r="AZ76" s="739"/>
      <c r="BA76" s="739"/>
      <c r="BB76" s="739"/>
      <c r="BC76" s="739"/>
      <c r="BD76" s="600"/>
      <c r="BE76" s="600"/>
      <c r="BF76" s="600"/>
      <c r="BG76" s="739"/>
      <c r="BH76" s="739"/>
      <c r="BI76" s="739"/>
      <c r="BJ76" s="93"/>
      <c r="BK76" s="93"/>
      <c r="BL76" s="93"/>
      <c r="BM76" s="93"/>
      <c r="BN76" s="93"/>
      <c r="BO76" s="93"/>
      <c r="BP76" s="93"/>
      <c r="BQ76" s="93"/>
      <c r="BR76" s="93"/>
      <c r="BS76" s="93"/>
      <c r="BT76" s="93"/>
      <c r="BU76" s="93"/>
      <c r="BV76" s="93"/>
    </row>
    <row r="77" spans="1:74" x14ac:dyDescent="0.2">
      <c r="A77" s="937"/>
      <c r="B77" s="464"/>
      <c r="C77" s="44"/>
      <c r="D77" s="44"/>
      <c r="E77" s="44"/>
      <c r="F77" s="44"/>
      <c r="G77" s="44"/>
      <c r="H77" s="44"/>
      <c r="I77" s="44"/>
      <c r="J77" s="44"/>
      <c r="K77" s="44"/>
      <c r="L77" s="44"/>
      <c r="M77" s="44"/>
      <c r="N77" s="44"/>
      <c r="O77" s="44"/>
      <c r="P77" s="44"/>
      <c r="Q77" s="44"/>
      <c r="R77" s="44"/>
      <c r="S77" s="44"/>
      <c r="T77" s="44"/>
      <c r="U77" s="44"/>
      <c r="V77" s="44"/>
      <c r="W77" s="44"/>
      <c r="X77" s="44"/>
      <c r="Y77" s="44"/>
      <c r="Z77" s="44"/>
      <c r="AA77" s="44"/>
      <c r="AB77" s="44"/>
      <c r="AC77" s="44"/>
      <c r="AD77" s="44"/>
      <c r="AE77" s="44"/>
      <c r="AF77" s="44"/>
      <c r="AG77" s="44"/>
      <c r="AH77" s="44"/>
      <c r="AI77" s="44"/>
      <c r="AJ77" s="44"/>
      <c r="AK77" s="44"/>
      <c r="AL77" s="44"/>
      <c r="AM77" s="44"/>
      <c r="AN77" s="44"/>
      <c r="AO77" s="44"/>
      <c r="AP77" s="44"/>
      <c r="AQ77" s="44"/>
      <c r="AR77" s="44"/>
      <c r="AS77" s="44"/>
      <c r="AT77" s="44"/>
      <c r="AU77" s="44"/>
      <c r="AV77" s="44"/>
      <c r="AW77" s="44"/>
      <c r="AX77" s="44"/>
      <c r="AY77" s="739"/>
      <c r="AZ77" s="739"/>
      <c r="BA77" s="739"/>
      <c r="BB77" s="739"/>
      <c r="BC77" s="739"/>
      <c r="BD77" s="600"/>
      <c r="BE77" s="600"/>
      <c r="BF77" s="600"/>
      <c r="BG77" s="739"/>
      <c r="BH77" s="739"/>
      <c r="BI77" s="739"/>
      <c r="BJ77" s="93"/>
      <c r="BK77" s="93"/>
      <c r="BL77" s="93"/>
      <c r="BM77" s="93"/>
      <c r="BN77" s="93"/>
      <c r="BO77" s="93"/>
      <c r="BP77" s="93"/>
      <c r="BQ77" s="93"/>
      <c r="BR77" s="93"/>
      <c r="BS77" s="93"/>
      <c r="BT77" s="93"/>
      <c r="BU77" s="93"/>
      <c r="BV77" s="93"/>
    </row>
    <row r="78" spans="1:74" x14ac:dyDescent="0.2">
      <c r="A78" s="937"/>
      <c r="B78" s="464"/>
      <c r="C78" s="44"/>
      <c r="D78" s="44"/>
      <c r="E78" s="44"/>
      <c r="F78" s="44"/>
      <c r="G78" s="44"/>
      <c r="H78" s="44"/>
      <c r="I78" s="44"/>
      <c r="J78" s="44"/>
      <c r="K78" s="44"/>
      <c r="L78" s="44"/>
      <c r="M78" s="44"/>
      <c r="N78" s="44"/>
      <c r="O78" s="44"/>
      <c r="P78" s="44"/>
      <c r="Q78" s="44"/>
      <c r="R78" s="44"/>
      <c r="S78" s="44"/>
      <c r="T78" s="44"/>
      <c r="U78" s="44"/>
      <c r="V78" s="44"/>
      <c r="W78" s="44"/>
      <c r="X78" s="44"/>
      <c r="Y78" s="44"/>
      <c r="Z78" s="44"/>
      <c r="AA78" s="44"/>
      <c r="AB78" s="44"/>
      <c r="AC78" s="44"/>
      <c r="AD78" s="44"/>
      <c r="AE78" s="44"/>
      <c r="AF78" s="44"/>
      <c r="AG78" s="44"/>
      <c r="AH78" s="44"/>
      <c r="AI78" s="44"/>
      <c r="AJ78" s="44"/>
      <c r="AK78" s="44"/>
      <c r="AL78" s="44"/>
      <c r="AM78" s="44"/>
      <c r="AN78" s="44"/>
      <c r="AO78" s="44"/>
      <c r="AP78" s="44"/>
      <c r="AQ78" s="44"/>
      <c r="AR78" s="44"/>
      <c r="AS78" s="44"/>
      <c r="AT78" s="44"/>
      <c r="AU78" s="44"/>
      <c r="AV78" s="44"/>
      <c r="AW78" s="44"/>
      <c r="AX78" s="44"/>
      <c r="AY78" s="739"/>
      <c r="AZ78" s="739"/>
      <c r="BA78" s="739"/>
      <c r="BB78" s="739"/>
      <c r="BC78" s="739"/>
      <c r="BD78" s="600"/>
      <c r="BE78" s="600"/>
      <c r="BF78" s="600"/>
      <c r="BG78" s="739"/>
      <c r="BH78" s="739"/>
      <c r="BI78" s="739"/>
      <c r="BJ78" s="93"/>
      <c r="BK78" s="93"/>
      <c r="BL78" s="93"/>
      <c r="BM78" s="93"/>
      <c r="BN78" s="93"/>
      <c r="BO78" s="93"/>
      <c r="BP78" s="93"/>
      <c r="BQ78" s="93"/>
      <c r="BR78" s="93"/>
      <c r="BS78" s="93"/>
      <c r="BT78" s="93"/>
      <c r="BU78" s="93"/>
      <c r="BV78" s="93"/>
    </row>
    <row r="79" spans="1:74" x14ac:dyDescent="0.2">
      <c r="A79" s="937"/>
      <c r="B79" s="464"/>
      <c r="C79" s="44"/>
      <c r="D79" s="44"/>
      <c r="E79" s="44"/>
      <c r="F79" s="44"/>
      <c r="G79" s="44"/>
      <c r="H79" s="44"/>
      <c r="I79" s="44"/>
      <c r="J79" s="44"/>
      <c r="K79" s="44"/>
      <c r="L79" s="44"/>
      <c r="M79" s="44"/>
      <c r="N79" s="44"/>
      <c r="O79" s="44"/>
      <c r="P79" s="44"/>
      <c r="Q79" s="44"/>
      <c r="R79" s="44"/>
      <c r="S79" s="44"/>
      <c r="T79" s="44"/>
      <c r="U79" s="44"/>
      <c r="V79" s="44"/>
      <c r="W79" s="44"/>
      <c r="X79" s="44"/>
      <c r="Y79" s="44"/>
      <c r="Z79" s="44"/>
      <c r="AA79" s="44"/>
      <c r="AB79" s="44"/>
      <c r="AC79" s="44"/>
      <c r="AD79" s="44"/>
      <c r="AE79" s="44"/>
      <c r="AF79" s="44"/>
      <c r="AG79" s="44"/>
      <c r="AH79" s="44"/>
      <c r="AI79" s="44"/>
      <c r="AJ79" s="44"/>
      <c r="AK79" s="44"/>
      <c r="AL79" s="44"/>
      <c r="AM79" s="44"/>
      <c r="AN79" s="44"/>
      <c r="AO79" s="44"/>
      <c r="AP79" s="44"/>
      <c r="AQ79" s="44"/>
      <c r="AR79" s="44"/>
      <c r="AS79" s="44"/>
      <c r="AT79" s="44"/>
      <c r="AU79" s="44"/>
      <c r="AV79" s="44"/>
      <c r="AW79" s="44"/>
      <c r="AX79" s="44"/>
      <c r="AY79" s="739"/>
      <c r="AZ79" s="739"/>
      <c r="BA79" s="739"/>
      <c r="BB79" s="739"/>
      <c r="BC79" s="739"/>
      <c r="BD79" s="600"/>
      <c r="BE79" s="600"/>
      <c r="BF79" s="600"/>
      <c r="BG79" s="739"/>
      <c r="BH79" s="739"/>
      <c r="BI79" s="739"/>
      <c r="BJ79" s="93"/>
      <c r="BK79" s="93"/>
      <c r="BL79" s="93"/>
      <c r="BM79" s="93"/>
      <c r="BN79" s="93"/>
      <c r="BO79" s="93"/>
      <c r="BP79" s="93"/>
      <c r="BQ79" s="93"/>
      <c r="BR79" s="93"/>
      <c r="BS79" s="93"/>
      <c r="BT79" s="93"/>
      <c r="BU79" s="93"/>
      <c r="BV79" s="93"/>
    </row>
    <row r="80" spans="1:74" x14ac:dyDescent="0.2">
      <c r="A80" s="937"/>
      <c r="B80" s="464"/>
      <c r="C80" s="44"/>
      <c r="D80" s="44"/>
      <c r="E80" s="44"/>
      <c r="F80" s="44"/>
      <c r="G80" s="44"/>
      <c r="H80" s="44"/>
      <c r="I80" s="44"/>
      <c r="J80" s="44"/>
      <c r="K80" s="44"/>
      <c r="L80" s="44"/>
      <c r="M80" s="44"/>
      <c r="N80" s="44"/>
      <c r="O80" s="44"/>
      <c r="P80" s="44"/>
      <c r="Q80" s="44"/>
      <c r="R80" s="44"/>
      <c r="S80" s="44"/>
      <c r="T80" s="44"/>
      <c r="U80" s="44"/>
      <c r="V80" s="44"/>
      <c r="W80" s="44"/>
      <c r="X80" s="44"/>
      <c r="Y80" s="44"/>
      <c r="Z80" s="44"/>
      <c r="AA80" s="44"/>
      <c r="AB80" s="44"/>
      <c r="AC80" s="44"/>
      <c r="AD80" s="44"/>
      <c r="AE80" s="44"/>
      <c r="AF80" s="44"/>
      <c r="AG80" s="44"/>
      <c r="AH80" s="44"/>
      <c r="AI80" s="44"/>
      <c r="AJ80" s="44"/>
      <c r="AK80" s="44"/>
      <c r="AL80" s="44"/>
      <c r="AM80" s="44"/>
      <c r="AN80" s="44"/>
      <c r="AO80" s="44"/>
      <c r="AP80" s="44"/>
      <c r="AQ80" s="44"/>
      <c r="AR80" s="44"/>
      <c r="AS80" s="44"/>
      <c r="AT80" s="44"/>
      <c r="AU80" s="44"/>
      <c r="AV80" s="44"/>
      <c r="AW80" s="44"/>
      <c r="AX80" s="44"/>
      <c r="AY80" s="739"/>
      <c r="AZ80" s="739"/>
      <c r="BA80" s="739"/>
      <c r="BB80" s="739"/>
      <c r="BC80" s="739"/>
      <c r="BD80" s="600"/>
      <c r="BE80" s="600"/>
      <c r="BF80" s="600"/>
      <c r="BG80" s="739"/>
      <c r="BH80" s="739"/>
      <c r="BI80" s="739"/>
      <c r="BJ80" s="93"/>
      <c r="BK80" s="93"/>
      <c r="BL80" s="93"/>
      <c r="BM80" s="93"/>
      <c r="BN80" s="93"/>
      <c r="BO80" s="93"/>
      <c r="BP80" s="93"/>
      <c r="BQ80" s="93"/>
      <c r="BR80" s="93"/>
      <c r="BS80" s="93"/>
      <c r="BT80" s="93"/>
      <c r="BU80" s="93"/>
      <c r="BV80" s="93"/>
    </row>
    <row r="81" spans="1:74" x14ac:dyDescent="0.2">
      <c r="A81" s="937"/>
      <c r="B81" s="464"/>
      <c r="C81" s="44"/>
      <c r="D81" s="44"/>
      <c r="E81" s="44"/>
      <c r="F81" s="44"/>
      <c r="G81" s="44"/>
      <c r="H81" s="44"/>
      <c r="I81" s="44"/>
      <c r="J81" s="44"/>
      <c r="K81" s="44"/>
      <c r="L81" s="44"/>
      <c r="M81" s="44"/>
      <c r="N81" s="44"/>
      <c r="O81" s="44"/>
      <c r="P81" s="44"/>
      <c r="Q81" s="44"/>
      <c r="R81" s="44"/>
      <c r="S81" s="44"/>
      <c r="T81" s="44"/>
      <c r="U81" s="44"/>
      <c r="V81" s="44"/>
      <c r="W81" s="44"/>
      <c r="X81" s="44"/>
      <c r="Y81" s="44"/>
      <c r="Z81" s="44"/>
      <c r="AA81" s="44"/>
      <c r="AB81" s="44"/>
      <c r="AC81" s="44"/>
      <c r="AD81" s="44"/>
      <c r="AE81" s="44"/>
      <c r="AF81" s="44"/>
      <c r="AG81" s="44"/>
      <c r="AH81" s="44"/>
      <c r="AI81" s="44"/>
      <c r="AJ81" s="44"/>
      <c r="AK81" s="44"/>
      <c r="AL81" s="44"/>
      <c r="AM81" s="44"/>
      <c r="AN81" s="44"/>
      <c r="AO81" s="44"/>
      <c r="AP81" s="44"/>
      <c r="AQ81" s="44"/>
      <c r="AR81" s="44"/>
      <c r="AS81" s="44"/>
      <c r="AT81" s="44"/>
      <c r="AU81" s="44"/>
      <c r="AV81" s="44"/>
      <c r="AW81" s="44"/>
      <c r="AX81" s="44"/>
      <c r="AY81" s="739"/>
      <c r="AZ81" s="739"/>
      <c r="BA81" s="739"/>
      <c r="BB81" s="739"/>
      <c r="BC81" s="739"/>
      <c r="BD81" s="600"/>
      <c r="BE81" s="600"/>
      <c r="BF81" s="600"/>
      <c r="BG81" s="739"/>
      <c r="BH81" s="739"/>
      <c r="BI81" s="739"/>
      <c r="BJ81" s="93"/>
      <c r="BK81" s="93"/>
      <c r="BL81" s="93"/>
      <c r="BM81" s="93"/>
      <c r="BN81" s="93"/>
      <c r="BO81" s="93"/>
      <c r="BP81" s="93"/>
      <c r="BQ81" s="93"/>
      <c r="BR81" s="93"/>
      <c r="BS81" s="93"/>
      <c r="BT81" s="93"/>
      <c r="BU81" s="93"/>
      <c r="BV81" s="93"/>
    </row>
    <row r="82" spans="1:74" x14ac:dyDescent="0.2">
      <c r="A82" s="464"/>
      <c r="B82" s="464"/>
      <c r="C82" s="464"/>
      <c r="D82" s="464"/>
      <c r="E82" s="464"/>
      <c r="F82" s="464"/>
      <c r="G82" s="464"/>
      <c r="H82" s="464"/>
      <c r="I82" s="464"/>
      <c r="J82" s="464"/>
      <c r="K82" s="464"/>
      <c r="L82" s="464"/>
      <c r="M82" s="464"/>
      <c r="N82" s="464"/>
      <c r="O82" s="464"/>
      <c r="P82" s="464"/>
      <c r="Q82" s="464"/>
      <c r="R82" s="464"/>
      <c r="S82" s="464"/>
      <c r="T82" s="464"/>
      <c r="U82" s="464"/>
      <c r="V82" s="464"/>
      <c r="W82" s="464"/>
      <c r="X82" s="464"/>
      <c r="Y82" s="464"/>
      <c r="Z82" s="464"/>
      <c r="AA82" s="464"/>
      <c r="AB82" s="464"/>
      <c r="AC82" s="464"/>
      <c r="AD82" s="464"/>
      <c r="AE82" s="464"/>
      <c r="AF82" s="464"/>
      <c r="AG82" s="464"/>
      <c r="AH82" s="464"/>
      <c r="AI82" s="464"/>
      <c r="AJ82" s="464"/>
      <c r="AK82" s="464"/>
      <c r="AL82" s="464"/>
      <c r="AM82" s="464"/>
      <c r="AN82" s="464"/>
      <c r="AO82" s="464"/>
      <c r="AP82" s="464"/>
      <c r="AQ82" s="464"/>
      <c r="AR82" s="464"/>
      <c r="AS82" s="464"/>
      <c r="AT82" s="464"/>
      <c r="AU82" s="464"/>
      <c r="AV82" s="464"/>
      <c r="AW82" s="464"/>
      <c r="AX82" s="464"/>
      <c r="BK82" s="94"/>
      <c r="BL82" s="94"/>
      <c r="BM82" s="94"/>
      <c r="BN82" s="94"/>
      <c r="BO82" s="94"/>
      <c r="BP82" s="94"/>
      <c r="BQ82" s="94"/>
      <c r="BR82" s="94"/>
      <c r="BS82" s="94"/>
      <c r="BT82" s="94"/>
      <c r="BU82" s="94"/>
      <c r="BV82" s="94"/>
    </row>
    <row r="83" spans="1:74" x14ac:dyDescent="0.2">
      <c r="A83" s="464"/>
      <c r="B83" s="464"/>
      <c r="C83" s="464"/>
      <c r="D83" s="464"/>
      <c r="E83" s="464"/>
      <c r="F83" s="464"/>
      <c r="G83" s="464"/>
      <c r="H83" s="464"/>
      <c r="I83" s="464"/>
      <c r="J83" s="464"/>
      <c r="K83" s="464"/>
      <c r="L83" s="464"/>
      <c r="M83" s="464"/>
      <c r="N83" s="464"/>
      <c r="O83" s="464"/>
      <c r="P83" s="464"/>
      <c r="Q83" s="464"/>
      <c r="R83" s="464"/>
      <c r="S83" s="464"/>
      <c r="T83" s="464"/>
      <c r="U83" s="464"/>
      <c r="V83" s="464"/>
      <c r="W83" s="464"/>
      <c r="X83" s="464"/>
      <c r="Y83" s="464"/>
      <c r="Z83" s="464"/>
      <c r="AA83" s="464"/>
      <c r="AB83" s="464"/>
      <c r="AC83" s="464"/>
      <c r="AD83" s="464"/>
      <c r="AE83" s="464"/>
      <c r="AF83" s="464"/>
      <c r="AG83" s="464"/>
      <c r="AH83" s="464"/>
      <c r="AI83" s="464"/>
      <c r="AJ83" s="464"/>
      <c r="AK83" s="464"/>
      <c r="AL83" s="464"/>
      <c r="AM83" s="464"/>
      <c r="AN83" s="464"/>
      <c r="AO83" s="464"/>
      <c r="AP83" s="464"/>
      <c r="AQ83" s="464"/>
      <c r="AR83" s="464"/>
      <c r="AS83" s="464"/>
      <c r="AT83" s="464"/>
      <c r="AU83" s="464"/>
      <c r="AV83" s="464"/>
      <c r="AW83" s="464"/>
      <c r="AX83" s="464"/>
      <c r="BK83" s="94"/>
      <c r="BL83" s="94"/>
      <c r="BM83" s="94"/>
      <c r="BN83" s="94"/>
      <c r="BO83" s="94"/>
      <c r="BP83" s="94"/>
      <c r="BQ83" s="94"/>
      <c r="BR83" s="94"/>
      <c r="BS83" s="94"/>
      <c r="BT83" s="94"/>
      <c r="BU83" s="94"/>
      <c r="BV83" s="94"/>
    </row>
    <row r="84" spans="1:74" x14ac:dyDescent="0.2">
      <c r="A84" s="464"/>
      <c r="B84" s="464"/>
      <c r="C84" s="938"/>
      <c r="D84" s="938"/>
      <c r="E84" s="938"/>
      <c r="F84" s="938"/>
      <c r="G84" s="938"/>
      <c r="H84" s="938"/>
      <c r="I84" s="938"/>
      <c r="J84" s="938"/>
      <c r="K84" s="938"/>
      <c r="L84" s="938"/>
      <c r="M84" s="938"/>
      <c r="N84" s="938"/>
      <c r="O84" s="938"/>
      <c r="P84" s="938"/>
      <c r="Q84" s="938"/>
      <c r="R84" s="938"/>
      <c r="S84" s="938"/>
      <c r="T84" s="938"/>
      <c r="U84" s="938"/>
      <c r="V84" s="938"/>
      <c r="W84" s="938"/>
      <c r="X84" s="938"/>
      <c r="Y84" s="938"/>
      <c r="Z84" s="938"/>
      <c r="AA84" s="938"/>
      <c r="AB84" s="938"/>
      <c r="AC84" s="938"/>
      <c r="AD84" s="938"/>
      <c r="AE84" s="938"/>
      <c r="AF84" s="938"/>
      <c r="AG84" s="938"/>
      <c r="AH84" s="938"/>
      <c r="AI84" s="938"/>
      <c r="AJ84" s="938"/>
      <c r="AK84" s="938"/>
      <c r="AL84" s="938"/>
      <c r="AM84" s="938"/>
      <c r="AN84" s="938"/>
      <c r="AO84" s="938"/>
      <c r="AP84" s="938"/>
      <c r="AQ84" s="938"/>
      <c r="AR84" s="938"/>
      <c r="AS84" s="938"/>
      <c r="AT84" s="938"/>
      <c r="AU84" s="938"/>
      <c r="AV84" s="938"/>
      <c r="AW84" s="938"/>
      <c r="AX84" s="938"/>
      <c r="AY84" s="740"/>
      <c r="AZ84" s="740"/>
      <c r="BA84" s="740"/>
      <c r="BB84" s="740"/>
      <c r="BC84" s="740"/>
      <c r="BD84" s="601"/>
      <c r="BE84" s="601"/>
      <c r="BF84" s="601"/>
      <c r="BG84" s="740"/>
      <c r="BH84" s="740"/>
      <c r="BI84" s="740"/>
      <c r="BJ84" s="95"/>
      <c r="BK84" s="95"/>
      <c r="BL84" s="95"/>
      <c r="BM84" s="95"/>
      <c r="BN84" s="95"/>
      <c r="BO84" s="95"/>
      <c r="BP84" s="95"/>
      <c r="BQ84" s="95"/>
      <c r="BR84" s="95"/>
      <c r="BS84" s="95"/>
      <c r="BT84" s="95"/>
      <c r="BU84" s="95"/>
      <c r="BV84" s="95"/>
    </row>
    <row r="85" spans="1:74" x14ac:dyDescent="0.2">
      <c r="A85" s="464"/>
      <c r="B85" s="464"/>
      <c r="C85" s="464"/>
      <c r="D85" s="464"/>
      <c r="E85" s="464"/>
      <c r="F85" s="464"/>
      <c r="G85" s="464"/>
      <c r="H85" s="464"/>
      <c r="I85" s="464"/>
      <c r="J85" s="464"/>
      <c r="K85" s="464"/>
      <c r="L85" s="464"/>
      <c r="M85" s="464"/>
      <c r="N85" s="464"/>
      <c r="O85" s="464"/>
      <c r="P85" s="464"/>
      <c r="Q85" s="464"/>
      <c r="R85" s="464"/>
      <c r="S85" s="464"/>
      <c r="T85" s="464"/>
      <c r="U85" s="464"/>
      <c r="V85" s="464"/>
      <c r="W85" s="464"/>
      <c r="X85" s="464"/>
      <c r="Y85" s="464"/>
      <c r="Z85" s="464"/>
      <c r="AA85" s="464"/>
      <c r="AB85" s="464"/>
      <c r="AC85" s="464"/>
      <c r="AD85" s="464"/>
      <c r="AE85" s="464"/>
      <c r="AF85" s="464"/>
      <c r="AG85" s="464"/>
      <c r="AH85" s="464"/>
      <c r="AI85" s="464"/>
      <c r="AJ85" s="464"/>
      <c r="AK85" s="464"/>
      <c r="AL85" s="464"/>
      <c r="AM85" s="464"/>
      <c r="AN85" s="464"/>
      <c r="AO85" s="464"/>
      <c r="AP85" s="464"/>
      <c r="AQ85" s="464"/>
      <c r="AR85" s="464"/>
      <c r="AS85" s="464"/>
      <c r="AT85" s="464"/>
      <c r="AU85" s="464"/>
      <c r="AV85" s="464"/>
      <c r="AW85" s="464"/>
      <c r="AX85" s="464"/>
      <c r="BK85" s="94"/>
      <c r="BL85" s="94"/>
      <c r="BM85" s="94"/>
      <c r="BN85" s="94"/>
      <c r="BO85" s="94"/>
      <c r="BP85" s="94"/>
      <c r="BQ85" s="94"/>
      <c r="BR85" s="94"/>
      <c r="BS85" s="94"/>
      <c r="BT85" s="94"/>
      <c r="BU85" s="94"/>
      <c r="BV85" s="94"/>
    </row>
    <row r="86" spans="1:74" x14ac:dyDescent="0.2">
      <c r="A86" s="464"/>
      <c r="B86" s="464"/>
      <c r="C86" s="464"/>
      <c r="D86" s="464"/>
      <c r="E86" s="464"/>
      <c r="F86" s="464"/>
      <c r="G86" s="464"/>
      <c r="H86" s="464"/>
      <c r="I86" s="464"/>
      <c r="J86" s="464"/>
      <c r="K86" s="464"/>
      <c r="L86" s="464"/>
      <c r="M86" s="464"/>
      <c r="N86" s="464"/>
      <c r="O86" s="464"/>
      <c r="P86" s="464"/>
      <c r="Q86" s="464"/>
      <c r="R86" s="464"/>
      <c r="S86" s="464"/>
      <c r="T86" s="464"/>
      <c r="U86" s="464"/>
      <c r="V86" s="464"/>
      <c r="W86" s="464"/>
      <c r="X86" s="464"/>
      <c r="Y86" s="464"/>
      <c r="Z86" s="464"/>
      <c r="AA86" s="464"/>
      <c r="AB86" s="464"/>
      <c r="AC86" s="464"/>
      <c r="AD86" s="464"/>
      <c r="AE86" s="464"/>
      <c r="AF86" s="464"/>
      <c r="AG86" s="464"/>
      <c r="AH86" s="464"/>
      <c r="AI86" s="464"/>
      <c r="AJ86" s="464"/>
      <c r="AK86" s="464"/>
      <c r="AL86" s="464"/>
      <c r="AM86" s="464"/>
      <c r="AN86" s="464"/>
      <c r="AO86" s="464"/>
      <c r="AP86" s="464"/>
      <c r="AQ86" s="464"/>
      <c r="AR86" s="464"/>
      <c r="AS86" s="464"/>
      <c r="AT86" s="464"/>
      <c r="AU86" s="464"/>
      <c r="AV86" s="464"/>
      <c r="AW86" s="464"/>
      <c r="AX86" s="464"/>
      <c r="BK86" s="94"/>
      <c r="BL86" s="94"/>
      <c r="BM86" s="94"/>
      <c r="BN86" s="94"/>
      <c r="BO86" s="94"/>
      <c r="BP86" s="94"/>
      <c r="BQ86" s="94"/>
      <c r="BR86" s="94"/>
      <c r="BS86" s="94"/>
      <c r="BT86" s="94"/>
      <c r="BU86" s="94"/>
      <c r="BV86" s="94"/>
    </row>
    <row r="87" spans="1:74" x14ac:dyDescent="0.2">
      <c r="A87" s="464"/>
      <c r="B87" s="464"/>
      <c r="C87" s="464"/>
      <c r="D87" s="464"/>
      <c r="E87" s="464"/>
      <c r="F87" s="464"/>
      <c r="G87" s="464"/>
      <c r="H87" s="464"/>
      <c r="I87" s="464"/>
      <c r="J87" s="464"/>
      <c r="K87" s="464"/>
      <c r="L87" s="464"/>
      <c r="M87" s="464"/>
      <c r="N87" s="464"/>
      <c r="O87" s="464"/>
      <c r="P87" s="464"/>
      <c r="Q87" s="464"/>
      <c r="R87" s="464"/>
      <c r="S87" s="464"/>
      <c r="T87" s="464"/>
      <c r="U87" s="464"/>
      <c r="V87" s="464"/>
      <c r="W87" s="464"/>
      <c r="X87" s="464"/>
      <c r="Y87" s="464"/>
      <c r="Z87" s="464"/>
      <c r="AA87" s="464"/>
      <c r="AB87" s="464"/>
      <c r="AC87" s="464"/>
      <c r="AD87" s="464"/>
      <c r="AE87" s="464"/>
      <c r="AF87" s="464"/>
      <c r="AG87" s="464"/>
      <c r="AH87" s="464"/>
      <c r="AI87" s="464"/>
      <c r="AJ87" s="464"/>
      <c r="AK87" s="464"/>
      <c r="AL87" s="464"/>
      <c r="AM87" s="464"/>
      <c r="AN87" s="464"/>
      <c r="AO87" s="464"/>
      <c r="AP87" s="464"/>
      <c r="AQ87" s="464"/>
      <c r="AR87" s="464"/>
      <c r="AS87" s="464"/>
      <c r="AT87" s="464"/>
      <c r="AU87" s="464"/>
      <c r="AV87" s="464"/>
      <c r="AW87" s="464"/>
      <c r="AX87" s="464"/>
      <c r="BK87" s="94"/>
      <c r="BL87" s="94"/>
      <c r="BM87" s="94"/>
      <c r="BN87" s="94"/>
      <c r="BO87" s="94"/>
      <c r="BP87" s="94"/>
      <c r="BQ87" s="94"/>
      <c r="BR87" s="94"/>
      <c r="BS87" s="94"/>
      <c r="BT87" s="94"/>
      <c r="BU87" s="94"/>
      <c r="BV87" s="94"/>
    </row>
    <row r="88" spans="1:74" x14ac:dyDescent="0.2">
      <c r="A88" s="464"/>
      <c r="B88" s="464"/>
      <c r="C88" s="464"/>
      <c r="D88" s="464"/>
      <c r="E88" s="464"/>
      <c r="F88" s="464"/>
      <c r="G88" s="464"/>
      <c r="H88" s="464"/>
      <c r="I88" s="464"/>
      <c r="J88" s="464"/>
      <c r="K88" s="464"/>
      <c r="L88" s="464"/>
      <c r="M88" s="464"/>
      <c r="N88" s="464"/>
      <c r="O88" s="464"/>
      <c r="P88" s="464"/>
      <c r="Q88" s="464"/>
      <c r="R88" s="464"/>
      <c r="S88" s="464"/>
      <c r="T88" s="464"/>
      <c r="U88" s="464"/>
      <c r="V88" s="464"/>
      <c r="W88" s="464"/>
      <c r="X88" s="464"/>
      <c r="Y88" s="464"/>
      <c r="Z88" s="464"/>
      <c r="AA88" s="464"/>
      <c r="AB88" s="464"/>
      <c r="AC88" s="464"/>
      <c r="AD88" s="464"/>
      <c r="AE88" s="464"/>
      <c r="AF88" s="464"/>
      <c r="AG88" s="464"/>
      <c r="AH88" s="464"/>
      <c r="AI88" s="464"/>
      <c r="AJ88" s="464"/>
      <c r="AK88" s="464"/>
      <c r="AL88" s="464"/>
      <c r="AM88" s="464"/>
      <c r="AN88" s="464"/>
      <c r="AO88" s="464"/>
      <c r="AP88" s="464"/>
      <c r="AQ88" s="464"/>
      <c r="AR88" s="464"/>
      <c r="AS88" s="464"/>
      <c r="AT88" s="464"/>
      <c r="AU88" s="464"/>
      <c r="AV88" s="464"/>
      <c r="AW88" s="464"/>
      <c r="AX88" s="464"/>
      <c r="BK88" s="94"/>
      <c r="BL88" s="94"/>
      <c r="BM88" s="94"/>
      <c r="BN88" s="94"/>
      <c r="BO88" s="94"/>
      <c r="BP88" s="94"/>
      <c r="BQ88" s="94"/>
      <c r="BR88" s="94"/>
      <c r="BS88" s="94"/>
      <c r="BT88" s="94"/>
      <c r="BU88" s="94"/>
      <c r="BV88" s="94"/>
    </row>
    <row r="89" spans="1:74" x14ac:dyDescent="0.2">
      <c r="A89" s="464"/>
      <c r="B89" s="464"/>
      <c r="C89" s="464"/>
      <c r="D89" s="464"/>
      <c r="E89" s="464"/>
      <c r="F89" s="464"/>
      <c r="G89" s="464"/>
      <c r="H89" s="464"/>
      <c r="I89" s="464"/>
      <c r="J89" s="464"/>
      <c r="K89" s="464"/>
      <c r="L89" s="464"/>
      <c r="M89" s="464"/>
      <c r="N89" s="464"/>
      <c r="O89" s="464"/>
      <c r="P89" s="464"/>
      <c r="Q89" s="464"/>
      <c r="R89" s="464"/>
      <c r="S89" s="464"/>
      <c r="T89" s="464"/>
      <c r="U89" s="464"/>
      <c r="V89" s="464"/>
      <c r="W89" s="464"/>
      <c r="X89" s="464"/>
      <c r="Y89" s="464"/>
      <c r="Z89" s="464"/>
      <c r="AA89" s="464"/>
      <c r="AB89" s="464"/>
      <c r="AC89" s="464"/>
      <c r="AD89" s="464"/>
      <c r="AE89" s="464"/>
      <c r="AF89" s="464"/>
      <c r="AG89" s="464"/>
      <c r="AH89" s="464"/>
      <c r="AI89" s="464"/>
      <c r="AJ89" s="464"/>
      <c r="AK89" s="464"/>
      <c r="AL89" s="464"/>
      <c r="AM89" s="464"/>
      <c r="AN89" s="464"/>
      <c r="AO89" s="464"/>
      <c r="AP89" s="464"/>
      <c r="AQ89" s="464"/>
      <c r="AR89" s="464"/>
      <c r="AS89" s="464"/>
      <c r="AT89" s="464"/>
      <c r="AU89" s="464"/>
      <c r="AV89" s="464"/>
      <c r="AW89" s="464"/>
      <c r="AX89" s="464"/>
      <c r="BK89" s="94"/>
      <c r="BL89" s="94"/>
      <c r="BM89" s="94"/>
      <c r="BN89" s="94"/>
      <c r="BO89" s="94"/>
      <c r="BP89" s="94"/>
      <c r="BQ89" s="94"/>
      <c r="BR89" s="94"/>
      <c r="BS89" s="94"/>
      <c r="BT89" s="94"/>
      <c r="BU89" s="94"/>
      <c r="BV89" s="94"/>
    </row>
    <row r="90" spans="1:74" x14ac:dyDescent="0.2">
      <c r="A90" s="464"/>
      <c r="B90" s="464"/>
      <c r="C90" s="464"/>
      <c r="D90" s="464"/>
      <c r="E90" s="464"/>
      <c r="F90" s="464"/>
      <c r="G90" s="464"/>
      <c r="H90" s="464"/>
      <c r="I90" s="464"/>
      <c r="J90" s="464"/>
      <c r="K90" s="464"/>
      <c r="L90" s="464"/>
      <c r="M90" s="464"/>
      <c r="N90" s="464"/>
      <c r="O90" s="464"/>
      <c r="P90" s="464"/>
      <c r="Q90" s="464"/>
      <c r="R90" s="464"/>
      <c r="S90" s="464"/>
      <c r="T90" s="464"/>
      <c r="U90" s="464"/>
      <c r="V90" s="464"/>
      <c r="W90" s="464"/>
      <c r="X90" s="464"/>
      <c r="Y90" s="464"/>
      <c r="Z90" s="464"/>
      <c r="AA90" s="464"/>
      <c r="AB90" s="464"/>
      <c r="AC90" s="464"/>
      <c r="AD90" s="464"/>
      <c r="AE90" s="464"/>
      <c r="AF90" s="464"/>
      <c r="AG90" s="464"/>
      <c r="AH90" s="464"/>
      <c r="AI90" s="464"/>
      <c r="AJ90" s="464"/>
      <c r="AK90" s="464"/>
      <c r="AL90" s="464"/>
      <c r="AM90" s="464"/>
      <c r="AN90" s="464"/>
      <c r="AO90" s="464"/>
      <c r="AP90" s="464"/>
      <c r="AQ90" s="464"/>
      <c r="AR90" s="464"/>
      <c r="AS90" s="464"/>
      <c r="AT90" s="464"/>
      <c r="AU90" s="464"/>
      <c r="AV90" s="464"/>
      <c r="AW90" s="464"/>
      <c r="AX90" s="464"/>
      <c r="BK90" s="94"/>
      <c r="BL90" s="94"/>
      <c r="BM90" s="94"/>
      <c r="BN90" s="94"/>
      <c r="BO90" s="94"/>
      <c r="BP90" s="94"/>
      <c r="BQ90" s="94"/>
      <c r="BR90" s="94"/>
      <c r="BS90" s="94"/>
      <c r="BT90" s="94"/>
      <c r="BU90" s="94"/>
      <c r="BV90" s="94"/>
    </row>
    <row r="91" spans="1:74" x14ac:dyDescent="0.2">
      <c r="A91" s="464"/>
      <c r="B91" s="464"/>
      <c r="C91" s="464"/>
      <c r="D91" s="464"/>
      <c r="E91" s="464"/>
      <c r="F91" s="464"/>
      <c r="G91" s="464"/>
      <c r="H91" s="464"/>
      <c r="I91" s="464"/>
      <c r="J91" s="464"/>
      <c r="K91" s="464"/>
      <c r="L91" s="464"/>
      <c r="M91" s="464"/>
      <c r="N91" s="464"/>
      <c r="O91" s="464"/>
      <c r="P91" s="464"/>
      <c r="Q91" s="464"/>
      <c r="R91" s="464"/>
      <c r="S91" s="464"/>
      <c r="T91" s="464"/>
      <c r="U91" s="464"/>
      <c r="V91" s="464"/>
      <c r="W91" s="464"/>
      <c r="X91" s="464"/>
      <c r="Y91" s="464"/>
      <c r="Z91" s="464"/>
      <c r="AA91" s="464"/>
      <c r="AB91" s="464"/>
      <c r="AC91" s="464"/>
      <c r="AD91" s="464"/>
      <c r="AE91" s="464"/>
      <c r="AF91" s="464"/>
      <c r="AG91" s="464"/>
      <c r="AH91" s="464"/>
      <c r="AI91" s="464"/>
      <c r="AJ91" s="464"/>
      <c r="AK91" s="464"/>
      <c r="AL91" s="464"/>
      <c r="AM91" s="464"/>
      <c r="AN91" s="464"/>
      <c r="AO91" s="464"/>
      <c r="AP91" s="464"/>
      <c r="AQ91" s="464"/>
      <c r="AR91" s="464"/>
      <c r="AS91" s="464"/>
      <c r="AT91" s="464"/>
      <c r="AU91" s="464"/>
      <c r="AV91" s="464"/>
      <c r="AW91" s="464"/>
      <c r="AX91" s="464"/>
      <c r="BK91" s="94"/>
      <c r="BL91" s="94"/>
      <c r="BM91" s="94"/>
      <c r="BN91" s="94"/>
      <c r="BO91" s="94"/>
      <c r="BP91" s="94"/>
      <c r="BQ91" s="94"/>
      <c r="BR91" s="94"/>
      <c r="BS91" s="94"/>
      <c r="BT91" s="94"/>
      <c r="BU91" s="94"/>
      <c r="BV91" s="94"/>
    </row>
    <row r="92" spans="1:74" x14ac:dyDescent="0.2">
      <c r="A92" s="464"/>
      <c r="B92" s="464"/>
      <c r="C92" s="464"/>
      <c r="D92" s="464"/>
      <c r="E92" s="464"/>
      <c r="F92" s="464"/>
      <c r="G92" s="464"/>
      <c r="H92" s="464"/>
      <c r="I92" s="464"/>
      <c r="J92" s="464"/>
      <c r="K92" s="464"/>
      <c r="L92" s="464"/>
      <c r="M92" s="464"/>
      <c r="N92" s="464"/>
      <c r="O92" s="464"/>
      <c r="P92" s="464"/>
      <c r="Q92" s="464"/>
      <c r="R92" s="464"/>
      <c r="S92" s="464"/>
      <c r="T92" s="464"/>
      <c r="U92" s="464"/>
      <c r="V92" s="464"/>
      <c r="W92" s="464"/>
      <c r="X92" s="464"/>
      <c r="Y92" s="464"/>
      <c r="Z92" s="464"/>
      <c r="AA92" s="464"/>
      <c r="AB92" s="464"/>
      <c r="AC92" s="464"/>
      <c r="AD92" s="464"/>
      <c r="AE92" s="464"/>
      <c r="AF92" s="464"/>
      <c r="AG92" s="464"/>
      <c r="AH92" s="464"/>
      <c r="AI92" s="464"/>
      <c r="AJ92" s="464"/>
      <c r="AK92" s="464"/>
      <c r="AL92" s="464"/>
      <c r="AM92" s="464"/>
      <c r="AN92" s="464"/>
      <c r="AO92" s="464"/>
      <c r="AP92" s="464"/>
      <c r="AQ92" s="464"/>
      <c r="AR92" s="464"/>
      <c r="AS92" s="464"/>
      <c r="AT92" s="464"/>
      <c r="AU92" s="464"/>
      <c r="AV92" s="464"/>
      <c r="AW92" s="464"/>
      <c r="AX92" s="464"/>
      <c r="BK92" s="94"/>
      <c r="BL92" s="94"/>
      <c r="BM92" s="94"/>
      <c r="BN92" s="94"/>
      <c r="BO92" s="94"/>
      <c r="BP92" s="94"/>
      <c r="BQ92" s="94"/>
      <c r="BR92" s="94"/>
      <c r="BS92" s="94"/>
      <c r="BT92" s="94"/>
      <c r="BU92" s="94"/>
      <c r="BV92" s="94"/>
    </row>
    <row r="93" spans="1:74" x14ac:dyDescent="0.2">
      <c r="A93" s="464"/>
      <c r="B93" s="464"/>
      <c r="C93" s="464"/>
      <c r="D93" s="464"/>
      <c r="E93" s="464"/>
      <c r="F93" s="464"/>
      <c r="G93" s="464"/>
      <c r="H93" s="464"/>
      <c r="I93" s="464"/>
      <c r="J93" s="464"/>
      <c r="K93" s="464"/>
      <c r="L93" s="464"/>
      <c r="M93" s="464"/>
      <c r="N93" s="464"/>
      <c r="O93" s="464"/>
      <c r="P93" s="464"/>
      <c r="Q93" s="464"/>
      <c r="R93" s="464"/>
      <c r="S93" s="464"/>
      <c r="T93" s="464"/>
      <c r="U93" s="464"/>
      <c r="V93" s="464"/>
      <c r="W93" s="464"/>
      <c r="X93" s="464"/>
      <c r="Y93" s="464"/>
      <c r="Z93" s="464"/>
      <c r="AA93" s="464"/>
      <c r="AB93" s="464"/>
      <c r="AC93" s="464"/>
      <c r="AD93" s="464"/>
      <c r="AE93" s="464"/>
      <c r="AF93" s="464"/>
      <c r="AG93" s="464"/>
      <c r="AH93" s="464"/>
      <c r="AI93" s="464"/>
      <c r="AJ93" s="464"/>
      <c r="AK93" s="464"/>
      <c r="AL93" s="464"/>
      <c r="AM93" s="464"/>
      <c r="AN93" s="464"/>
      <c r="AO93" s="464"/>
      <c r="AP93" s="464"/>
      <c r="AQ93" s="464"/>
      <c r="AR93" s="464"/>
      <c r="AS93" s="464"/>
      <c r="AT93" s="464"/>
      <c r="AU93" s="464"/>
      <c r="AV93" s="464"/>
      <c r="AW93" s="464"/>
      <c r="AX93" s="464"/>
      <c r="BK93" s="94"/>
      <c r="BL93" s="94"/>
      <c r="BM93" s="94"/>
      <c r="BN93" s="94"/>
      <c r="BO93" s="94"/>
      <c r="BP93" s="94"/>
      <c r="BQ93" s="94"/>
      <c r="BR93" s="94"/>
      <c r="BS93" s="94"/>
      <c r="BT93" s="94"/>
      <c r="BU93" s="94"/>
      <c r="BV93" s="94"/>
    </row>
    <row r="94" spans="1:74" x14ac:dyDescent="0.2">
      <c r="A94" s="464"/>
      <c r="B94" s="464"/>
      <c r="C94" s="939"/>
      <c r="D94" s="939"/>
      <c r="E94" s="939"/>
      <c r="F94" s="939"/>
      <c r="G94" s="939"/>
      <c r="H94" s="939"/>
      <c r="I94" s="939"/>
      <c r="J94" s="939"/>
      <c r="K94" s="939"/>
      <c r="L94" s="939"/>
      <c r="M94" s="939"/>
      <c r="N94" s="939"/>
      <c r="O94" s="939"/>
      <c r="P94" s="939"/>
      <c r="Q94" s="939"/>
      <c r="R94" s="939"/>
      <c r="S94" s="939"/>
      <c r="T94" s="939"/>
      <c r="U94" s="939"/>
      <c r="V94" s="939"/>
      <c r="W94" s="939"/>
      <c r="X94" s="939"/>
      <c r="Y94" s="939"/>
      <c r="Z94" s="939"/>
      <c r="AA94" s="939"/>
      <c r="AB94" s="939"/>
      <c r="AC94" s="939"/>
      <c r="AD94" s="939"/>
      <c r="AE94" s="939"/>
      <c r="AF94" s="939"/>
      <c r="AG94" s="939"/>
      <c r="AH94" s="939"/>
      <c r="AI94" s="939"/>
      <c r="AJ94" s="939"/>
      <c r="AK94" s="939"/>
      <c r="AL94" s="939"/>
      <c r="AM94" s="939"/>
      <c r="AN94" s="939"/>
      <c r="AO94" s="939"/>
      <c r="AP94" s="939"/>
      <c r="AQ94" s="939"/>
      <c r="AR94" s="939"/>
      <c r="AS94" s="939"/>
      <c r="AT94" s="939"/>
      <c r="AU94" s="939"/>
      <c r="AV94" s="939"/>
      <c r="AW94" s="939"/>
      <c r="AX94" s="939"/>
      <c r="AY94" s="741"/>
      <c r="AZ94" s="741"/>
      <c r="BA94" s="741"/>
      <c r="BB94" s="741"/>
      <c r="BC94" s="741"/>
      <c r="BD94" s="602"/>
      <c r="BE94" s="602"/>
      <c r="BF94" s="602"/>
      <c r="BG94" s="741"/>
      <c r="BH94" s="741"/>
      <c r="BI94" s="741"/>
      <c r="BJ94" s="96"/>
      <c r="BK94" s="96"/>
      <c r="BL94" s="96"/>
      <c r="BM94" s="96"/>
      <c r="BN94" s="96"/>
      <c r="BO94" s="96"/>
      <c r="BP94" s="96"/>
      <c r="BQ94" s="96"/>
      <c r="BR94" s="96"/>
      <c r="BS94" s="96"/>
      <c r="BT94" s="96"/>
      <c r="BU94" s="96"/>
      <c r="BV94" s="96"/>
    </row>
    <row r="95" spans="1:74" x14ac:dyDescent="0.2">
      <c r="A95" s="464"/>
      <c r="B95" s="464"/>
      <c r="C95" s="939"/>
      <c r="D95" s="939"/>
      <c r="E95" s="939"/>
      <c r="F95" s="939"/>
      <c r="G95" s="939"/>
      <c r="H95" s="939"/>
      <c r="I95" s="939"/>
      <c r="J95" s="939"/>
      <c r="K95" s="939"/>
      <c r="L95" s="939"/>
      <c r="M95" s="939"/>
      <c r="N95" s="939"/>
      <c r="O95" s="939"/>
      <c r="P95" s="939"/>
      <c r="Q95" s="939"/>
      <c r="R95" s="939"/>
      <c r="S95" s="939"/>
      <c r="T95" s="939"/>
      <c r="U95" s="939"/>
      <c r="V95" s="939"/>
      <c r="W95" s="939"/>
      <c r="X95" s="939"/>
      <c r="Y95" s="939"/>
      <c r="Z95" s="939"/>
      <c r="AA95" s="939"/>
      <c r="AB95" s="939"/>
      <c r="AC95" s="939"/>
      <c r="AD95" s="939"/>
      <c r="AE95" s="939"/>
      <c r="AF95" s="939"/>
      <c r="AG95" s="939"/>
      <c r="AH95" s="939"/>
      <c r="AI95" s="939"/>
      <c r="AJ95" s="939"/>
      <c r="AK95" s="939"/>
      <c r="AL95" s="939"/>
      <c r="AM95" s="939"/>
      <c r="AN95" s="939"/>
      <c r="AO95" s="939"/>
      <c r="AP95" s="939"/>
      <c r="AQ95" s="939"/>
      <c r="AR95" s="939"/>
      <c r="AS95" s="939"/>
      <c r="AT95" s="939"/>
      <c r="AU95" s="939"/>
      <c r="AV95" s="939"/>
      <c r="AW95" s="939"/>
      <c r="AX95" s="939"/>
      <c r="AY95" s="741"/>
      <c r="AZ95" s="741"/>
      <c r="BA95" s="741"/>
      <c r="BB95" s="741"/>
      <c r="BC95" s="741"/>
      <c r="BD95" s="602"/>
      <c r="BE95" s="602"/>
      <c r="BF95" s="602"/>
      <c r="BG95" s="741"/>
      <c r="BH95" s="741"/>
      <c r="BI95" s="741"/>
      <c r="BJ95" s="96"/>
      <c r="BK95" s="96"/>
      <c r="BL95" s="96"/>
      <c r="BM95" s="96"/>
      <c r="BN95" s="96"/>
      <c r="BO95" s="96"/>
      <c r="BP95" s="96"/>
      <c r="BQ95" s="96"/>
      <c r="BR95" s="96"/>
      <c r="BS95" s="96"/>
      <c r="BT95" s="96"/>
      <c r="BU95" s="96"/>
      <c r="BV95" s="96"/>
    </row>
    <row r="96" spans="1:74" x14ac:dyDescent="0.2">
      <c r="A96" s="464"/>
      <c r="B96" s="464"/>
      <c r="C96" s="939"/>
      <c r="D96" s="939"/>
      <c r="E96" s="939"/>
      <c r="F96" s="939"/>
      <c r="G96" s="939"/>
      <c r="H96" s="939"/>
      <c r="I96" s="939"/>
      <c r="J96" s="939"/>
      <c r="K96" s="939"/>
      <c r="L96" s="939"/>
      <c r="M96" s="939"/>
      <c r="N96" s="939"/>
      <c r="O96" s="939"/>
      <c r="P96" s="939"/>
      <c r="Q96" s="939"/>
      <c r="R96" s="939"/>
      <c r="S96" s="939"/>
      <c r="T96" s="939"/>
      <c r="U96" s="939"/>
      <c r="V96" s="939"/>
      <c r="W96" s="939"/>
      <c r="X96" s="939"/>
      <c r="Y96" s="939"/>
      <c r="Z96" s="939"/>
      <c r="AA96" s="939"/>
      <c r="AB96" s="939"/>
      <c r="AC96" s="939"/>
      <c r="AD96" s="939"/>
      <c r="AE96" s="939"/>
      <c r="AF96" s="939"/>
      <c r="AG96" s="939"/>
      <c r="AH96" s="939"/>
      <c r="AI96" s="939"/>
      <c r="AJ96" s="939"/>
      <c r="AK96" s="939"/>
      <c r="AL96" s="939"/>
      <c r="AM96" s="939"/>
      <c r="AN96" s="939"/>
      <c r="AO96" s="939"/>
      <c r="AP96" s="939"/>
      <c r="AQ96" s="939"/>
      <c r="AR96" s="939"/>
      <c r="AS96" s="939"/>
      <c r="AT96" s="939"/>
      <c r="AU96" s="939"/>
      <c r="AV96" s="939"/>
      <c r="AW96" s="939"/>
      <c r="AX96" s="939"/>
      <c r="AY96" s="741"/>
      <c r="AZ96" s="741"/>
      <c r="BA96" s="741"/>
      <c r="BB96" s="741"/>
      <c r="BC96" s="741"/>
      <c r="BD96" s="602"/>
      <c r="BE96" s="602"/>
      <c r="BF96" s="602"/>
      <c r="BG96" s="741"/>
      <c r="BH96" s="741"/>
      <c r="BI96" s="741"/>
      <c r="BJ96" s="96"/>
      <c r="BK96" s="96"/>
      <c r="BL96" s="96"/>
      <c r="BM96" s="96"/>
      <c r="BN96" s="96"/>
      <c r="BO96" s="96"/>
      <c r="BP96" s="96"/>
      <c r="BQ96" s="96"/>
      <c r="BR96" s="96"/>
      <c r="BS96" s="96"/>
      <c r="BT96" s="96"/>
      <c r="BU96" s="96"/>
      <c r="BV96" s="96"/>
    </row>
    <row r="97" spans="3:74" x14ac:dyDescent="0.2">
      <c r="C97" s="939"/>
      <c r="D97" s="939"/>
      <c r="E97" s="939"/>
      <c r="F97" s="939"/>
      <c r="G97" s="939"/>
      <c r="H97" s="939"/>
      <c r="I97" s="939"/>
      <c r="J97" s="939"/>
      <c r="K97" s="939"/>
      <c r="L97" s="939"/>
      <c r="M97" s="939"/>
      <c r="N97" s="939"/>
      <c r="O97" s="939"/>
      <c r="P97" s="939"/>
      <c r="Q97" s="939"/>
      <c r="R97" s="939"/>
      <c r="S97" s="939"/>
      <c r="T97" s="939"/>
      <c r="U97" s="939"/>
      <c r="V97" s="939"/>
      <c r="W97" s="939"/>
      <c r="X97" s="939"/>
      <c r="Y97" s="939"/>
      <c r="Z97" s="939"/>
      <c r="AA97" s="939"/>
      <c r="AB97" s="939"/>
      <c r="AC97" s="939"/>
      <c r="AD97" s="939"/>
      <c r="AE97" s="939"/>
      <c r="AF97" s="939"/>
      <c r="AG97" s="939"/>
      <c r="AH97" s="939"/>
      <c r="AI97" s="939"/>
      <c r="AJ97" s="939"/>
      <c r="AK97" s="939"/>
      <c r="AL97" s="939"/>
      <c r="AM97" s="939"/>
      <c r="AN97" s="939"/>
      <c r="AO97" s="939"/>
      <c r="AP97" s="939"/>
      <c r="AQ97" s="939"/>
      <c r="AR97" s="939"/>
      <c r="AS97" s="939"/>
      <c r="AT97" s="939"/>
      <c r="AU97" s="939"/>
      <c r="AV97" s="939"/>
      <c r="AW97" s="939"/>
      <c r="AX97" s="939"/>
      <c r="AY97" s="741"/>
      <c r="AZ97" s="741"/>
      <c r="BA97" s="741"/>
      <c r="BB97" s="741"/>
      <c r="BC97" s="741"/>
      <c r="BD97" s="602"/>
      <c r="BE97" s="602"/>
      <c r="BF97" s="602"/>
      <c r="BG97" s="741"/>
      <c r="BH97" s="741"/>
      <c r="BI97" s="741"/>
      <c r="BJ97" s="96"/>
      <c r="BK97" s="96"/>
      <c r="BL97" s="96"/>
      <c r="BM97" s="96"/>
      <c r="BN97" s="96"/>
      <c r="BO97" s="96"/>
      <c r="BP97" s="96"/>
      <c r="BQ97" s="96"/>
      <c r="BR97" s="96"/>
      <c r="BS97" s="96"/>
      <c r="BT97" s="96"/>
      <c r="BU97" s="96"/>
      <c r="BV97" s="96"/>
    </row>
    <row r="98" spans="3:74" x14ac:dyDescent="0.2">
      <c r="C98" s="939"/>
      <c r="D98" s="939"/>
      <c r="E98" s="939"/>
      <c r="F98" s="939"/>
      <c r="G98" s="939"/>
      <c r="H98" s="939"/>
      <c r="I98" s="939"/>
      <c r="J98" s="939"/>
      <c r="K98" s="939"/>
      <c r="L98" s="939"/>
      <c r="M98" s="939"/>
      <c r="N98" s="939"/>
      <c r="O98" s="939"/>
      <c r="P98" s="939"/>
      <c r="Q98" s="939"/>
      <c r="R98" s="939"/>
      <c r="S98" s="939"/>
      <c r="T98" s="939"/>
      <c r="U98" s="939"/>
      <c r="V98" s="939"/>
      <c r="W98" s="939"/>
      <c r="X98" s="939"/>
      <c r="Y98" s="939"/>
      <c r="Z98" s="939"/>
      <c r="AA98" s="939"/>
      <c r="AB98" s="939"/>
      <c r="AC98" s="939"/>
      <c r="AD98" s="939"/>
      <c r="AE98" s="939"/>
      <c r="AF98" s="939"/>
      <c r="AG98" s="939"/>
      <c r="AH98" s="939"/>
      <c r="AI98" s="939"/>
      <c r="AJ98" s="939"/>
      <c r="AK98" s="939"/>
      <c r="AL98" s="939"/>
      <c r="AM98" s="939"/>
      <c r="AN98" s="939"/>
      <c r="AO98" s="939"/>
      <c r="AP98" s="939"/>
      <c r="AQ98" s="939"/>
      <c r="AR98" s="939"/>
      <c r="AS98" s="939"/>
      <c r="AT98" s="939"/>
      <c r="AU98" s="939"/>
      <c r="AV98" s="939"/>
      <c r="AW98" s="939"/>
      <c r="AX98" s="939"/>
      <c r="AY98" s="741"/>
      <c r="AZ98" s="741"/>
      <c r="BA98" s="741"/>
      <c r="BB98" s="741"/>
      <c r="BC98" s="741"/>
      <c r="BD98" s="602"/>
      <c r="BE98" s="602"/>
      <c r="BF98" s="602"/>
      <c r="BG98" s="741"/>
      <c r="BH98" s="741"/>
      <c r="BI98" s="741"/>
      <c r="BJ98" s="96"/>
      <c r="BK98" s="96"/>
      <c r="BL98" s="96"/>
      <c r="BM98" s="96"/>
      <c r="BN98" s="96"/>
      <c r="BO98" s="96"/>
      <c r="BP98" s="96"/>
      <c r="BQ98" s="96"/>
      <c r="BR98" s="96"/>
      <c r="BS98" s="96"/>
      <c r="BT98" s="96"/>
      <c r="BU98" s="96"/>
      <c r="BV98" s="96"/>
    </row>
    <row r="99" spans="3:74" x14ac:dyDescent="0.2">
      <c r="C99" s="939"/>
      <c r="D99" s="939"/>
      <c r="E99" s="939"/>
      <c r="F99" s="939"/>
      <c r="G99" s="939"/>
      <c r="H99" s="939"/>
      <c r="I99" s="939"/>
      <c r="J99" s="939"/>
      <c r="K99" s="939"/>
      <c r="L99" s="939"/>
      <c r="M99" s="939"/>
      <c r="N99" s="939"/>
      <c r="O99" s="939"/>
      <c r="P99" s="939"/>
      <c r="Q99" s="939"/>
      <c r="R99" s="939"/>
      <c r="S99" s="939"/>
      <c r="T99" s="939"/>
      <c r="U99" s="939"/>
      <c r="V99" s="939"/>
      <c r="W99" s="939"/>
      <c r="X99" s="939"/>
      <c r="Y99" s="939"/>
      <c r="Z99" s="939"/>
      <c r="AA99" s="939"/>
      <c r="AB99" s="939"/>
      <c r="AC99" s="939"/>
      <c r="AD99" s="939"/>
      <c r="AE99" s="939"/>
      <c r="AF99" s="939"/>
      <c r="AG99" s="939"/>
      <c r="AH99" s="939"/>
      <c r="AI99" s="939"/>
      <c r="AJ99" s="939"/>
      <c r="AK99" s="939"/>
      <c r="AL99" s="939"/>
      <c r="AM99" s="939"/>
      <c r="AN99" s="939"/>
      <c r="AO99" s="939"/>
      <c r="AP99" s="939"/>
      <c r="AQ99" s="939"/>
      <c r="AR99" s="939"/>
      <c r="AS99" s="939"/>
      <c r="AT99" s="939"/>
      <c r="AU99" s="939"/>
      <c r="AV99" s="939"/>
      <c r="AW99" s="939"/>
      <c r="AX99" s="939"/>
      <c r="AY99" s="741"/>
      <c r="AZ99" s="741"/>
      <c r="BA99" s="741"/>
      <c r="BB99" s="741"/>
      <c r="BC99" s="741"/>
      <c r="BD99" s="602"/>
      <c r="BE99" s="602"/>
      <c r="BF99" s="602"/>
      <c r="BG99" s="741"/>
      <c r="BH99" s="741"/>
      <c r="BI99" s="741"/>
      <c r="BJ99" s="96"/>
      <c r="BK99" s="96"/>
      <c r="BL99" s="96"/>
      <c r="BM99" s="96"/>
      <c r="BN99" s="96"/>
      <c r="BO99" s="96"/>
      <c r="BP99" s="96"/>
      <c r="BQ99" s="96"/>
      <c r="BR99" s="96"/>
      <c r="BS99" s="96"/>
      <c r="BT99" s="96"/>
      <c r="BU99" s="96"/>
      <c r="BV99" s="96"/>
    </row>
    <row r="100" spans="3:74" x14ac:dyDescent="0.2">
      <c r="C100" s="939"/>
      <c r="D100" s="939"/>
      <c r="E100" s="939"/>
      <c r="F100" s="939"/>
      <c r="G100" s="939"/>
      <c r="H100" s="939"/>
      <c r="I100" s="939"/>
      <c r="J100" s="939"/>
      <c r="K100" s="939"/>
      <c r="L100" s="939"/>
      <c r="M100" s="939"/>
      <c r="N100" s="939"/>
      <c r="O100" s="939"/>
      <c r="P100" s="939"/>
      <c r="Q100" s="939"/>
      <c r="R100" s="939"/>
      <c r="S100" s="939"/>
      <c r="T100" s="939"/>
      <c r="U100" s="939"/>
      <c r="V100" s="939"/>
      <c r="W100" s="939"/>
      <c r="X100" s="939"/>
      <c r="Y100" s="939"/>
      <c r="Z100" s="939"/>
      <c r="AA100" s="939"/>
      <c r="AB100" s="939"/>
      <c r="AC100" s="939"/>
      <c r="AD100" s="939"/>
      <c r="AE100" s="939"/>
      <c r="AF100" s="939"/>
      <c r="AG100" s="939"/>
      <c r="AH100" s="939"/>
      <c r="AI100" s="939"/>
      <c r="AJ100" s="939"/>
      <c r="AK100" s="939"/>
      <c r="AL100" s="939"/>
      <c r="AM100" s="939"/>
      <c r="AN100" s="939"/>
      <c r="AO100" s="939"/>
      <c r="AP100" s="939"/>
      <c r="AQ100" s="939"/>
      <c r="AR100" s="939"/>
      <c r="AS100" s="939"/>
      <c r="AT100" s="939"/>
      <c r="AU100" s="939"/>
      <c r="AV100" s="939"/>
      <c r="AW100" s="939"/>
      <c r="AX100" s="939"/>
      <c r="AY100" s="741"/>
      <c r="AZ100" s="741"/>
      <c r="BA100" s="741"/>
      <c r="BB100" s="741"/>
      <c r="BC100" s="741"/>
      <c r="BD100" s="602"/>
      <c r="BE100" s="602"/>
      <c r="BF100" s="602"/>
      <c r="BG100" s="741"/>
      <c r="BH100" s="741"/>
      <c r="BI100" s="741"/>
      <c r="BJ100" s="96"/>
      <c r="BK100" s="96"/>
      <c r="BL100" s="96"/>
      <c r="BM100" s="96"/>
      <c r="BN100" s="96"/>
      <c r="BO100" s="96"/>
      <c r="BP100" s="96"/>
      <c r="BQ100" s="96"/>
      <c r="BR100" s="96"/>
      <c r="BS100" s="96"/>
      <c r="BT100" s="96"/>
      <c r="BU100" s="96"/>
      <c r="BV100" s="96"/>
    </row>
    <row r="101" spans="3:74" x14ac:dyDescent="0.2">
      <c r="C101" s="939"/>
      <c r="D101" s="939"/>
      <c r="E101" s="939"/>
      <c r="F101" s="939"/>
      <c r="G101" s="939"/>
      <c r="H101" s="939"/>
      <c r="I101" s="939"/>
      <c r="J101" s="939"/>
      <c r="K101" s="939"/>
      <c r="L101" s="939"/>
      <c r="M101" s="939"/>
      <c r="N101" s="939"/>
      <c r="O101" s="939"/>
      <c r="P101" s="939"/>
      <c r="Q101" s="939"/>
      <c r="R101" s="939"/>
      <c r="S101" s="939"/>
      <c r="T101" s="939"/>
      <c r="U101" s="939"/>
      <c r="V101" s="939"/>
      <c r="W101" s="939"/>
      <c r="X101" s="939"/>
      <c r="Y101" s="939"/>
      <c r="Z101" s="939"/>
      <c r="AA101" s="939"/>
      <c r="AB101" s="939"/>
      <c r="AC101" s="939"/>
      <c r="AD101" s="939"/>
      <c r="AE101" s="939"/>
      <c r="AF101" s="939"/>
      <c r="AG101" s="939"/>
      <c r="AH101" s="939"/>
      <c r="AI101" s="939"/>
      <c r="AJ101" s="939"/>
      <c r="AK101" s="939"/>
      <c r="AL101" s="939"/>
      <c r="AM101" s="939"/>
      <c r="AN101" s="939"/>
      <c r="AO101" s="939"/>
      <c r="AP101" s="939"/>
      <c r="AQ101" s="939"/>
      <c r="AR101" s="939"/>
      <c r="AS101" s="939"/>
      <c r="AT101" s="939"/>
      <c r="AU101" s="939"/>
      <c r="AV101" s="939"/>
      <c r="AW101" s="939"/>
      <c r="AX101" s="939"/>
      <c r="AY101" s="741"/>
      <c r="AZ101" s="741"/>
      <c r="BA101" s="741"/>
      <c r="BB101" s="741"/>
      <c r="BC101" s="741"/>
      <c r="BD101" s="602"/>
      <c r="BE101" s="602"/>
      <c r="BF101" s="602"/>
      <c r="BG101" s="741"/>
      <c r="BH101" s="741"/>
      <c r="BI101" s="741"/>
      <c r="BJ101" s="96"/>
      <c r="BK101" s="96"/>
      <c r="BL101" s="96"/>
      <c r="BM101" s="96"/>
      <c r="BN101" s="96"/>
      <c r="BO101" s="96"/>
      <c r="BP101" s="96"/>
      <c r="BQ101" s="96"/>
      <c r="BR101" s="96"/>
      <c r="BS101" s="96"/>
      <c r="BT101" s="96"/>
      <c r="BU101" s="96"/>
      <c r="BV101" s="96"/>
    </row>
    <row r="102" spans="3:74" x14ac:dyDescent="0.2">
      <c r="C102" s="939"/>
      <c r="D102" s="939"/>
      <c r="E102" s="939"/>
      <c r="F102" s="939"/>
      <c r="G102" s="939"/>
      <c r="H102" s="939"/>
      <c r="I102" s="939"/>
      <c r="J102" s="939"/>
      <c r="K102" s="939"/>
      <c r="L102" s="939"/>
      <c r="M102" s="939"/>
      <c r="N102" s="939"/>
      <c r="O102" s="939"/>
      <c r="P102" s="939"/>
      <c r="Q102" s="939"/>
      <c r="R102" s="939"/>
      <c r="S102" s="939"/>
      <c r="T102" s="939"/>
      <c r="U102" s="939"/>
      <c r="V102" s="939"/>
      <c r="W102" s="939"/>
      <c r="X102" s="939"/>
      <c r="Y102" s="939"/>
      <c r="Z102" s="939"/>
      <c r="AA102" s="939"/>
      <c r="AB102" s="939"/>
      <c r="AC102" s="939"/>
      <c r="AD102" s="939"/>
      <c r="AE102" s="939"/>
      <c r="AF102" s="939"/>
      <c r="AG102" s="939"/>
      <c r="AH102" s="939"/>
      <c r="AI102" s="939"/>
      <c r="AJ102" s="939"/>
      <c r="AK102" s="939"/>
      <c r="AL102" s="939"/>
      <c r="AM102" s="939"/>
      <c r="AN102" s="939"/>
      <c r="AO102" s="939"/>
      <c r="AP102" s="939"/>
      <c r="AQ102" s="939"/>
      <c r="AR102" s="939"/>
      <c r="AS102" s="939"/>
      <c r="AT102" s="939"/>
      <c r="AU102" s="939"/>
      <c r="AV102" s="939"/>
      <c r="AW102" s="939"/>
      <c r="AX102" s="939"/>
      <c r="AY102" s="741"/>
      <c r="AZ102" s="741"/>
      <c r="BA102" s="741"/>
      <c r="BB102" s="741"/>
      <c r="BC102" s="741"/>
      <c r="BD102" s="602"/>
      <c r="BE102" s="602"/>
      <c r="BF102" s="602"/>
      <c r="BG102" s="741"/>
      <c r="BH102" s="741"/>
      <c r="BI102" s="741"/>
      <c r="BJ102" s="96"/>
      <c r="BK102" s="96"/>
      <c r="BL102" s="96"/>
      <c r="BM102" s="96"/>
      <c r="BN102" s="96"/>
      <c r="BO102" s="96"/>
      <c r="BP102" s="96"/>
      <c r="BQ102" s="96"/>
      <c r="BR102" s="96"/>
      <c r="BS102" s="96"/>
      <c r="BT102" s="96"/>
      <c r="BU102" s="96"/>
      <c r="BV102" s="96"/>
    </row>
    <row r="103" spans="3:74" x14ac:dyDescent="0.2">
      <c r="C103" s="464"/>
      <c r="D103" s="464"/>
      <c r="E103" s="464"/>
      <c r="F103" s="464"/>
      <c r="G103" s="464"/>
      <c r="H103" s="464"/>
      <c r="I103" s="464"/>
      <c r="J103" s="464"/>
      <c r="K103" s="464"/>
      <c r="L103" s="464"/>
      <c r="M103" s="464"/>
      <c r="N103" s="464"/>
      <c r="O103" s="464"/>
      <c r="P103" s="464"/>
      <c r="Q103" s="464"/>
      <c r="R103" s="464"/>
      <c r="S103" s="464"/>
      <c r="T103" s="464"/>
      <c r="U103" s="464"/>
      <c r="V103" s="464"/>
      <c r="W103" s="464"/>
      <c r="X103" s="464"/>
      <c r="Y103" s="464"/>
      <c r="Z103" s="464"/>
      <c r="AA103" s="464"/>
      <c r="AB103" s="464"/>
      <c r="AC103" s="464"/>
      <c r="AD103" s="464"/>
      <c r="AE103" s="464"/>
      <c r="AF103" s="464"/>
      <c r="AG103" s="464"/>
      <c r="AH103" s="464"/>
      <c r="AI103" s="464"/>
      <c r="AJ103" s="464"/>
      <c r="AK103" s="464"/>
      <c r="AL103" s="464"/>
      <c r="AM103" s="464"/>
      <c r="AN103" s="464"/>
      <c r="AO103" s="464"/>
      <c r="AP103" s="464"/>
      <c r="AQ103" s="464"/>
      <c r="AR103" s="464"/>
      <c r="AS103" s="464"/>
      <c r="AT103" s="464"/>
      <c r="AU103" s="464"/>
      <c r="AV103" s="464"/>
      <c r="AW103" s="464"/>
      <c r="AX103" s="464"/>
      <c r="BK103" s="94"/>
      <c r="BL103" s="94"/>
      <c r="BM103" s="94"/>
      <c r="BN103" s="94"/>
      <c r="BO103" s="94"/>
      <c r="BP103" s="94"/>
      <c r="BQ103" s="94"/>
      <c r="BR103" s="94"/>
      <c r="BS103" s="94"/>
      <c r="BT103" s="94"/>
      <c r="BU103" s="94"/>
      <c r="BV103" s="94"/>
    </row>
    <row r="104" spans="3:74" x14ac:dyDescent="0.2">
      <c r="C104" s="940"/>
      <c r="D104" s="940"/>
      <c r="E104" s="940"/>
      <c r="F104" s="940"/>
      <c r="G104" s="940"/>
      <c r="H104" s="940"/>
      <c r="I104" s="940"/>
      <c r="J104" s="940"/>
      <c r="K104" s="940"/>
      <c r="L104" s="940"/>
      <c r="M104" s="940"/>
      <c r="N104" s="940"/>
      <c r="O104" s="940"/>
      <c r="P104" s="940"/>
      <c r="Q104" s="940"/>
      <c r="R104" s="940"/>
      <c r="S104" s="940"/>
      <c r="T104" s="940"/>
      <c r="U104" s="940"/>
      <c r="V104" s="940"/>
      <c r="W104" s="940"/>
      <c r="X104" s="940"/>
      <c r="Y104" s="940"/>
      <c r="Z104" s="940"/>
      <c r="AA104" s="940"/>
      <c r="AB104" s="940"/>
      <c r="AC104" s="940"/>
      <c r="AD104" s="940"/>
      <c r="AE104" s="940"/>
      <c r="AF104" s="940"/>
      <c r="AG104" s="940"/>
      <c r="AH104" s="940"/>
      <c r="AI104" s="940"/>
      <c r="AJ104" s="940"/>
      <c r="AK104" s="940"/>
      <c r="AL104" s="940"/>
      <c r="AM104" s="940"/>
      <c r="AN104" s="940"/>
      <c r="AO104" s="940"/>
      <c r="AP104" s="940"/>
      <c r="AQ104" s="940"/>
      <c r="AR104" s="940"/>
      <c r="AS104" s="940"/>
      <c r="AT104" s="940"/>
      <c r="AU104" s="940"/>
      <c r="AV104" s="940"/>
      <c r="AW104" s="940"/>
      <c r="AX104" s="940"/>
      <c r="AY104" s="742"/>
      <c r="AZ104" s="742"/>
      <c r="BA104" s="742"/>
      <c r="BB104" s="742"/>
      <c r="BC104" s="742"/>
      <c r="BD104" s="603"/>
      <c r="BE104" s="603"/>
      <c r="BF104" s="603"/>
      <c r="BG104" s="742"/>
      <c r="BH104" s="742"/>
      <c r="BI104" s="742"/>
      <c r="BJ104" s="97"/>
      <c r="BK104" s="97"/>
      <c r="BL104" s="97"/>
      <c r="BM104" s="97"/>
      <c r="BN104" s="97"/>
      <c r="BO104" s="97"/>
      <c r="BP104" s="97"/>
      <c r="BQ104" s="97"/>
      <c r="BR104" s="97"/>
      <c r="BS104" s="97"/>
      <c r="BT104" s="97"/>
      <c r="BU104" s="97"/>
      <c r="BV104" s="97"/>
    </row>
    <row r="105" spans="3:74" x14ac:dyDescent="0.2">
      <c r="C105" s="464"/>
      <c r="D105" s="464"/>
      <c r="E105" s="464"/>
      <c r="F105" s="464"/>
      <c r="G105" s="464"/>
      <c r="H105" s="464"/>
      <c r="I105" s="464"/>
      <c r="J105" s="464"/>
      <c r="K105" s="464"/>
      <c r="L105" s="464"/>
      <c r="M105" s="464"/>
      <c r="N105" s="464"/>
      <c r="O105" s="464"/>
      <c r="P105" s="464"/>
      <c r="Q105" s="464"/>
      <c r="R105" s="464"/>
      <c r="S105" s="464"/>
      <c r="T105" s="464"/>
      <c r="U105" s="464"/>
      <c r="V105" s="464"/>
      <c r="W105" s="464"/>
      <c r="X105" s="464"/>
      <c r="Y105" s="464"/>
      <c r="Z105" s="464"/>
      <c r="AA105" s="464"/>
      <c r="AB105" s="464"/>
      <c r="AC105" s="464"/>
      <c r="AD105" s="464"/>
      <c r="AE105" s="464"/>
      <c r="AF105" s="464"/>
      <c r="AG105" s="464"/>
      <c r="AH105" s="464"/>
      <c r="AI105" s="464"/>
      <c r="AJ105" s="464"/>
      <c r="AK105" s="464"/>
      <c r="AL105" s="464"/>
      <c r="AM105" s="464"/>
      <c r="AN105" s="464"/>
      <c r="AO105" s="464"/>
      <c r="AP105" s="464"/>
      <c r="AQ105" s="464"/>
      <c r="AR105" s="464"/>
      <c r="AS105" s="464"/>
      <c r="AT105" s="464"/>
      <c r="AU105" s="464"/>
      <c r="AV105" s="464"/>
      <c r="AW105" s="464"/>
      <c r="AX105" s="464"/>
      <c r="BK105" s="94"/>
      <c r="BL105" s="94"/>
      <c r="BM105" s="94"/>
      <c r="BN105" s="94"/>
      <c r="BO105" s="94"/>
      <c r="BP105" s="94"/>
      <c r="BQ105" s="94"/>
      <c r="BR105" s="94"/>
      <c r="BS105" s="94"/>
      <c r="BT105" s="94"/>
      <c r="BU105" s="94"/>
      <c r="BV105" s="94"/>
    </row>
    <row r="106" spans="3:74" x14ac:dyDescent="0.2">
      <c r="C106" s="464"/>
      <c r="D106" s="464"/>
      <c r="E106" s="464"/>
      <c r="F106" s="464"/>
      <c r="G106" s="464"/>
      <c r="H106" s="464"/>
      <c r="I106" s="464"/>
      <c r="J106" s="464"/>
      <c r="K106" s="464"/>
      <c r="L106" s="464"/>
      <c r="M106" s="464"/>
      <c r="N106" s="464"/>
      <c r="O106" s="464"/>
      <c r="P106" s="464"/>
      <c r="Q106" s="464"/>
      <c r="R106" s="464"/>
      <c r="S106" s="464"/>
      <c r="T106" s="464"/>
      <c r="U106" s="464"/>
      <c r="V106" s="464"/>
      <c r="W106" s="464"/>
      <c r="X106" s="464"/>
      <c r="Y106" s="464"/>
      <c r="Z106" s="464"/>
      <c r="AA106" s="464"/>
      <c r="AB106" s="464"/>
      <c r="AC106" s="464"/>
      <c r="AD106" s="464"/>
      <c r="AE106" s="464"/>
      <c r="AF106" s="464"/>
      <c r="AG106" s="464"/>
      <c r="AH106" s="464"/>
      <c r="AI106" s="464"/>
      <c r="AJ106" s="464"/>
      <c r="AK106" s="464"/>
      <c r="AL106" s="464"/>
      <c r="AM106" s="464"/>
      <c r="AN106" s="464"/>
      <c r="AO106" s="464"/>
      <c r="AP106" s="464"/>
      <c r="AQ106" s="464"/>
      <c r="AR106" s="464"/>
      <c r="AS106" s="464"/>
      <c r="AT106" s="464"/>
      <c r="AU106" s="464"/>
      <c r="AV106" s="464"/>
      <c r="AW106" s="464"/>
      <c r="AX106" s="464"/>
      <c r="BK106" s="94"/>
      <c r="BL106" s="94"/>
      <c r="BM106" s="94"/>
      <c r="BN106" s="94"/>
      <c r="BO106" s="94"/>
      <c r="BP106" s="94"/>
      <c r="BQ106" s="94"/>
      <c r="BR106" s="94"/>
      <c r="BS106" s="94"/>
      <c r="BT106" s="94"/>
      <c r="BU106" s="94"/>
      <c r="BV106" s="94"/>
    </row>
    <row r="107" spans="3:74" x14ac:dyDescent="0.2">
      <c r="C107" s="464"/>
      <c r="D107" s="464"/>
      <c r="E107" s="464"/>
      <c r="F107" s="464"/>
      <c r="G107" s="464"/>
      <c r="H107" s="464"/>
      <c r="I107" s="464"/>
      <c r="J107" s="464"/>
      <c r="K107" s="464"/>
      <c r="L107" s="464"/>
      <c r="M107" s="464"/>
      <c r="N107" s="464"/>
      <c r="O107" s="464"/>
      <c r="P107" s="464"/>
      <c r="Q107" s="464"/>
      <c r="R107" s="464"/>
      <c r="S107" s="464"/>
      <c r="T107" s="464"/>
      <c r="U107" s="464"/>
      <c r="V107" s="464"/>
      <c r="W107" s="464"/>
      <c r="X107" s="464"/>
      <c r="Y107" s="464"/>
      <c r="Z107" s="464"/>
      <c r="AA107" s="464"/>
      <c r="AB107" s="464"/>
      <c r="AC107" s="464"/>
      <c r="AD107" s="464"/>
      <c r="AE107" s="464"/>
      <c r="AF107" s="464"/>
      <c r="AG107" s="464"/>
      <c r="AH107" s="464"/>
      <c r="AI107" s="464"/>
      <c r="AJ107" s="464"/>
      <c r="AK107" s="464"/>
      <c r="AL107" s="464"/>
      <c r="AM107" s="464"/>
      <c r="AN107" s="464"/>
      <c r="AO107" s="464"/>
      <c r="AP107" s="464"/>
      <c r="AQ107" s="464"/>
      <c r="AR107" s="464"/>
      <c r="AS107" s="464"/>
      <c r="AT107" s="464"/>
      <c r="AU107" s="464"/>
      <c r="AV107" s="464"/>
      <c r="AW107" s="464"/>
      <c r="AX107" s="464"/>
      <c r="BK107" s="94"/>
      <c r="BL107" s="94"/>
      <c r="BM107" s="94"/>
      <c r="BN107" s="94"/>
      <c r="BO107" s="94"/>
      <c r="BP107" s="94"/>
      <c r="BQ107" s="94"/>
      <c r="BR107" s="94"/>
      <c r="BS107" s="94"/>
      <c r="BT107" s="94"/>
      <c r="BU107" s="94"/>
      <c r="BV107" s="94"/>
    </row>
    <row r="108" spans="3:74" x14ac:dyDescent="0.2">
      <c r="C108" s="464"/>
      <c r="D108" s="464"/>
      <c r="E108" s="464"/>
      <c r="F108" s="464"/>
      <c r="G108" s="464"/>
      <c r="H108" s="464"/>
      <c r="I108" s="464"/>
      <c r="J108" s="464"/>
      <c r="K108" s="464"/>
      <c r="L108" s="464"/>
      <c r="M108" s="464"/>
      <c r="N108" s="464"/>
      <c r="O108" s="464"/>
      <c r="P108" s="464"/>
      <c r="Q108" s="464"/>
      <c r="R108" s="464"/>
      <c r="S108" s="464"/>
      <c r="T108" s="464"/>
      <c r="U108" s="464"/>
      <c r="V108" s="464"/>
      <c r="W108" s="464"/>
      <c r="X108" s="464"/>
      <c r="Y108" s="464"/>
      <c r="Z108" s="464"/>
      <c r="AA108" s="464"/>
      <c r="AB108" s="464"/>
      <c r="AC108" s="464"/>
      <c r="AD108" s="464"/>
      <c r="AE108" s="464"/>
      <c r="AF108" s="464"/>
      <c r="AG108" s="464"/>
      <c r="AH108" s="464"/>
      <c r="AI108" s="464"/>
      <c r="AJ108" s="464"/>
      <c r="AK108" s="464"/>
      <c r="AL108" s="464"/>
      <c r="AM108" s="464"/>
      <c r="AN108" s="464"/>
      <c r="AO108" s="464"/>
      <c r="AP108" s="464"/>
      <c r="AQ108" s="464"/>
      <c r="AR108" s="464"/>
      <c r="AS108" s="464"/>
      <c r="AT108" s="464"/>
      <c r="AU108" s="464"/>
      <c r="AV108" s="464"/>
      <c r="AW108" s="464"/>
      <c r="AX108" s="464"/>
      <c r="BK108" s="94"/>
      <c r="BL108" s="94"/>
      <c r="BM108" s="94"/>
      <c r="BN108" s="94"/>
      <c r="BO108" s="94"/>
      <c r="BP108" s="94"/>
      <c r="BQ108" s="94"/>
      <c r="BR108" s="94"/>
      <c r="BS108" s="94"/>
      <c r="BT108" s="94"/>
      <c r="BU108" s="94"/>
      <c r="BV108" s="94"/>
    </row>
    <row r="109" spans="3:74" x14ac:dyDescent="0.2">
      <c r="C109" s="464"/>
      <c r="D109" s="464"/>
      <c r="E109" s="464"/>
      <c r="F109" s="464"/>
      <c r="G109" s="464"/>
      <c r="H109" s="464"/>
      <c r="I109" s="464"/>
      <c r="J109" s="464"/>
      <c r="K109" s="464"/>
      <c r="L109" s="464"/>
      <c r="M109" s="464"/>
      <c r="N109" s="464"/>
      <c r="O109" s="464"/>
      <c r="P109" s="464"/>
      <c r="Q109" s="464"/>
      <c r="R109" s="464"/>
      <c r="S109" s="464"/>
      <c r="T109" s="464"/>
      <c r="U109" s="464"/>
      <c r="V109" s="464"/>
      <c r="W109" s="464"/>
      <c r="X109" s="464"/>
      <c r="Y109" s="464"/>
      <c r="Z109" s="464"/>
      <c r="AA109" s="464"/>
      <c r="AB109" s="464"/>
      <c r="AC109" s="464"/>
      <c r="AD109" s="464"/>
      <c r="AE109" s="464"/>
      <c r="AF109" s="464"/>
      <c r="AG109" s="464"/>
      <c r="AH109" s="464"/>
      <c r="AI109" s="464"/>
      <c r="AJ109" s="464"/>
      <c r="AK109" s="464"/>
      <c r="AL109" s="464"/>
      <c r="AM109" s="464"/>
      <c r="AN109" s="464"/>
      <c r="AO109" s="464"/>
      <c r="AP109" s="464"/>
      <c r="AQ109" s="464"/>
      <c r="AR109" s="464"/>
      <c r="AS109" s="464"/>
      <c r="AT109" s="464"/>
      <c r="AU109" s="464"/>
      <c r="AV109" s="464"/>
      <c r="AW109" s="464"/>
      <c r="AX109" s="464"/>
      <c r="BK109" s="94"/>
      <c r="BL109" s="94"/>
      <c r="BM109" s="94"/>
      <c r="BN109" s="94"/>
      <c r="BO109" s="94"/>
      <c r="BP109" s="94"/>
      <c r="BQ109" s="94"/>
      <c r="BR109" s="94"/>
      <c r="BS109" s="94"/>
      <c r="BT109" s="94"/>
      <c r="BU109" s="94"/>
      <c r="BV109" s="94"/>
    </row>
    <row r="110" spans="3:74" x14ac:dyDescent="0.2">
      <c r="C110" s="464"/>
      <c r="D110" s="464"/>
      <c r="E110" s="464"/>
      <c r="F110" s="464"/>
      <c r="G110" s="464"/>
      <c r="H110" s="464"/>
      <c r="I110" s="464"/>
      <c r="J110" s="464"/>
      <c r="K110" s="464"/>
      <c r="L110" s="464"/>
      <c r="M110" s="464"/>
      <c r="N110" s="464"/>
      <c r="O110" s="464"/>
      <c r="P110" s="464"/>
      <c r="Q110" s="464"/>
      <c r="R110" s="464"/>
      <c r="S110" s="464"/>
      <c r="T110" s="464"/>
      <c r="U110" s="464"/>
      <c r="V110" s="464"/>
      <c r="W110" s="464"/>
      <c r="X110" s="464"/>
      <c r="Y110" s="464"/>
      <c r="Z110" s="464"/>
      <c r="AA110" s="464"/>
      <c r="AB110" s="464"/>
      <c r="AC110" s="464"/>
      <c r="AD110" s="464"/>
      <c r="AE110" s="464"/>
      <c r="AF110" s="464"/>
      <c r="AG110" s="464"/>
      <c r="AH110" s="464"/>
      <c r="AI110" s="464"/>
      <c r="AJ110" s="464"/>
      <c r="AK110" s="464"/>
      <c r="AL110" s="464"/>
      <c r="AM110" s="464"/>
      <c r="AN110" s="464"/>
      <c r="AO110" s="464"/>
      <c r="AP110" s="464"/>
      <c r="AQ110" s="464"/>
      <c r="AR110" s="464"/>
      <c r="AS110" s="464"/>
      <c r="AT110" s="464"/>
      <c r="AU110" s="464"/>
      <c r="AV110" s="464"/>
      <c r="AW110" s="464"/>
      <c r="AX110" s="464"/>
      <c r="BK110" s="94"/>
      <c r="BL110" s="94"/>
      <c r="BM110" s="94"/>
      <c r="BN110" s="94"/>
      <c r="BO110" s="94"/>
      <c r="BP110" s="94"/>
      <c r="BQ110" s="94"/>
      <c r="BR110" s="94"/>
      <c r="BS110" s="94"/>
      <c r="BT110" s="94"/>
      <c r="BU110" s="94"/>
      <c r="BV110" s="94"/>
    </row>
    <row r="111" spans="3:74" x14ac:dyDescent="0.2">
      <c r="C111" s="464"/>
      <c r="D111" s="464"/>
      <c r="E111" s="464"/>
      <c r="F111" s="464"/>
      <c r="G111" s="464"/>
      <c r="H111" s="464"/>
      <c r="I111" s="464"/>
      <c r="J111" s="464"/>
      <c r="K111" s="464"/>
      <c r="L111" s="464"/>
      <c r="M111" s="464"/>
      <c r="N111" s="464"/>
      <c r="O111" s="464"/>
      <c r="P111" s="464"/>
      <c r="Q111" s="464"/>
      <c r="R111" s="464"/>
      <c r="S111" s="464"/>
      <c r="T111" s="464"/>
      <c r="U111" s="464"/>
      <c r="V111" s="464"/>
      <c r="W111" s="464"/>
      <c r="X111" s="464"/>
      <c r="Y111" s="464"/>
      <c r="Z111" s="464"/>
      <c r="AA111" s="464"/>
      <c r="AB111" s="464"/>
      <c r="AC111" s="464"/>
      <c r="AD111" s="464"/>
      <c r="AE111" s="464"/>
      <c r="AF111" s="464"/>
      <c r="AG111" s="464"/>
      <c r="AH111" s="464"/>
      <c r="AI111" s="464"/>
      <c r="AJ111" s="464"/>
      <c r="AK111" s="464"/>
      <c r="AL111" s="464"/>
      <c r="AM111" s="464"/>
      <c r="AN111" s="464"/>
      <c r="AO111" s="464"/>
      <c r="AP111" s="464"/>
      <c r="AQ111" s="464"/>
      <c r="AR111" s="464"/>
      <c r="AS111" s="464"/>
      <c r="AT111" s="464"/>
      <c r="AU111" s="464"/>
      <c r="AV111" s="464"/>
      <c r="AW111" s="464"/>
      <c r="AX111" s="464"/>
      <c r="BK111" s="94"/>
      <c r="BL111" s="94"/>
      <c r="BM111" s="94"/>
      <c r="BN111" s="94"/>
      <c r="BO111" s="94"/>
      <c r="BP111" s="94"/>
      <c r="BQ111" s="94"/>
      <c r="BR111" s="94"/>
      <c r="BS111" s="94"/>
      <c r="BT111" s="94"/>
      <c r="BU111" s="94"/>
      <c r="BV111" s="94"/>
    </row>
    <row r="112" spans="3:74" x14ac:dyDescent="0.2">
      <c r="C112" s="464"/>
      <c r="D112" s="464"/>
      <c r="E112" s="464"/>
      <c r="F112" s="464"/>
      <c r="G112" s="464"/>
      <c r="H112" s="464"/>
      <c r="I112" s="464"/>
      <c r="J112" s="464"/>
      <c r="K112" s="464"/>
      <c r="L112" s="464"/>
      <c r="M112" s="464"/>
      <c r="N112" s="464"/>
      <c r="O112" s="464"/>
      <c r="P112" s="464"/>
      <c r="Q112" s="464"/>
      <c r="R112" s="464"/>
      <c r="S112" s="464"/>
      <c r="T112" s="464"/>
      <c r="U112" s="464"/>
      <c r="V112" s="464"/>
      <c r="W112" s="464"/>
      <c r="X112" s="464"/>
      <c r="Y112" s="464"/>
      <c r="Z112" s="464"/>
      <c r="AA112" s="464"/>
      <c r="AB112" s="464"/>
      <c r="AC112" s="464"/>
      <c r="AD112" s="464"/>
      <c r="AE112" s="464"/>
      <c r="AF112" s="464"/>
      <c r="AG112" s="464"/>
      <c r="AH112" s="464"/>
      <c r="AI112" s="464"/>
      <c r="AJ112" s="464"/>
      <c r="AK112" s="464"/>
      <c r="AL112" s="464"/>
      <c r="AM112" s="464"/>
      <c r="AN112" s="464"/>
      <c r="AO112" s="464"/>
      <c r="AP112" s="464"/>
      <c r="AQ112" s="464"/>
      <c r="AR112" s="464"/>
      <c r="AS112" s="464"/>
      <c r="AT112" s="464"/>
      <c r="AU112" s="464"/>
      <c r="AV112" s="464"/>
      <c r="AW112" s="464"/>
      <c r="AX112" s="464"/>
      <c r="BK112" s="94"/>
      <c r="BL112" s="94"/>
      <c r="BM112" s="94"/>
      <c r="BN112" s="94"/>
      <c r="BO112" s="94"/>
      <c r="BP112" s="94"/>
      <c r="BQ112" s="94"/>
      <c r="BR112" s="94"/>
      <c r="BS112" s="94"/>
      <c r="BT112" s="94"/>
      <c r="BU112" s="94"/>
      <c r="BV112" s="94"/>
    </row>
    <row r="113" spans="63:74" x14ac:dyDescent="0.2">
      <c r="BK113" s="94"/>
      <c r="BL113" s="94"/>
      <c r="BM113" s="94"/>
      <c r="BN113" s="94"/>
      <c r="BO113" s="94"/>
      <c r="BP113" s="94"/>
      <c r="BQ113" s="94"/>
      <c r="BR113" s="94"/>
      <c r="BS113" s="94"/>
      <c r="BT113" s="94"/>
      <c r="BU113" s="94"/>
      <c r="BV113" s="94"/>
    </row>
    <row r="114" spans="63:74" x14ac:dyDescent="0.2">
      <c r="BK114" s="94"/>
      <c r="BL114" s="94"/>
      <c r="BM114" s="94"/>
      <c r="BN114" s="94"/>
      <c r="BO114" s="94"/>
      <c r="BP114" s="94"/>
      <c r="BQ114" s="94"/>
      <c r="BR114" s="94"/>
      <c r="BS114" s="94"/>
      <c r="BT114" s="94"/>
      <c r="BU114" s="94"/>
      <c r="BV114" s="94"/>
    </row>
    <row r="115" spans="63:74" x14ac:dyDescent="0.2">
      <c r="BK115" s="94"/>
      <c r="BL115" s="94"/>
      <c r="BM115" s="94"/>
      <c r="BN115" s="94"/>
      <c r="BO115" s="94"/>
      <c r="BP115" s="94"/>
      <c r="BQ115" s="94"/>
      <c r="BR115" s="94"/>
      <c r="BS115" s="94"/>
      <c r="BT115" s="94"/>
      <c r="BU115" s="94"/>
      <c r="BV115" s="94"/>
    </row>
    <row r="116" spans="63:74" x14ac:dyDescent="0.2">
      <c r="BK116" s="94"/>
      <c r="BL116" s="94"/>
      <c r="BM116" s="94"/>
      <c r="BN116" s="94"/>
      <c r="BO116" s="94"/>
      <c r="BP116" s="94"/>
      <c r="BQ116" s="94"/>
      <c r="BR116" s="94"/>
      <c r="BS116" s="94"/>
      <c r="BT116" s="94"/>
      <c r="BU116" s="94"/>
      <c r="BV116" s="94"/>
    </row>
    <row r="117" spans="63:74" x14ac:dyDescent="0.2">
      <c r="BK117" s="94"/>
      <c r="BL117" s="94"/>
      <c r="BM117" s="94"/>
      <c r="BN117" s="94"/>
      <c r="BO117" s="94"/>
      <c r="BP117" s="94"/>
      <c r="BQ117" s="94"/>
      <c r="BR117" s="94"/>
      <c r="BS117" s="94"/>
      <c r="BT117" s="94"/>
      <c r="BU117" s="94"/>
      <c r="BV117" s="94"/>
    </row>
    <row r="118" spans="63:74" x14ac:dyDescent="0.2">
      <c r="BK118" s="94"/>
      <c r="BL118" s="94"/>
      <c r="BM118" s="94"/>
      <c r="BN118" s="94"/>
      <c r="BO118" s="94"/>
      <c r="BP118" s="94"/>
      <c r="BQ118" s="94"/>
      <c r="BR118" s="94"/>
      <c r="BS118" s="94"/>
      <c r="BT118" s="94"/>
      <c r="BU118" s="94"/>
      <c r="BV118" s="94"/>
    </row>
    <row r="119" spans="63:74" x14ac:dyDescent="0.2">
      <c r="BK119" s="94"/>
      <c r="BL119" s="94"/>
      <c r="BM119" s="94"/>
      <c r="BN119" s="94"/>
      <c r="BO119" s="94"/>
      <c r="BP119" s="94"/>
      <c r="BQ119" s="94"/>
      <c r="BR119" s="94"/>
      <c r="BS119" s="94"/>
      <c r="BT119" s="94"/>
      <c r="BU119" s="94"/>
      <c r="BV119" s="94"/>
    </row>
    <row r="120" spans="63:74" x14ac:dyDescent="0.2">
      <c r="BK120" s="94"/>
      <c r="BL120" s="94"/>
      <c r="BM120" s="94"/>
      <c r="BN120" s="94"/>
      <c r="BO120" s="94"/>
      <c r="BP120" s="94"/>
      <c r="BQ120" s="94"/>
      <c r="BR120" s="94"/>
      <c r="BS120" s="94"/>
      <c r="BT120" s="94"/>
      <c r="BU120" s="94"/>
      <c r="BV120" s="94"/>
    </row>
    <row r="121" spans="63:74" x14ac:dyDescent="0.2">
      <c r="BK121" s="94"/>
      <c r="BL121" s="94"/>
      <c r="BM121" s="94"/>
      <c r="BN121" s="94"/>
      <c r="BO121" s="94"/>
      <c r="BP121" s="94"/>
      <c r="BQ121" s="94"/>
      <c r="BR121" s="94"/>
      <c r="BS121" s="94"/>
      <c r="BT121" s="94"/>
      <c r="BU121" s="94"/>
      <c r="BV121" s="94"/>
    </row>
    <row r="122" spans="63:74" x14ac:dyDescent="0.2">
      <c r="BK122" s="94"/>
      <c r="BL122" s="94"/>
      <c r="BM122" s="94"/>
      <c r="BN122" s="94"/>
      <c r="BO122" s="94"/>
      <c r="BP122" s="94"/>
      <c r="BQ122" s="94"/>
      <c r="BR122" s="94"/>
      <c r="BS122" s="94"/>
      <c r="BT122" s="94"/>
      <c r="BU122" s="94"/>
      <c r="BV122" s="94"/>
    </row>
    <row r="123" spans="63:74" x14ac:dyDescent="0.2">
      <c r="BK123" s="94"/>
      <c r="BL123" s="94"/>
      <c r="BM123" s="94"/>
      <c r="BN123" s="94"/>
      <c r="BO123" s="94"/>
      <c r="BP123" s="94"/>
      <c r="BQ123" s="94"/>
      <c r="BR123" s="94"/>
      <c r="BS123" s="94"/>
      <c r="BT123" s="94"/>
      <c r="BU123" s="94"/>
      <c r="BV123" s="94"/>
    </row>
    <row r="124" spans="63:74" x14ac:dyDescent="0.2">
      <c r="BK124" s="94"/>
      <c r="BL124" s="94"/>
      <c r="BM124" s="94"/>
      <c r="BN124" s="94"/>
      <c r="BO124" s="94"/>
      <c r="BP124" s="94"/>
      <c r="BQ124" s="94"/>
      <c r="BR124" s="94"/>
      <c r="BS124" s="94"/>
      <c r="BT124" s="94"/>
      <c r="BU124" s="94"/>
      <c r="BV124" s="94"/>
    </row>
    <row r="125" spans="63:74" x14ac:dyDescent="0.2">
      <c r="BK125" s="94"/>
      <c r="BL125" s="94"/>
      <c r="BM125" s="94"/>
      <c r="BN125" s="94"/>
      <c r="BO125" s="94"/>
      <c r="BP125" s="94"/>
      <c r="BQ125" s="94"/>
      <c r="BR125" s="94"/>
      <c r="BS125" s="94"/>
      <c r="BT125" s="94"/>
      <c r="BU125" s="94"/>
      <c r="BV125" s="94"/>
    </row>
    <row r="126" spans="63:74" x14ac:dyDescent="0.2">
      <c r="BK126" s="94"/>
      <c r="BL126" s="94"/>
      <c r="BM126" s="94"/>
      <c r="BN126" s="94"/>
      <c r="BO126" s="94"/>
      <c r="BP126" s="94"/>
      <c r="BQ126" s="94"/>
      <c r="BR126" s="94"/>
      <c r="BS126" s="94"/>
      <c r="BT126" s="94"/>
      <c r="BU126" s="94"/>
      <c r="BV126" s="94"/>
    </row>
    <row r="127" spans="63:74" x14ac:dyDescent="0.2">
      <c r="BK127" s="94"/>
      <c r="BL127" s="94"/>
      <c r="BM127" s="94"/>
      <c r="BN127" s="94"/>
      <c r="BO127" s="94"/>
      <c r="BP127" s="94"/>
      <c r="BQ127" s="94"/>
      <c r="BR127" s="94"/>
      <c r="BS127" s="94"/>
      <c r="BT127" s="94"/>
      <c r="BU127" s="94"/>
      <c r="BV127" s="94"/>
    </row>
    <row r="128" spans="63:74" x14ac:dyDescent="0.2">
      <c r="BK128" s="94"/>
      <c r="BL128" s="94"/>
      <c r="BM128" s="94"/>
      <c r="BN128" s="94"/>
      <c r="BO128" s="94"/>
      <c r="BP128" s="94"/>
      <c r="BQ128" s="94"/>
      <c r="BR128" s="94"/>
      <c r="BS128" s="94"/>
      <c r="BT128" s="94"/>
      <c r="BU128" s="94"/>
      <c r="BV128" s="94"/>
    </row>
    <row r="129" spans="63:74" x14ac:dyDescent="0.2">
      <c r="BK129" s="94"/>
      <c r="BL129" s="94"/>
      <c r="BM129" s="94"/>
      <c r="BN129" s="94"/>
      <c r="BO129" s="94"/>
      <c r="BP129" s="94"/>
      <c r="BQ129" s="94"/>
      <c r="BR129" s="94"/>
      <c r="BS129" s="94"/>
      <c r="BT129" s="94"/>
      <c r="BU129" s="94"/>
      <c r="BV129" s="94"/>
    </row>
    <row r="130" spans="63:74" x14ac:dyDescent="0.2">
      <c r="BK130" s="94"/>
      <c r="BL130" s="94"/>
      <c r="BM130" s="94"/>
      <c r="BN130" s="94"/>
      <c r="BO130" s="94"/>
      <c r="BP130" s="94"/>
      <c r="BQ130" s="94"/>
      <c r="BR130" s="94"/>
      <c r="BS130" s="94"/>
      <c r="BT130" s="94"/>
      <c r="BU130" s="94"/>
      <c r="BV130" s="94"/>
    </row>
    <row r="131" spans="63:74" x14ac:dyDescent="0.2">
      <c r="BK131" s="94"/>
      <c r="BL131" s="94"/>
      <c r="BM131" s="94"/>
      <c r="BN131" s="94"/>
      <c r="BO131" s="94"/>
      <c r="BP131" s="94"/>
      <c r="BQ131" s="94"/>
      <c r="BR131" s="94"/>
      <c r="BS131" s="94"/>
      <c r="BT131" s="94"/>
      <c r="BU131" s="94"/>
      <c r="BV131" s="94"/>
    </row>
    <row r="132" spans="63:74" x14ac:dyDescent="0.2">
      <c r="BK132" s="94"/>
      <c r="BL132" s="94"/>
      <c r="BM132" s="94"/>
      <c r="BN132" s="94"/>
      <c r="BO132" s="94"/>
      <c r="BP132" s="94"/>
      <c r="BQ132" s="94"/>
      <c r="BR132" s="94"/>
      <c r="BS132" s="94"/>
      <c r="BT132" s="94"/>
      <c r="BU132" s="94"/>
      <c r="BV132" s="94"/>
    </row>
    <row r="133" spans="63:74" x14ac:dyDescent="0.2">
      <c r="BK133" s="94"/>
      <c r="BL133" s="94"/>
      <c r="BM133" s="94"/>
      <c r="BN133" s="94"/>
      <c r="BO133" s="94"/>
      <c r="BP133" s="94"/>
      <c r="BQ133" s="94"/>
      <c r="BR133" s="94"/>
      <c r="BS133" s="94"/>
      <c r="BT133" s="94"/>
      <c r="BU133" s="94"/>
      <c r="BV133" s="94"/>
    </row>
    <row r="134" spans="63:74" x14ac:dyDescent="0.2">
      <c r="BK134" s="94"/>
      <c r="BL134" s="94"/>
      <c r="BM134" s="94"/>
      <c r="BN134" s="94"/>
      <c r="BO134" s="94"/>
      <c r="BP134" s="94"/>
      <c r="BQ134" s="94"/>
      <c r="BR134" s="94"/>
      <c r="BS134" s="94"/>
      <c r="BT134" s="94"/>
      <c r="BU134" s="94"/>
      <c r="BV134" s="94"/>
    </row>
    <row r="135" spans="63:74" x14ac:dyDescent="0.2">
      <c r="BK135" s="94"/>
      <c r="BL135" s="94"/>
      <c r="BM135" s="94"/>
      <c r="BN135" s="94"/>
      <c r="BO135" s="94"/>
      <c r="BP135" s="94"/>
      <c r="BQ135" s="94"/>
      <c r="BR135" s="94"/>
      <c r="BS135" s="94"/>
      <c r="BT135" s="94"/>
      <c r="BU135" s="94"/>
      <c r="BV135" s="94"/>
    </row>
    <row r="136" spans="63:74" x14ac:dyDescent="0.2">
      <c r="BK136" s="94"/>
      <c r="BL136" s="94"/>
      <c r="BM136" s="94"/>
      <c r="BN136" s="94"/>
      <c r="BO136" s="94"/>
      <c r="BP136" s="94"/>
      <c r="BQ136" s="94"/>
      <c r="BR136" s="94"/>
      <c r="BS136" s="94"/>
      <c r="BT136" s="94"/>
      <c r="BU136" s="94"/>
      <c r="BV136" s="94"/>
    </row>
    <row r="137" spans="63:74" x14ac:dyDescent="0.2">
      <c r="BK137" s="94"/>
      <c r="BL137" s="94"/>
      <c r="BM137" s="94"/>
      <c r="BN137" s="94"/>
      <c r="BO137" s="94"/>
      <c r="BP137" s="94"/>
      <c r="BQ137" s="94"/>
      <c r="BR137" s="94"/>
      <c r="BS137" s="94"/>
      <c r="BT137" s="94"/>
      <c r="BU137" s="94"/>
      <c r="BV137" s="94"/>
    </row>
    <row r="138" spans="63:74" x14ac:dyDescent="0.2">
      <c r="BK138" s="94"/>
      <c r="BL138" s="94"/>
      <c r="BM138" s="94"/>
      <c r="BN138" s="94"/>
      <c r="BO138" s="94"/>
      <c r="BP138" s="94"/>
      <c r="BQ138" s="94"/>
      <c r="BR138" s="94"/>
      <c r="BS138" s="94"/>
      <c r="BT138" s="94"/>
      <c r="BU138" s="94"/>
      <c r="BV138" s="94"/>
    </row>
    <row r="139" spans="63:74" x14ac:dyDescent="0.2">
      <c r="BK139" s="94"/>
      <c r="BL139" s="94"/>
      <c r="BM139" s="94"/>
      <c r="BN139" s="94"/>
      <c r="BO139" s="94"/>
      <c r="BP139" s="94"/>
      <c r="BQ139" s="94"/>
      <c r="BR139" s="94"/>
      <c r="BS139" s="94"/>
      <c r="BT139" s="94"/>
      <c r="BU139" s="94"/>
      <c r="BV139" s="94"/>
    </row>
    <row r="140" spans="63:74" x14ac:dyDescent="0.2">
      <c r="BK140" s="94"/>
      <c r="BL140" s="94"/>
      <c r="BM140" s="94"/>
      <c r="BN140" s="94"/>
      <c r="BO140" s="94"/>
      <c r="BP140" s="94"/>
      <c r="BQ140" s="94"/>
      <c r="BR140" s="94"/>
      <c r="BS140" s="94"/>
      <c r="BT140" s="94"/>
      <c r="BU140" s="94"/>
      <c r="BV140" s="94"/>
    </row>
    <row r="141" spans="63:74" x14ac:dyDescent="0.2">
      <c r="BK141" s="94"/>
      <c r="BL141" s="94"/>
      <c r="BM141" s="94"/>
      <c r="BN141" s="94"/>
      <c r="BO141" s="94"/>
      <c r="BP141" s="94"/>
      <c r="BQ141" s="94"/>
      <c r="BR141" s="94"/>
      <c r="BS141" s="94"/>
      <c r="BT141" s="94"/>
      <c r="BU141" s="94"/>
      <c r="BV141" s="94"/>
    </row>
    <row r="142" spans="63:74" x14ac:dyDescent="0.2">
      <c r="BK142" s="94"/>
      <c r="BL142" s="94"/>
      <c r="BM142" s="94"/>
      <c r="BN142" s="94"/>
      <c r="BO142" s="94"/>
      <c r="BP142" s="94"/>
      <c r="BQ142" s="94"/>
      <c r="BR142" s="94"/>
      <c r="BS142" s="94"/>
      <c r="BT142" s="94"/>
      <c r="BU142" s="94"/>
      <c r="BV142" s="94"/>
    </row>
    <row r="143" spans="63:74" x14ac:dyDescent="0.2">
      <c r="BK143" s="94"/>
      <c r="BL143" s="94"/>
      <c r="BM143" s="94"/>
      <c r="BN143" s="94"/>
      <c r="BO143" s="94"/>
      <c r="BP143" s="94"/>
      <c r="BQ143" s="94"/>
      <c r="BR143" s="94"/>
      <c r="BS143" s="94"/>
      <c r="BT143" s="94"/>
      <c r="BU143" s="94"/>
      <c r="BV143" s="94"/>
    </row>
    <row r="144" spans="63:74" x14ac:dyDescent="0.2">
      <c r="BK144" s="94"/>
      <c r="BL144" s="94"/>
      <c r="BM144" s="94"/>
      <c r="BN144" s="94"/>
      <c r="BO144" s="94"/>
      <c r="BP144" s="94"/>
      <c r="BQ144" s="94"/>
      <c r="BR144" s="94"/>
      <c r="BS144" s="94"/>
      <c r="BT144" s="94"/>
      <c r="BU144" s="94"/>
      <c r="BV144" s="94"/>
    </row>
    <row r="145" spans="63:74" x14ac:dyDescent="0.2">
      <c r="BK145" s="94"/>
      <c r="BL145" s="94"/>
      <c r="BM145" s="94"/>
      <c r="BN145" s="94"/>
      <c r="BO145" s="94"/>
      <c r="BP145" s="94"/>
      <c r="BQ145" s="94"/>
      <c r="BR145" s="94"/>
      <c r="BS145" s="94"/>
      <c r="BT145" s="94"/>
      <c r="BU145" s="94"/>
      <c r="BV145" s="94"/>
    </row>
    <row r="146" spans="63:74" x14ac:dyDescent="0.2">
      <c r="BK146" s="94"/>
      <c r="BL146" s="94"/>
      <c r="BM146" s="94"/>
      <c r="BN146" s="94"/>
      <c r="BO146" s="94"/>
      <c r="BP146" s="94"/>
      <c r="BQ146" s="94"/>
      <c r="BR146" s="94"/>
      <c r="BS146" s="94"/>
      <c r="BT146" s="94"/>
      <c r="BU146" s="94"/>
      <c r="BV146" s="94"/>
    </row>
    <row r="147" spans="63:74" x14ac:dyDescent="0.2">
      <c r="BK147" s="94"/>
      <c r="BL147" s="94"/>
      <c r="BM147" s="94"/>
      <c r="BN147" s="94"/>
      <c r="BO147" s="94"/>
      <c r="BP147" s="94"/>
      <c r="BQ147" s="94"/>
      <c r="BR147" s="94"/>
      <c r="BS147" s="94"/>
      <c r="BT147" s="94"/>
      <c r="BU147" s="94"/>
      <c r="BV147" s="94"/>
    </row>
    <row r="148" spans="63:74" x14ac:dyDescent="0.2">
      <c r="BK148" s="94"/>
      <c r="BL148" s="94"/>
      <c r="BM148" s="94"/>
      <c r="BN148" s="94"/>
      <c r="BO148" s="94"/>
      <c r="BP148" s="94"/>
      <c r="BQ148" s="94"/>
      <c r="BR148" s="94"/>
      <c r="BS148" s="94"/>
      <c r="BT148" s="94"/>
      <c r="BU148" s="94"/>
      <c r="BV148" s="94"/>
    </row>
  </sheetData>
  <mergeCells count="18">
    <mergeCell ref="B60:Q60"/>
    <mergeCell ref="B61:Q61"/>
    <mergeCell ref="B62:Q62"/>
    <mergeCell ref="A1:A2"/>
    <mergeCell ref="B54:Q54"/>
    <mergeCell ref="B55:Q55"/>
    <mergeCell ref="B58:Q58"/>
    <mergeCell ref="B57:Q57"/>
    <mergeCell ref="B56:Q56"/>
    <mergeCell ref="B52:Q52"/>
    <mergeCell ref="B59:R59"/>
    <mergeCell ref="BK3:BV3"/>
    <mergeCell ref="B1:AL1"/>
    <mergeCell ref="C3:N3"/>
    <mergeCell ref="O3:Z3"/>
    <mergeCell ref="AA3:AL3"/>
    <mergeCell ref="AM3:AX3"/>
    <mergeCell ref="AY3:BJ3"/>
  </mergeCells>
  <phoneticPr fontId="7" type="noConversion"/>
  <conditionalFormatting sqref="C52:P52">
    <cfRule type="cellIs" dxfId="3" priority="1" stopIfTrue="1" operator="notEqual">
      <formula>0</formula>
    </cfRule>
  </conditionalFormatting>
  <hyperlinks>
    <hyperlink ref="A1:A2" location="Contents!A1" display="Table of Contents" xr:uid="{00000000-0004-0000-1000-000000000000}"/>
  </hyperlinks>
  <pageMargins left="0.25" right="0.25" top="0.25" bottom="0.25" header="0.5" footer="0.5"/>
  <pageSetup scale="87" orientation="portrait" horizontalDpi="300" verticalDpi="300" r:id="rId1"/>
  <headerFooter alignWithMargins="0">
    <oddFooter>&amp;L&amp;"Courier,Bold"&amp;14&amp;F&amp;C&amp;6&amp;P&amp;R&amp;"Courier,Bold"&amp;14&amp;D  &amp;T</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R33"/>
  <sheetViews>
    <sheetView workbookViewId="0">
      <selection activeCell="A2" sqref="A2"/>
    </sheetView>
  </sheetViews>
  <sheetFormatPr defaultColWidth="8.5703125" defaultRowHeight="12.75" x14ac:dyDescent="0.2"/>
  <cols>
    <col min="1" max="1" width="13.42578125" style="82" customWidth="1"/>
    <col min="2" max="2" width="90" style="82" customWidth="1"/>
    <col min="3" max="16384" width="8.5703125" style="82"/>
  </cols>
  <sheetData>
    <row r="1" spans="1:18" x14ac:dyDescent="0.2">
      <c r="A1" s="82" t="s">
        <v>11</v>
      </c>
    </row>
    <row r="6" spans="1:18" ht="15.75" x14ac:dyDescent="0.25">
      <c r="B6" s="83" t="str">
        <f>"Short-Term Energy Outlook, "&amp;Dates!D1</f>
        <v>Short-Term Energy Outlook, August 2026</v>
      </c>
    </row>
    <row r="8" spans="1:18" ht="15" customHeight="1" x14ac:dyDescent="0.2">
      <c r="A8" s="716"/>
      <c r="B8" s="84" t="s">
        <v>12</v>
      </c>
      <c r="C8" s="716"/>
      <c r="D8" s="716"/>
      <c r="E8" s="716"/>
      <c r="F8" s="716"/>
      <c r="G8" s="716"/>
      <c r="H8" s="716"/>
      <c r="I8" s="716"/>
      <c r="J8" s="716"/>
      <c r="K8" s="716"/>
      <c r="L8" s="716"/>
      <c r="M8" s="716"/>
      <c r="N8" s="716"/>
      <c r="O8" s="716"/>
      <c r="P8" s="716"/>
      <c r="Q8" s="716"/>
      <c r="R8" s="716"/>
    </row>
    <row r="9" spans="1:18" ht="15" customHeight="1" x14ac:dyDescent="0.2">
      <c r="A9" s="716"/>
      <c r="B9" s="84" t="s">
        <v>13</v>
      </c>
      <c r="C9" s="716"/>
      <c r="D9" s="716"/>
      <c r="E9" s="716"/>
      <c r="F9" s="716"/>
      <c r="G9" s="716"/>
      <c r="H9" s="716"/>
      <c r="I9" s="716"/>
      <c r="J9" s="716"/>
      <c r="K9" s="716"/>
      <c r="L9" s="716"/>
      <c r="M9" s="716"/>
      <c r="N9" s="716"/>
      <c r="O9" s="716"/>
      <c r="P9" s="716"/>
      <c r="Q9" s="716"/>
      <c r="R9" s="716"/>
    </row>
    <row r="10" spans="1:18" ht="15" customHeight="1" x14ac:dyDescent="0.2">
      <c r="A10" s="716"/>
      <c r="B10" s="84" t="s">
        <v>14</v>
      </c>
      <c r="C10" s="716"/>
      <c r="D10" s="716"/>
      <c r="E10" s="716"/>
      <c r="F10" s="716"/>
      <c r="G10" s="716"/>
      <c r="H10" s="716"/>
      <c r="I10" s="716"/>
      <c r="J10" s="716"/>
      <c r="K10" s="716"/>
      <c r="L10" s="716"/>
      <c r="M10" s="716"/>
      <c r="N10" s="716"/>
      <c r="O10" s="716"/>
      <c r="P10" s="716"/>
      <c r="Q10" s="716"/>
      <c r="R10" s="716"/>
    </row>
    <row r="11" spans="1:18" ht="15" customHeight="1" x14ac:dyDescent="0.2">
      <c r="A11" s="716"/>
      <c r="B11" s="84" t="s">
        <v>15</v>
      </c>
      <c r="C11" s="716"/>
      <c r="D11" s="716"/>
      <c r="E11" s="716"/>
      <c r="F11" s="716"/>
      <c r="G11" s="716"/>
      <c r="H11" s="716"/>
      <c r="I11" s="716"/>
      <c r="J11" s="716"/>
      <c r="K11" s="716"/>
      <c r="L11" s="716"/>
      <c r="M11" s="716"/>
      <c r="N11" s="716"/>
      <c r="O11" s="716"/>
      <c r="P11" s="716"/>
      <c r="Q11" s="716"/>
      <c r="R11" s="716"/>
    </row>
    <row r="12" spans="1:18" ht="15" customHeight="1" x14ac:dyDescent="0.2">
      <c r="A12" s="716"/>
      <c r="B12" s="84" t="s">
        <v>16</v>
      </c>
      <c r="C12" s="716"/>
      <c r="D12" s="716"/>
      <c r="E12" s="716"/>
      <c r="F12" s="716"/>
      <c r="G12" s="716"/>
      <c r="H12" s="716"/>
      <c r="I12" s="716"/>
      <c r="J12" s="716"/>
      <c r="K12" s="716"/>
      <c r="L12" s="716"/>
      <c r="M12" s="716"/>
      <c r="N12" s="716"/>
      <c r="O12" s="716"/>
      <c r="P12" s="716"/>
      <c r="Q12" s="716"/>
      <c r="R12" s="716"/>
    </row>
    <row r="13" spans="1:18" ht="15" customHeight="1" x14ac:dyDescent="0.2">
      <c r="A13" s="716"/>
      <c r="B13" s="84" t="s">
        <v>17</v>
      </c>
      <c r="C13" s="716"/>
      <c r="D13" s="716"/>
      <c r="E13" s="716"/>
      <c r="F13" s="716"/>
      <c r="G13" s="716"/>
      <c r="H13" s="716"/>
      <c r="I13" s="716"/>
      <c r="J13" s="716"/>
      <c r="K13" s="716"/>
      <c r="L13" s="716"/>
      <c r="M13" s="716"/>
      <c r="N13" s="716"/>
      <c r="O13" s="716"/>
      <c r="P13" s="716"/>
      <c r="Q13" s="716"/>
      <c r="R13" s="716"/>
    </row>
    <row r="14" spans="1:18" ht="15" customHeight="1" x14ac:dyDescent="0.2">
      <c r="A14" s="716"/>
      <c r="B14" s="84" t="s">
        <v>18</v>
      </c>
      <c r="C14" s="716"/>
      <c r="D14" s="716"/>
      <c r="E14" s="716"/>
      <c r="F14" s="716"/>
      <c r="G14" s="716"/>
      <c r="H14" s="716"/>
      <c r="I14" s="716"/>
      <c r="J14" s="716"/>
      <c r="K14" s="716"/>
      <c r="L14" s="716"/>
      <c r="M14" s="716"/>
      <c r="N14" s="716"/>
      <c r="O14" s="716"/>
      <c r="P14" s="716"/>
      <c r="Q14" s="716"/>
      <c r="R14" s="716"/>
    </row>
    <row r="15" spans="1:18" ht="15" customHeight="1" x14ac:dyDescent="0.2">
      <c r="A15" s="716"/>
      <c r="B15" s="84" t="s">
        <v>19</v>
      </c>
      <c r="C15" s="239"/>
      <c r="D15" s="239"/>
      <c r="E15" s="239"/>
      <c r="F15" s="239"/>
      <c r="G15" s="239"/>
      <c r="H15" s="239"/>
      <c r="I15" s="239"/>
      <c r="J15" s="239"/>
      <c r="K15" s="239"/>
      <c r="L15" s="239"/>
      <c r="M15" s="239"/>
      <c r="N15" s="239"/>
      <c r="O15" s="239"/>
      <c r="P15" s="239"/>
      <c r="Q15" s="239"/>
      <c r="R15" s="239"/>
    </row>
    <row r="16" spans="1:18" ht="15" customHeight="1" x14ac:dyDescent="0.2">
      <c r="A16" s="716"/>
      <c r="B16" s="84" t="s">
        <v>20</v>
      </c>
      <c r="C16" s="903"/>
      <c r="D16" s="903"/>
      <c r="E16" s="903"/>
      <c r="F16" s="903"/>
      <c r="G16" s="903"/>
      <c r="H16" s="903"/>
      <c r="I16" s="903"/>
      <c r="J16" s="903"/>
      <c r="K16" s="903"/>
      <c r="L16" s="903"/>
      <c r="M16" s="903"/>
      <c r="N16" s="903"/>
      <c r="O16" s="903"/>
      <c r="P16" s="903"/>
      <c r="Q16" s="903"/>
      <c r="R16" s="903"/>
    </row>
    <row r="17" spans="1:18" ht="15" customHeight="1" x14ac:dyDescent="0.2">
      <c r="A17" s="716"/>
      <c r="B17" s="84" t="s">
        <v>21</v>
      </c>
      <c r="C17" s="716"/>
      <c r="D17" s="716"/>
      <c r="E17" s="716"/>
      <c r="F17" s="716"/>
      <c r="G17" s="716"/>
      <c r="H17" s="716"/>
      <c r="I17" s="716"/>
      <c r="J17" s="716"/>
      <c r="K17" s="716"/>
      <c r="L17" s="716"/>
      <c r="M17" s="716"/>
      <c r="N17" s="716"/>
      <c r="O17" s="716"/>
      <c r="P17" s="716"/>
      <c r="Q17" s="716"/>
      <c r="R17" s="716"/>
    </row>
    <row r="18" spans="1:18" ht="15" customHeight="1" x14ac:dyDescent="0.2">
      <c r="A18" s="716"/>
      <c r="B18" s="84" t="s">
        <v>22</v>
      </c>
      <c r="C18" s="716"/>
      <c r="D18" s="716"/>
      <c r="E18" s="716"/>
      <c r="F18" s="716"/>
      <c r="G18" s="716"/>
      <c r="H18" s="716"/>
      <c r="I18" s="716"/>
      <c r="J18" s="716"/>
      <c r="K18" s="716"/>
      <c r="L18" s="716"/>
      <c r="M18" s="716"/>
      <c r="N18" s="716"/>
      <c r="O18" s="716"/>
      <c r="P18" s="716"/>
      <c r="Q18" s="716"/>
      <c r="R18" s="716"/>
    </row>
    <row r="19" spans="1:18" ht="15" customHeight="1" x14ac:dyDescent="0.2">
      <c r="A19" s="716"/>
      <c r="B19" s="84" t="s">
        <v>23</v>
      </c>
      <c r="C19" s="542"/>
      <c r="D19" s="542"/>
      <c r="E19" s="542"/>
      <c r="F19" s="542"/>
      <c r="G19" s="542"/>
      <c r="H19" s="542"/>
      <c r="I19" s="542"/>
      <c r="J19" s="542"/>
      <c r="K19" s="542"/>
      <c r="L19" s="542"/>
      <c r="M19" s="542"/>
      <c r="N19" s="542"/>
      <c r="O19" s="542"/>
      <c r="P19" s="542"/>
      <c r="Q19" s="542"/>
      <c r="R19" s="542"/>
    </row>
    <row r="20" spans="1:18" ht="15" customHeight="1" x14ac:dyDescent="0.2">
      <c r="A20" s="716"/>
      <c r="B20" s="84" t="s">
        <v>24</v>
      </c>
      <c r="C20" s="716"/>
      <c r="D20" s="716"/>
      <c r="E20" s="716"/>
      <c r="F20" s="716"/>
      <c r="G20" s="716"/>
      <c r="H20" s="716"/>
      <c r="I20" s="716"/>
      <c r="J20" s="716"/>
      <c r="K20" s="716"/>
      <c r="L20" s="716"/>
      <c r="M20" s="716"/>
      <c r="N20" s="716"/>
      <c r="O20" s="716"/>
      <c r="P20" s="716"/>
      <c r="Q20" s="716"/>
      <c r="R20" s="716"/>
    </row>
    <row r="21" spans="1:18" ht="15" customHeight="1" x14ac:dyDescent="0.2">
      <c r="A21" s="716"/>
      <c r="B21" s="84" t="s">
        <v>25</v>
      </c>
      <c r="C21" s="904"/>
      <c r="D21" s="904"/>
      <c r="E21" s="904"/>
      <c r="F21" s="904"/>
      <c r="G21" s="904"/>
      <c r="H21" s="904"/>
      <c r="I21" s="904"/>
      <c r="J21" s="904"/>
      <c r="K21" s="904"/>
      <c r="L21" s="904"/>
      <c r="M21" s="904"/>
      <c r="N21" s="904"/>
      <c r="O21" s="904"/>
      <c r="P21" s="904"/>
      <c r="Q21" s="904"/>
      <c r="R21" s="904"/>
    </row>
    <row r="22" spans="1:18" ht="15" customHeight="1" x14ac:dyDescent="0.2">
      <c r="A22" s="716"/>
      <c r="B22" s="84" t="s">
        <v>26</v>
      </c>
      <c r="C22" s="716"/>
      <c r="D22" s="716"/>
      <c r="E22" s="716"/>
      <c r="F22" s="716"/>
      <c r="G22" s="716"/>
      <c r="H22" s="716"/>
      <c r="I22" s="716"/>
      <c r="J22" s="716"/>
      <c r="K22" s="716"/>
      <c r="L22" s="716"/>
      <c r="M22" s="716"/>
      <c r="N22" s="716"/>
      <c r="O22" s="716"/>
      <c r="P22" s="716"/>
      <c r="Q22" s="716"/>
      <c r="R22" s="716"/>
    </row>
    <row r="23" spans="1:18" ht="15" customHeight="1" x14ac:dyDescent="0.2">
      <c r="A23" s="716"/>
      <c r="B23" s="85" t="s">
        <v>27</v>
      </c>
      <c r="C23" s="905"/>
      <c r="D23" s="905"/>
      <c r="E23" s="905"/>
      <c r="F23" s="905"/>
      <c r="G23" s="905"/>
      <c r="H23" s="905"/>
      <c r="I23" s="905"/>
      <c r="J23" s="905"/>
      <c r="K23" s="905"/>
      <c r="L23" s="905"/>
      <c r="M23" s="905"/>
      <c r="N23" s="905"/>
      <c r="O23" s="905"/>
      <c r="P23" s="905"/>
      <c r="Q23" s="905"/>
      <c r="R23" s="905"/>
    </row>
    <row r="24" spans="1:18" ht="15" customHeight="1" x14ac:dyDescent="0.2">
      <c r="A24" s="716"/>
      <c r="B24" s="85" t="s">
        <v>28</v>
      </c>
      <c r="C24" s="716"/>
      <c r="D24" s="716"/>
      <c r="E24" s="716"/>
      <c r="F24" s="716"/>
      <c r="G24" s="716"/>
      <c r="H24" s="716"/>
      <c r="I24" s="716"/>
      <c r="J24" s="716"/>
      <c r="K24" s="716"/>
      <c r="L24" s="716"/>
      <c r="M24" s="716"/>
      <c r="N24" s="716"/>
      <c r="O24" s="716"/>
      <c r="P24" s="716"/>
      <c r="Q24" s="716"/>
      <c r="R24" s="716"/>
    </row>
    <row r="25" spans="1:18" ht="15" customHeight="1" x14ac:dyDescent="0.2">
      <c r="A25" s="716"/>
      <c r="B25" s="85" t="s">
        <v>29</v>
      </c>
      <c r="C25" s="716"/>
      <c r="D25" s="716"/>
      <c r="E25" s="716"/>
      <c r="F25" s="716"/>
      <c r="G25" s="716"/>
      <c r="H25" s="716"/>
      <c r="I25" s="716"/>
      <c r="J25" s="716"/>
      <c r="K25" s="716"/>
      <c r="L25" s="716"/>
      <c r="M25" s="716"/>
      <c r="N25" s="716"/>
      <c r="O25" s="716"/>
      <c r="P25" s="716"/>
      <c r="Q25" s="716"/>
      <c r="R25" s="716"/>
    </row>
    <row r="26" spans="1:18" ht="15" customHeight="1" x14ac:dyDescent="0.2">
      <c r="A26" s="716"/>
      <c r="B26" s="85" t="s">
        <v>30</v>
      </c>
      <c r="C26" s="716"/>
      <c r="D26" s="716"/>
      <c r="E26" s="716"/>
      <c r="F26" s="716"/>
      <c r="G26" s="716"/>
      <c r="H26" s="716"/>
      <c r="I26" s="716"/>
      <c r="J26" s="716"/>
      <c r="K26" s="716"/>
      <c r="L26" s="716"/>
      <c r="M26" s="716"/>
      <c r="N26" s="716"/>
      <c r="O26" s="716"/>
      <c r="P26" s="716"/>
      <c r="Q26" s="716"/>
      <c r="R26" s="716"/>
    </row>
    <row r="27" spans="1:18" ht="15" customHeight="1" x14ac:dyDescent="0.2">
      <c r="A27" s="716"/>
      <c r="B27" s="85" t="s">
        <v>31</v>
      </c>
      <c r="C27" s="716"/>
      <c r="D27" s="716"/>
      <c r="E27" s="716"/>
      <c r="F27" s="716"/>
      <c r="G27" s="716"/>
      <c r="H27" s="716"/>
      <c r="I27" s="716"/>
      <c r="J27" s="716"/>
      <c r="K27" s="716"/>
      <c r="L27" s="716"/>
      <c r="M27" s="716"/>
      <c r="N27" s="716"/>
      <c r="O27" s="716"/>
      <c r="P27" s="716"/>
      <c r="Q27" s="716"/>
      <c r="R27" s="716"/>
    </row>
    <row r="28" spans="1:18" ht="15" customHeight="1" x14ac:dyDescent="0.2">
      <c r="A28" s="716"/>
      <c r="B28" s="85" t="s">
        <v>32</v>
      </c>
      <c r="C28" s="187"/>
      <c r="D28" s="187"/>
      <c r="E28" s="187"/>
      <c r="F28" s="187"/>
      <c r="G28" s="187"/>
      <c r="H28" s="187"/>
      <c r="I28" s="187"/>
      <c r="J28" s="716"/>
      <c r="K28" s="716"/>
      <c r="L28" s="716"/>
      <c r="M28" s="716"/>
      <c r="N28" s="716"/>
      <c r="O28" s="716"/>
      <c r="P28" s="716"/>
      <c r="Q28" s="716"/>
      <c r="R28" s="716"/>
    </row>
    <row r="29" spans="1:18" ht="15" customHeight="1" x14ac:dyDescent="0.3">
      <c r="A29" s="716"/>
      <c r="B29" s="84" t="s">
        <v>33</v>
      </c>
      <c r="C29" s="716"/>
      <c r="D29" s="716"/>
      <c r="E29" s="716"/>
      <c r="F29" s="716"/>
      <c r="G29" s="716"/>
      <c r="H29" s="716"/>
      <c r="I29" s="716"/>
      <c r="J29" s="716"/>
      <c r="K29" s="716"/>
      <c r="L29" s="716"/>
      <c r="M29" s="716"/>
      <c r="N29" s="716"/>
      <c r="O29" s="716"/>
      <c r="P29" s="716"/>
      <c r="Q29" s="716"/>
      <c r="R29" s="716"/>
    </row>
    <row r="30" spans="1:18" ht="15" customHeight="1" x14ac:dyDescent="0.2">
      <c r="A30" s="716"/>
      <c r="B30" s="85" t="s">
        <v>34</v>
      </c>
      <c r="C30" s="716"/>
      <c r="D30" s="716"/>
      <c r="E30" s="716"/>
      <c r="F30" s="716"/>
      <c r="G30" s="716"/>
      <c r="H30" s="716"/>
      <c r="I30" s="716"/>
      <c r="J30" s="716"/>
      <c r="K30" s="716"/>
      <c r="L30" s="716"/>
      <c r="M30" s="716"/>
      <c r="N30" s="716"/>
      <c r="O30" s="716"/>
      <c r="P30" s="716"/>
      <c r="Q30" s="716"/>
      <c r="R30" s="716"/>
    </row>
    <row r="31" spans="1:18" ht="15" customHeight="1" x14ac:dyDescent="0.2">
      <c r="A31" s="716"/>
      <c r="B31" s="85" t="s">
        <v>35</v>
      </c>
      <c r="C31" s="716"/>
      <c r="D31" s="716"/>
      <c r="E31" s="716"/>
      <c r="F31" s="716"/>
      <c r="G31" s="716"/>
      <c r="H31" s="716"/>
      <c r="I31" s="716"/>
      <c r="J31" s="716"/>
      <c r="K31" s="716"/>
      <c r="L31" s="716"/>
      <c r="M31" s="716"/>
      <c r="N31" s="716"/>
      <c r="O31" s="716"/>
      <c r="P31" s="716"/>
      <c r="Q31" s="716"/>
      <c r="R31" s="716"/>
    </row>
    <row r="32" spans="1:18" ht="15" customHeight="1" x14ac:dyDescent="0.2">
      <c r="B32" s="84" t="s">
        <v>36</v>
      </c>
    </row>
    <row r="33" spans="2:2" ht="15" customHeight="1" x14ac:dyDescent="0.2">
      <c r="B33" s="84" t="s">
        <v>37</v>
      </c>
    </row>
  </sheetData>
  <phoneticPr fontId="4" type="noConversion"/>
  <hyperlinks>
    <hyperlink ref="B8" location="'1tab'!A1" display="Table 1.  U.S. Energy Markets Summary: Base Case " xr:uid="{00000000-0004-0000-0100-000000000000}"/>
    <hyperlink ref="B9" location="'2tab'!A1" display="Table 2.  Nominal Energy Prices" xr:uid="{00000000-0004-0000-0100-000001000000}"/>
    <hyperlink ref="B10" location="'3atab'!A1" display="Table 3a.  World Petroleum and Other Liquid Fuels Production, Consumption, and Inventories" xr:uid="{00000000-0004-0000-0100-000002000000}"/>
    <hyperlink ref="B11" location="'3btab'!A1" display="Table 3b. Non-OPEC Petroleum and Other Liquid Fuels Production" xr:uid="{00000000-0004-0000-0100-000003000000}"/>
    <hyperlink ref="B12" location="'3ctab'!A1" display="Table 3c. World Petroleum and Other Liquid Fuels Production" xr:uid="{00000000-0004-0000-0100-000004000000}"/>
    <hyperlink ref="B15" location="'4atab'!A1" display="Table 4a.  U.S. Petroleum and Other Liquid Fuels Supply, Consumption, and Inventories" xr:uid="{00000000-0004-0000-0100-000005000000}"/>
    <hyperlink ref="B16" location="'4btab'!A1" display="Table 4b.  U.S. Hydrocarbon Gas Liquids (HGL) and Petroleum Refinery Balances" xr:uid="{00000000-0004-0000-0100-000006000000}"/>
    <hyperlink ref="B17" location="'4ctab'!A1" display="Table 4c. U.S. Regional Motor Gasoline Prices and Inventories" xr:uid="{00000000-0004-0000-0100-000007000000}"/>
    <hyperlink ref="B19" location="'5atab'!A1" display="Table 5a.  U.S. Natural Gas Supply, Consumption, and Inventories: Base Case" xr:uid="{00000000-0004-0000-0100-000008000000}"/>
    <hyperlink ref="B21" location="'6tab'!A1" display="Table 6.  U.S. Coal Supply, Consumption, and Inventories: Base Case" xr:uid="{00000000-0004-0000-0100-000009000000}"/>
    <hyperlink ref="B22" location="'7atab'!A1" display="Table 7a.  U.S. Electricity Industry Overview" xr:uid="{00000000-0004-0000-0100-00000A000000}"/>
    <hyperlink ref="B23" location="'7btab'!A1" display="Table 7b. U.S. Regional Electricity Retail Sales" xr:uid="{00000000-0004-0000-0100-00000B000000}"/>
    <hyperlink ref="B24" location="'7ctab'!A1" display="Table 7c. U.S. Regional Electricity Prices" xr:uid="{00000000-0004-0000-0100-00000C000000}"/>
    <hyperlink ref="B25" location="'7d(1)tab'!A1" display="Table 7d(1). U.S. Regional Electricity Generation, Electric Power Sector (part 1)" xr:uid="{00000000-0004-0000-0100-00000D000000}"/>
    <hyperlink ref="B29" location="'9atab'!A1" display="Table 9a.  U.S. Macroeconomic Indicators and CO2 Emissions " xr:uid="{00000000-0004-0000-0100-00000F000000}"/>
    <hyperlink ref="B30" location="'9btab'!A1" display="Table 9b. U.S. Regional Macroeconomic Data: Base Case" xr:uid="{00000000-0004-0000-0100-000010000000}"/>
    <hyperlink ref="B31" location="'9ctab'!A1" display="Table 9c. U.S. Regional Weather Data: Base Case" xr:uid="{00000000-0004-0000-0100-000011000000}"/>
    <hyperlink ref="B13" location="'3dtab'!A1" display="Table 3d. Total Crude Oil Production" xr:uid="{00000000-0004-0000-0100-000012000000}"/>
    <hyperlink ref="B20" location="'5btab'!A1" display="Table 5b. U.S. Regional Natural Gas Prices" xr:uid="{00000000-0004-0000-0100-000013000000}"/>
    <hyperlink ref="B26" location="'7d(2)tab'!A1" display="Table 7d(2). U.S. Regional Electricity Generation, Electric Power Sector (part 2)" xr:uid="{00000000-0004-0000-0100-000015000000}"/>
    <hyperlink ref="B27" location="'7etab'!A1" display="Table 7e.  U.S. Electric Generating Capacity" xr:uid="{00000000-0004-0000-0100-000016000000}"/>
    <hyperlink ref="B28" location="'8tab'!A1" display="Table 8. U.S. Renewable Energy Consumption" xr:uid="{00000000-0004-0000-0100-00000E000000}"/>
    <hyperlink ref="B14" location="'3etab'!Print_Area" display="Table 3e. World Petroleum and Other Liquid Fuels Consumption" xr:uid="{ABC05E1A-613B-4D68-B5B5-9AB92F0E5BD1}"/>
    <hyperlink ref="B32" location="'10atab'!A1" display="Table 10a.  Drilling Productivity Metrics" xr:uid="{263B7D86-A4E2-4911-826B-BE367E3C28C7}"/>
    <hyperlink ref="B33" location="'10btab'!A1" display="Table 10b. Crude Oil and Natural Gas Production from Shale and Tight Formations" xr:uid="{EE4E04B6-BD36-414C-9663-1D5911D2EEBB}"/>
    <hyperlink ref="B18" location="'4dtab'!A1" display="Table 4d. U.S. Biofuel Supply, Consumption, and Inventories" xr:uid="{2B9322AD-11CF-4060-8309-A3DD51D1072A}"/>
  </hyperlinks>
  <pageMargins left="0.75" right="0.75" top="1" bottom="1" header="0.5" footer="0.5"/>
  <pageSetup scale="37"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ransitionEvaluation="1" transitionEntry="1" codeName="Sheet10">
    <pageSetUpPr fitToPage="1"/>
  </sheetPr>
  <dimension ref="A1:BV105"/>
  <sheetViews>
    <sheetView showGridLines="0" zoomScaleNormal="100" workbookViewId="0">
      <pane xSplit="2" ySplit="4" topLeftCell="AP5" activePane="bottomRight" state="frozen"/>
      <selection pane="topRight" activeCell="BF63" sqref="BF63"/>
      <selection pane="bottomLeft" activeCell="BF63" sqref="BF63"/>
      <selection pane="bottomRight" activeCell="B1" sqref="B1"/>
    </sheetView>
  </sheetViews>
  <sheetFormatPr defaultColWidth="11" defaultRowHeight="11.25" x14ac:dyDescent="0.2"/>
  <cols>
    <col min="1" max="1" width="10.5703125" style="167" customWidth="1"/>
    <col min="2" max="2" width="27" style="167" customWidth="1"/>
    <col min="3" max="50" width="6.5703125" style="167" customWidth="1"/>
    <col min="51" max="55" width="6.5703125" style="624" customWidth="1"/>
    <col min="56" max="58" width="6.5703125" style="613" customWidth="1"/>
    <col min="59" max="61" width="6.5703125" style="624" customWidth="1"/>
    <col min="62" max="74" width="6.5703125" style="167" customWidth="1"/>
    <col min="75" max="238" width="11" style="167"/>
    <col min="239" max="239" width="1.5703125" style="167" customWidth="1"/>
    <col min="240" max="16384" width="11" style="167"/>
  </cols>
  <sheetData>
    <row r="1" spans="1:74" ht="12.75" customHeight="1" x14ac:dyDescent="0.2">
      <c r="A1" s="970" t="s">
        <v>38</v>
      </c>
      <c r="B1" s="166" t="s">
        <v>1055</v>
      </c>
      <c r="C1" s="166"/>
      <c r="D1" s="166"/>
      <c r="E1" s="166"/>
      <c r="F1" s="166"/>
      <c r="G1" s="166"/>
      <c r="H1" s="166"/>
      <c r="I1" s="166"/>
      <c r="J1" s="166"/>
      <c r="K1" s="166"/>
      <c r="L1" s="166"/>
      <c r="M1" s="166"/>
      <c r="N1" s="166"/>
      <c r="O1" s="166"/>
      <c r="P1" s="166"/>
      <c r="Q1" s="166"/>
      <c r="R1" s="166"/>
      <c r="S1" s="166"/>
      <c r="T1" s="166"/>
      <c r="U1" s="166"/>
      <c r="V1" s="166"/>
      <c r="W1" s="166"/>
      <c r="X1" s="166"/>
      <c r="Y1" s="166"/>
      <c r="Z1" s="166"/>
      <c r="AA1" s="166"/>
      <c r="AB1" s="166"/>
      <c r="AC1" s="166"/>
      <c r="AD1" s="166"/>
      <c r="AE1" s="166"/>
      <c r="AF1" s="166"/>
      <c r="AG1" s="166"/>
      <c r="AH1" s="166"/>
      <c r="AI1" s="166"/>
      <c r="AJ1" s="166"/>
      <c r="AK1" s="166"/>
      <c r="AL1" s="166"/>
      <c r="AM1" s="166"/>
      <c r="AN1" s="166"/>
      <c r="AO1" s="166"/>
      <c r="AP1" s="166"/>
      <c r="AQ1" s="166"/>
      <c r="AR1" s="166"/>
      <c r="AS1" s="166"/>
      <c r="AT1" s="166"/>
      <c r="AU1" s="166"/>
      <c r="AV1" s="166"/>
      <c r="AW1" s="166"/>
      <c r="AX1" s="166"/>
      <c r="AY1" s="604"/>
      <c r="AZ1" s="604"/>
      <c r="BA1" s="604"/>
      <c r="BB1" s="604"/>
      <c r="BC1" s="604"/>
      <c r="BD1" s="604"/>
      <c r="BE1" s="604"/>
      <c r="BF1" s="604"/>
      <c r="BG1" s="604"/>
      <c r="BH1" s="604"/>
      <c r="BI1" s="604"/>
      <c r="BJ1" s="166"/>
      <c r="BK1" s="166"/>
      <c r="BL1" s="166"/>
      <c r="BM1" s="166"/>
      <c r="BN1" s="166"/>
      <c r="BO1" s="166"/>
      <c r="BP1" s="166"/>
      <c r="BQ1" s="166"/>
      <c r="BR1" s="166"/>
      <c r="BS1" s="166"/>
      <c r="BT1" s="166"/>
      <c r="BU1" s="166"/>
      <c r="BV1" s="166"/>
    </row>
    <row r="2" spans="1:74" ht="12.75" customHeight="1" x14ac:dyDescent="0.2">
      <c r="A2" s="971"/>
      <c r="B2" s="884" t="str">
        <f>"U.S. Energy Information Administration  |  Short-Term Energy Outlook  - "&amp;Dates!D1</f>
        <v>U.S. Energy Information Administration  |  Short-Term Energy Outlook  - August 2026</v>
      </c>
      <c r="C2" s="168"/>
      <c r="D2" s="168"/>
      <c r="E2" s="168"/>
      <c r="F2" s="168"/>
      <c r="G2" s="168"/>
      <c r="H2" s="168"/>
      <c r="I2" s="168"/>
      <c r="J2" s="168"/>
      <c r="K2" s="168"/>
      <c r="L2" s="168"/>
      <c r="M2" s="168"/>
      <c r="N2" s="168"/>
      <c r="O2" s="168"/>
      <c r="P2" s="168"/>
      <c r="Q2" s="168"/>
      <c r="R2" s="168"/>
      <c r="S2" s="168"/>
      <c r="T2" s="168"/>
      <c r="U2" s="168"/>
      <c r="V2" s="168"/>
      <c r="W2" s="168"/>
      <c r="X2" s="168"/>
      <c r="Y2" s="168"/>
      <c r="Z2" s="168"/>
      <c r="AA2" s="168"/>
      <c r="AB2" s="168"/>
      <c r="AC2" s="168"/>
      <c r="AD2" s="168"/>
      <c r="AE2" s="168"/>
      <c r="AF2" s="168"/>
      <c r="AG2" s="168"/>
      <c r="AH2" s="168"/>
      <c r="AI2" s="168"/>
      <c r="AJ2" s="168"/>
      <c r="AK2" s="168"/>
      <c r="AL2" s="168"/>
      <c r="AM2" s="168"/>
      <c r="AN2" s="168"/>
      <c r="AO2" s="168"/>
      <c r="AP2" s="168"/>
      <c r="AQ2" s="168"/>
      <c r="AR2" s="168"/>
      <c r="AS2" s="168"/>
      <c r="AT2" s="168"/>
      <c r="AU2" s="168"/>
      <c r="AV2" s="168"/>
      <c r="AW2" s="168"/>
      <c r="AX2" s="168"/>
      <c r="AY2" s="615"/>
      <c r="AZ2" s="615"/>
      <c r="BA2" s="615"/>
      <c r="BB2" s="615"/>
      <c r="BC2" s="615"/>
      <c r="BD2" s="605"/>
      <c r="BE2" s="605"/>
      <c r="BF2" s="605"/>
      <c r="BG2" s="615"/>
      <c r="BH2" s="615"/>
      <c r="BI2" s="615"/>
      <c r="BJ2" s="168"/>
      <c r="BK2" s="168"/>
      <c r="BL2" s="168"/>
      <c r="BM2" s="168"/>
      <c r="BN2" s="168"/>
      <c r="BO2" s="168"/>
      <c r="BP2" s="168"/>
      <c r="BQ2" s="168"/>
      <c r="BR2" s="168"/>
      <c r="BS2" s="168"/>
      <c r="BT2" s="168"/>
      <c r="BU2" s="168"/>
      <c r="BV2" s="168"/>
    </row>
    <row r="3" spans="1:74" ht="12.75" customHeight="1" x14ac:dyDescent="0.2">
      <c r="A3" s="248" t="s">
        <v>39</v>
      </c>
      <c r="B3" s="170"/>
      <c r="C3" s="1075">
        <f>Dates!D3</f>
        <v>2022</v>
      </c>
      <c r="D3" s="965"/>
      <c r="E3" s="965"/>
      <c r="F3" s="965"/>
      <c r="G3" s="965"/>
      <c r="H3" s="965"/>
      <c r="I3" s="965"/>
      <c r="J3" s="965"/>
      <c r="K3" s="965"/>
      <c r="L3" s="965"/>
      <c r="M3" s="965"/>
      <c r="N3" s="1061"/>
      <c r="O3" s="962">
        <f>C3+1</f>
        <v>2023</v>
      </c>
      <c r="P3" s="965"/>
      <c r="Q3" s="965"/>
      <c r="R3" s="965"/>
      <c r="S3" s="965"/>
      <c r="T3" s="965"/>
      <c r="U3" s="965"/>
      <c r="V3" s="965"/>
      <c r="W3" s="965"/>
      <c r="X3" s="965"/>
      <c r="Y3" s="965"/>
      <c r="Z3" s="1061"/>
      <c r="AA3" s="962">
        <f>O3+1</f>
        <v>2024</v>
      </c>
      <c r="AB3" s="965"/>
      <c r="AC3" s="965"/>
      <c r="AD3" s="965"/>
      <c r="AE3" s="965"/>
      <c r="AF3" s="965"/>
      <c r="AG3" s="965"/>
      <c r="AH3" s="965"/>
      <c r="AI3" s="965"/>
      <c r="AJ3" s="965"/>
      <c r="AK3" s="965"/>
      <c r="AL3" s="1061"/>
      <c r="AM3" s="962">
        <f>AA3+1</f>
        <v>2025</v>
      </c>
      <c r="AN3" s="965"/>
      <c r="AO3" s="965"/>
      <c r="AP3" s="965"/>
      <c r="AQ3" s="965"/>
      <c r="AR3" s="965"/>
      <c r="AS3" s="965"/>
      <c r="AT3" s="965"/>
      <c r="AU3" s="965"/>
      <c r="AV3" s="965"/>
      <c r="AW3" s="965"/>
      <c r="AX3" s="1061"/>
      <c r="AY3" s="962">
        <f>AM3+1</f>
        <v>2026</v>
      </c>
      <c r="AZ3" s="965"/>
      <c r="BA3" s="965"/>
      <c r="BB3" s="965"/>
      <c r="BC3" s="965"/>
      <c r="BD3" s="965"/>
      <c r="BE3" s="965"/>
      <c r="BF3" s="965"/>
      <c r="BG3" s="965"/>
      <c r="BH3" s="965"/>
      <c r="BI3" s="965"/>
      <c r="BJ3" s="1061"/>
      <c r="BK3" s="962">
        <f>AY3+1</f>
        <v>2027</v>
      </c>
      <c r="BL3" s="965"/>
      <c r="BM3" s="965"/>
      <c r="BN3" s="965"/>
      <c r="BO3" s="965"/>
      <c r="BP3" s="965"/>
      <c r="BQ3" s="965"/>
      <c r="BR3" s="965"/>
      <c r="BS3" s="965"/>
      <c r="BT3" s="965"/>
      <c r="BU3" s="965"/>
      <c r="BV3" s="1061"/>
    </row>
    <row r="4" spans="1:74" ht="12.75" customHeight="1" x14ac:dyDescent="0.2">
      <c r="A4" s="254" t="str">
        <f>TEXT(Dates!$D$2,"dddd, mmmm d, yyyy")</f>
        <v>Thursday, August 6, 2026</v>
      </c>
      <c r="B4" s="171"/>
      <c r="C4" s="11" t="s">
        <v>40</v>
      </c>
      <c r="D4" s="11" t="s">
        <v>41</v>
      </c>
      <c r="E4" s="11" t="s">
        <v>42</v>
      </c>
      <c r="F4" s="11" t="s">
        <v>43</v>
      </c>
      <c r="G4" s="11" t="s">
        <v>44</v>
      </c>
      <c r="H4" s="11" t="s">
        <v>45</v>
      </c>
      <c r="I4" s="11" t="s">
        <v>46</v>
      </c>
      <c r="J4" s="11" t="s">
        <v>47</v>
      </c>
      <c r="K4" s="11" t="s">
        <v>48</v>
      </c>
      <c r="L4" s="11" t="s">
        <v>49</v>
      </c>
      <c r="M4" s="11" t="s">
        <v>50</v>
      </c>
      <c r="N4" s="11" t="s">
        <v>51</v>
      </c>
      <c r="O4" s="11" t="s">
        <v>40</v>
      </c>
      <c r="P4" s="11" t="s">
        <v>41</v>
      </c>
      <c r="Q4" s="11" t="s">
        <v>42</v>
      </c>
      <c r="R4" s="11" t="s">
        <v>43</v>
      </c>
      <c r="S4" s="11" t="s">
        <v>44</v>
      </c>
      <c r="T4" s="11" t="s">
        <v>45</v>
      </c>
      <c r="U4" s="11" t="s">
        <v>46</v>
      </c>
      <c r="V4" s="11" t="s">
        <v>47</v>
      </c>
      <c r="W4" s="11" t="s">
        <v>48</v>
      </c>
      <c r="X4" s="11" t="s">
        <v>49</v>
      </c>
      <c r="Y4" s="11" t="s">
        <v>50</v>
      </c>
      <c r="Z4" s="11" t="s">
        <v>51</v>
      </c>
      <c r="AA4" s="11" t="s">
        <v>40</v>
      </c>
      <c r="AB4" s="11" t="s">
        <v>41</v>
      </c>
      <c r="AC4" s="11" t="s">
        <v>42</v>
      </c>
      <c r="AD4" s="11" t="s">
        <v>43</v>
      </c>
      <c r="AE4" s="11" t="s">
        <v>44</v>
      </c>
      <c r="AF4" s="11" t="s">
        <v>45</v>
      </c>
      <c r="AG4" s="11" t="s">
        <v>46</v>
      </c>
      <c r="AH4" s="11" t="s">
        <v>47</v>
      </c>
      <c r="AI4" s="11" t="s">
        <v>48</v>
      </c>
      <c r="AJ4" s="11" t="s">
        <v>49</v>
      </c>
      <c r="AK4" s="11" t="s">
        <v>50</v>
      </c>
      <c r="AL4" s="11" t="s">
        <v>51</v>
      </c>
      <c r="AM4" s="11" t="s">
        <v>40</v>
      </c>
      <c r="AN4" s="11" t="s">
        <v>41</v>
      </c>
      <c r="AO4" s="11" t="s">
        <v>42</v>
      </c>
      <c r="AP4" s="11" t="s">
        <v>43</v>
      </c>
      <c r="AQ4" s="11" t="s">
        <v>44</v>
      </c>
      <c r="AR4" s="11" t="s">
        <v>45</v>
      </c>
      <c r="AS4" s="11" t="s">
        <v>46</v>
      </c>
      <c r="AT4" s="11" t="s">
        <v>47</v>
      </c>
      <c r="AU4" s="11" t="s">
        <v>48</v>
      </c>
      <c r="AV4" s="11" t="s">
        <v>49</v>
      </c>
      <c r="AW4" s="11" t="s">
        <v>50</v>
      </c>
      <c r="AX4" s="11" t="s">
        <v>51</v>
      </c>
      <c r="AY4" s="553" t="s">
        <v>40</v>
      </c>
      <c r="AZ4" s="553" t="s">
        <v>41</v>
      </c>
      <c r="BA4" s="553" t="s">
        <v>42</v>
      </c>
      <c r="BB4" s="553" t="s">
        <v>43</v>
      </c>
      <c r="BC4" s="553" t="s">
        <v>44</v>
      </c>
      <c r="BD4" s="553" t="s">
        <v>45</v>
      </c>
      <c r="BE4" s="553" t="s">
        <v>46</v>
      </c>
      <c r="BF4" s="553" t="s">
        <v>47</v>
      </c>
      <c r="BG4" s="553" t="s">
        <v>48</v>
      </c>
      <c r="BH4" s="553" t="s">
        <v>49</v>
      </c>
      <c r="BI4" s="553" t="s">
        <v>50</v>
      </c>
      <c r="BJ4" s="11" t="s">
        <v>51</v>
      </c>
      <c r="BK4" s="11" t="s">
        <v>40</v>
      </c>
      <c r="BL4" s="11" t="s">
        <v>41</v>
      </c>
      <c r="BM4" s="11" t="s">
        <v>42</v>
      </c>
      <c r="BN4" s="11" t="s">
        <v>43</v>
      </c>
      <c r="BO4" s="11" t="s">
        <v>44</v>
      </c>
      <c r="BP4" s="11" t="s">
        <v>45</v>
      </c>
      <c r="BQ4" s="11" t="s">
        <v>46</v>
      </c>
      <c r="BR4" s="11" t="s">
        <v>47</v>
      </c>
      <c r="BS4" s="11" t="s">
        <v>48</v>
      </c>
      <c r="BT4" s="11" t="s">
        <v>49</v>
      </c>
      <c r="BU4" s="11" t="s">
        <v>50</v>
      </c>
      <c r="BV4" s="11" t="s">
        <v>51</v>
      </c>
    </row>
    <row r="5" spans="1:74" ht="11.1" customHeight="1" x14ac:dyDescent="0.2">
      <c r="A5" s="169"/>
      <c r="B5" s="45" t="s">
        <v>218</v>
      </c>
      <c r="C5" s="172"/>
      <c r="D5" s="396"/>
      <c r="E5" s="396"/>
      <c r="F5" s="396"/>
      <c r="G5" s="396"/>
      <c r="H5" s="396"/>
      <c r="I5" s="396"/>
      <c r="J5" s="396"/>
      <c r="K5" s="396"/>
      <c r="L5" s="396"/>
      <c r="M5" s="396"/>
      <c r="N5" s="173"/>
      <c r="O5" s="172"/>
      <c r="P5" s="396"/>
      <c r="Q5" s="396"/>
      <c r="R5" s="396"/>
      <c r="S5" s="396"/>
      <c r="T5" s="396"/>
      <c r="U5" s="396"/>
      <c r="V5" s="396"/>
      <c r="W5" s="396"/>
      <c r="X5" s="396"/>
      <c r="Y5" s="396"/>
      <c r="Z5" s="173"/>
      <c r="AA5" s="172"/>
      <c r="AB5" s="396"/>
      <c r="AC5" s="396"/>
      <c r="AD5" s="396"/>
      <c r="AE5" s="396"/>
      <c r="AF5" s="396"/>
      <c r="AG5" s="396"/>
      <c r="AH5" s="396"/>
      <c r="AI5" s="396"/>
      <c r="AJ5" s="396"/>
      <c r="AK5" s="396"/>
      <c r="AL5" s="173"/>
      <c r="AM5" s="172"/>
      <c r="AN5" s="396"/>
      <c r="AO5" s="396"/>
      <c r="AP5" s="396"/>
      <c r="AQ5" s="396"/>
      <c r="AR5" s="396"/>
      <c r="AS5" s="396"/>
      <c r="AT5" s="396"/>
      <c r="AU5" s="396"/>
      <c r="AV5" s="396"/>
      <c r="AW5" s="396"/>
      <c r="AX5" s="173"/>
      <c r="AY5" s="173"/>
      <c r="AZ5" s="826"/>
      <c r="BA5" s="826"/>
      <c r="BB5" s="826"/>
      <c r="BC5" s="826"/>
      <c r="BD5" s="869"/>
      <c r="BE5" s="869"/>
      <c r="BF5" s="400"/>
      <c r="BG5" s="400"/>
      <c r="BH5" s="400"/>
      <c r="BI5" s="400"/>
      <c r="BJ5" s="401"/>
      <c r="BK5" s="402"/>
      <c r="BL5" s="400"/>
      <c r="BM5" s="400"/>
      <c r="BN5" s="400"/>
      <c r="BO5" s="400"/>
      <c r="BP5" s="400"/>
      <c r="BQ5" s="400"/>
      <c r="BR5" s="400"/>
      <c r="BS5" s="400"/>
      <c r="BT5" s="400"/>
      <c r="BU5" s="400"/>
      <c r="BV5" s="401"/>
    </row>
    <row r="6" spans="1:74" s="223" customFormat="1" ht="11.1" customHeight="1" x14ac:dyDescent="0.2">
      <c r="A6" s="404" t="s">
        <v>1056</v>
      </c>
      <c r="B6" s="406" t="s">
        <v>1057</v>
      </c>
      <c r="C6" s="237">
        <v>359.85543841999998</v>
      </c>
      <c r="D6" s="237">
        <v>312.15774931999999</v>
      </c>
      <c r="E6" s="237">
        <v>311.52967386</v>
      </c>
      <c r="F6" s="237">
        <v>291.81409103999999</v>
      </c>
      <c r="G6" s="237">
        <v>329.31709563999999</v>
      </c>
      <c r="H6" s="237">
        <v>366.01754354000002</v>
      </c>
      <c r="I6" s="237">
        <v>408.87359122999999</v>
      </c>
      <c r="J6" s="237">
        <v>398.04063981000002</v>
      </c>
      <c r="K6" s="237">
        <v>338.96594067000001</v>
      </c>
      <c r="L6" s="237">
        <v>301.41901762999998</v>
      </c>
      <c r="M6" s="237">
        <v>308.81544488999998</v>
      </c>
      <c r="N6" s="237">
        <v>347.08131000999998</v>
      </c>
      <c r="O6" s="237">
        <v>335.03725342000001</v>
      </c>
      <c r="P6" s="237">
        <v>298.90362916999999</v>
      </c>
      <c r="Q6" s="237">
        <v>318.82473413000002</v>
      </c>
      <c r="R6" s="237">
        <v>290.51308064</v>
      </c>
      <c r="S6" s="237">
        <v>314.97722920000001</v>
      </c>
      <c r="T6" s="237">
        <v>346.19245711000002</v>
      </c>
      <c r="U6" s="237">
        <v>411.66990398000002</v>
      </c>
      <c r="V6" s="237">
        <v>409.02357010999998</v>
      </c>
      <c r="W6" s="237">
        <v>347.35987820999998</v>
      </c>
      <c r="X6" s="237">
        <v>314.03734979000001</v>
      </c>
      <c r="Y6" s="237">
        <v>307.85433535999999</v>
      </c>
      <c r="Z6" s="237">
        <v>334.14766953999998</v>
      </c>
      <c r="AA6" s="237">
        <v>367.31484388000001</v>
      </c>
      <c r="AB6" s="237">
        <v>309.83025851999997</v>
      </c>
      <c r="AC6" s="237">
        <v>312.45440238999998</v>
      </c>
      <c r="AD6" s="237">
        <v>298.66757063</v>
      </c>
      <c r="AE6" s="237">
        <v>336.01687774999999</v>
      </c>
      <c r="AF6" s="237">
        <v>379.20231093000001</v>
      </c>
      <c r="AG6" s="237">
        <v>415.92142017999998</v>
      </c>
      <c r="AH6" s="237">
        <v>409.36335055000001</v>
      </c>
      <c r="AI6" s="237">
        <v>346.98635159999998</v>
      </c>
      <c r="AJ6" s="237">
        <v>322.42691843</v>
      </c>
      <c r="AK6" s="237">
        <v>310.28924977999998</v>
      </c>
      <c r="AL6" s="237">
        <v>348.15347838999998</v>
      </c>
      <c r="AM6" s="237">
        <v>388.52012231999998</v>
      </c>
      <c r="AN6" s="237">
        <v>326.48208726000001</v>
      </c>
      <c r="AO6" s="237">
        <v>320.79919817000001</v>
      </c>
      <c r="AP6" s="237">
        <v>308.59466626</v>
      </c>
      <c r="AQ6" s="237">
        <v>331.85171044999998</v>
      </c>
      <c r="AR6" s="237">
        <v>380.60529723000002</v>
      </c>
      <c r="AS6" s="237">
        <v>432.85234416999998</v>
      </c>
      <c r="AT6" s="237">
        <v>406.68914964999999</v>
      </c>
      <c r="AU6" s="237">
        <v>355.22335672000003</v>
      </c>
      <c r="AV6" s="237">
        <v>332.46975752999998</v>
      </c>
      <c r="AW6" s="237">
        <v>322.20103220999999</v>
      </c>
      <c r="AX6" s="237">
        <v>368.91282808</v>
      </c>
      <c r="AY6" s="237">
        <v>386.21136704999998</v>
      </c>
      <c r="AZ6" s="797">
        <v>331.11160672</v>
      </c>
      <c r="BA6" s="797">
        <v>336.28777568999999</v>
      </c>
      <c r="BB6" s="797">
        <v>318.83814633999998</v>
      </c>
      <c r="BC6" s="797">
        <v>342.51715919999998</v>
      </c>
      <c r="BD6" s="797">
        <v>378.70421568</v>
      </c>
      <c r="BE6" s="797">
        <v>433.42502482999998</v>
      </c>
      <c r="BF6" s="391">
        <v>424.39010000000002</v>
      </c>
      <c r="BG6" s="391">
        <v>367.36669999999998</v>
      </c>
      <c r="BH6" s="391">
        <v>337.46910000000003</v>
      </c>
      <c r="BI6" s="391">
        <v>328.64440000000002</v>
      </c>
      <c r="BJ6" s="391">
        <v>367.93049999999999</v>
      </c>
      <c r="BK6" s="391">
        <v>381.58359999999999</v>
      </c>
      <c r="BL6" s="391">
        <v>332.47469999999998</v>
      </c>
      <c r="BM6" s="391">
        <v>347.2319</v>
      </c>
      <c r="BN6" s="391">
        <v>323.51710000000003</v>
      </c>
      <c r="BO6" s="391">
        <v>353.7441</v>
      </c>
      <c r="BP6" s="391">
        <v>392.83670000000001</v>
      </c>
      <c r="BQ6" s="391">
        <v>449.04169999999999</v>
      </c>
      <c r="BR6" s="391">
        <v>444.57549999999998</v>
      </c>
      <c r="BS6" s="391">
        <v>381.25220000000002</v>
      </c>
      <c r="BT6" s="391">
        <v>348.80610000000001</v>
      </c>
      <c r="BU6" s="391">
        <v>339.58850000000001</v>
      </c>
      <c r="BV6" s="391">
        <v>379.37169999999998</v>
      </c>
    </row>
    <row r="7" spans="1:74" ht="11.1" customHeight="1" x14ac:dyDescent="0.2">
      <c r="A7" s="174" t="s">
        <v>1058</v>
      </c>
      <c r="B7" s="407" t="s">
        <v>923</v>
      </c>
      <c r="C7" s="397">
        <v>125.60921385</v>
      </c>
      <c r="D7" s="397">
        <v>106.94234478</v>
      </c>
      <c r="E7" s="397">
        <v>103.94080399000001</v>
      </c>
      <c r="F7" s="397">
        <v>97.597024454000007</v>
      </c>
      <c r="G7" s="397">
        <v>118.69030687</v>
      </c>
      <c r="H7" s="397">
        <v>146.88079712999999</v>
      </c>
      <c r="I7" s="397">
        <v>179.5687442</v>
      </c>
      <c r="J7" s="397">
        <v>179.27903583</v>
      </c>
      <c r="K7" s="397">
        <v>148.41017607000001</v>
      </c>
      <c r="L7" s="397">
        <v>125.01715412999999</v>
      </c>
      <c r="M7" s="397">
        <v>118.77826106000001</v>
      </c>
      <c r="N7" s="397">
        <v>131.97310861</v>
      </c>
      <c r="O7" s="397">
        <v>129.82597304999999</v>
      </c>
      <c r="P7" s="397">
        <v>116.8667514</v>
      </c>
      <c r="Q7" s="397">
        <v>124.96183738000001</v>
      </c>
      <c r="R7" s="397">
        <v>112.42687662</v>
      </c>
      <c r="S7" s="397">
        <v>129.00889429</v>
      </c>
      <c r="T7" s="397">
        <v>152.88903137</v>
      </c>
      <c r="U7" s="397">
        <v>189.88408594000001</v>
      </c>
      <c r="V7" s="397">
        <v>189.54469064</v>
      </c>
      <c r="W7" s="397">
        <v>157.09405415000001</v>
      </c>
      <c r="X7" s="397">
        <v>132.02704395999999</v>
      </c>
      <c r="Y7" s="397">
        <v>126.62947991</v>
      </c>
      <c r="Z7" s="397">
        <v>138.69662586999999</v>
      </c>
      <c r="AA7" s="397">
        <v>152.12222843999999</v>
      </c>
      <c r="AB7" s="397">
        <v>123.41807348</v>
      </c>
      <c r="AC7" s="397">
        <v>122.71947156</v>
      </c>
      <c r="AD7" s="397">
        <v>113.31223099</v>
      </c>
      <c r="AE7" s="397">
        <v>135.63434348000001</v>
      </c>
      <c r="AF7" s="397">
        <v>160.74702037</v>
      </c>
      <c r="AG7" s="397">
        <v>196.7554384</v>
      </c>
      <c r="AH7" s="397">
        <v>193.30221752</v>
      </c>
      <c r="AI7" s="397">
        <v>161.04238303</v>
      </c>
      <c r="AJ7" s="397">
        <v>138.81829705000001</v>
      </c>
      <c r="AK7" s="397">
        <v>129.52858781</v>
      </c>
      <c r="AL7" s="397">
        <v>138.57380053</v>
      </c>
      <c r="AM7" s="397">
        <v>147.40814791</v>
      </c>
      <c r="AN7" s="397">
        <v>123.17719461</v>
      </c>
      <c r="AO7" s="397">
        <v>109.30808893</v>
      </c>
      <c r="AP7" s="397">
        <v>106.49490776</v>
      </c>
      <c r="AQ7" s="397">
        <v>126.69149689</v>
      </c>
      <c r="AR7" s="397">
        <v>156.29386789</v>
      </c>
      <c r="AS7" s="397">
        <v>192.81746401999999</v>
      </c>
      <c r="AT7" s="397">
        <v>183.66153346999999</v>
      </c>
      <c r="AU7" s="397">
        <v>159.15017533</v>
      </c>
      <c r="AV7" s="397">
        <v>135.44213112</v>
      </c>
      <c r="AW7" s="397">
        <v>122.75754525000001</v>
      </c>
      <c r="AX7" s="397">
        <v>138.75994316000001</v>
      </c>
      <c r="AY7" s="397">
        <v>142.52171663999999</v>
      </c>
      <c r="AZ7" s="798">
        <v>124.15927972999999</v>
      </c>
      <c r="BA7" s="798">
        <v>118.93942994</v>
      </c>
      <c r="BB7" s="798">
        <v>116.29372176</v>
      </c>
      <c r="BC7" s="798">
        <v>128.93112951000001</v>
      </c>
      <c r="BD7" s="798">
        <v>150.1567</v>
      </c>
      <c r="BE7" s="798">
        <v>190.72579999999999</v>
      </c>
      <c r="BF7" s="385">
        <v>189.5368</v>
      </c>
      <c r="BG7" s="385">
        <v>162.89490000000001</v>
      </c>
      <c r="BH7" s="385">
        <v>135.16300000000001</v>
      </c>
      <c r="BI7" s="385">
        <v>126.5881</v>
      </c>
      <c r="BJ7" s="385">
        <v>145.80160000000001</v>
      </c>
      <c r="BK7" s="385">
        <v>151.7791</v>
      </c>
      <c r="BL7" s="385">
        <v>126.0391</v>
      </c>
      <c r="BM7" s="385">
        <v>120.7504</v>
      </c>
      <c r="BN7" s="385">
        <v>113.70740000000001</v>
      </c>
      <c r="BO7" s="385">
        <v>126.753</v>
      </c>
      <c r="BP7" s="385">
        <v>152.7731</v>
      </c>
      <c r="BQ7" s="385">
        <v>196.37430000000001</v>
      </c>
      <c r="BR7" s="385">
        <v>197.8793</v>
      </c>
      <c r="BS7" s="385">
        <v>168.0753</v>
      </c>
      <c r="BT7" s="385">
        <v>139.57400000000001</v>
      </c>
      <c r="BU7" s="385">
        <v>131.5513</v>
      </c>
      <c r="BV7" s="385">
        <v>149.98320000000001</v>
      </c>
    </row>
    <row r="8" spans="1:74" ht="11.1" customHeight="1" x14ac:dyDescent="0.2">
      <c r="A8" s="174" t="s">
        <v>1059</v>
      </c>
      <c r="B8" s="407" t="s">
        <v>85</v>
      </c>
      <c r="C8" s="397">
        <v>87.114373004000001</v>
      </c>
      <c r="D8" s="397">
        <v>70.537893866999994</v>
      </c>
      <c r="E8" s="397">
        <v>60.541362083999999</v>
      </c>
      <c r="F8" s="397">
        <v>54.914721806000003</v>
      </c>
      <c r="G8" s="397">
        <v>62.060548316000002</v>
      </c>
      <c r="H8" s="397">
        <v>72.986044285999995</v>
      </c>
      <c r="I8" s="397">
        <v>85.936298085000004</v>
      </c>
      <c r="J8" s="397">
        <v>84.733372063999994</v>
      </c>
      <c r="K8" s="397">
        <v>64.563982151999994</v>
      </c>
      <c r="L8" s="397">
        <v>53.804784716999997</v>
      </c>
      <c r="M8" s="397">
        <v>55.977670740999997</v>
      </c>
      <c r="N8" s="397">
        <v>72.925466881999995</v>
      </c>
      <c r="O8" s="397">
        <v>60.915283737999999</v>
      </c>
      <c r="P8" s="397">
        <v>45.994623335999997</v>
      </c>
      <c r="Q8" s="397">
        <v>49.732761232999998</v>
      </c>
      <c r="R8" s="397">
        <v>39.877326361999998</v>
      </c>
      <c r="S8" s="397">
        <v>43.427061698000003</v>
      </c>
      <c r="T8" s="397">
        <v>57.400232672999998</v>
      </c>
      <c r="U8" s="397">
        <v>78.504150812999995</v>
      </c>
      <c r="V8" s="397">
        <v>77.734041091999998</v>
      </c>
      <c r="W8" s="397">
        <v>59.586006408000003</v>
      </c>
      <c r="X8" s="397">
        <v>50.575069808999999</v>
      </c>
      <c r="Y8" s="397">
        <v>50.850967163</v>
      </c>
      <c r="Z8" s="397">
        <v>55.971041712999998</v>
      </c>
      <c r="AA8" s="397">
        <v>75.201019610000003</v>
      </c>
      <c r="AB8" s="397">
        <v>43.767924643000001</v>
      </c>
      <c r="AC8" s="397">
        <v>38.106669609999997</v>
      </c>
      <c r="AD8" s="397">
        <v>36.938524626000003</v>
      </c>
      <c r="AE8" s="397">
        <v>45.464813864</v>
      </c>
      <c r="AF8" s="397">
        <v>60.980607943000003</v>
      </c>
      <c r="AG8" s="397">
        <v>71.163373480000004</v>
      </c>
      <c r="AH8" s="397">
        <v>68.374322995</v>
      </c>
      <c r="AI8" s="397">
        <v>54.196411331</v>
      </c>
      <c r="AJ8" s="397">
        <v>46.531548673000003</v>
      </c>
      <c r="AK8" s="397">
        <v>44.555103842999998</v>
      </c>
      <c r="AL8" s="397">
        <v>62.395939925999997</v>
      </c>
      <c r="AM8" s="397">
        <v>82.714658051000001</v>
      </c>
      <c r="AN8" s="397">
        <v>61.925055180999998</v>
      </c>
      <c r="AO8" s="397">
        <v>48.811078967999997</v>
      </c>
      <c r="AP8" s="397">
        <v>45.162633691000003</v>
      </c>
      <c r="AQ8" s="397">
        <v>48.454669537999997</v>
      </c>
      <c r="AR8" s="397">
        <v>64.126402104999997</v>
      </c>
      <c r="AS8" s="397">
        <v>79.852057431000006</v>
      </c>
      <c r="AT8" s="397">
        <v>69.350551483999993</v>
      </c>
      <c r="AU8" s="397">
        <v>57.947300833</v>
      </c>
      <c r="AV8" s="397">
        <v>53.669358828</v>
      </c>
      <c r="AW8" s="397">
        <v>54.147585266</v>
      </c>
      <c r="AX8" s="397">
        <v>66.517267110999995</v>
      </c>
      <c r="AY8" s="397">
        <v>72.112735169999993</v>
      </c>
      <c r="AZ8" s="798">
        <v>55.508533016999998</v>
      </c>
      <c r="BA8" s="798">
        <v>43.795193593999997</v>
      </c>
      <c r="BB8" s="798">
        <v>39.486085490999997</v>
      </c>
      <c r="BC8" s="798">
        <v>44.806206606000003</v>
      </c>
      <c r="BD8" s="798">
        <v>56.446019999999997</v>
      </c>
      <c r="BE8" s="798">
        <v>75.695880000000002</v>
      </c>
      <c r="BF8" s="385">
        <v>71.854870000000005</v>
      </c>
      <c r="BG8" s="385">
        <v>57.369450000000001</v>
      </c>
      <c r="BH8" s="385">
        <v>49.782020000000003</v>
      </c>
      <c r="BI8" s="385">
        <v>51.615270000000002</v>
      </c>
      <c r="BJ8" s="385">
        <v>60.442259999999997</v>
      </c>
      <c r="BK8" s="385">
        <v>61.574550000000002</v>
      </c>
      <c r="BL8" s="385">
        <v>51.013939999999998</v>
      </c>
      <c r="BM8" s="385">
        <v>47.156480000000002</v>
      </c>
      <c r="BN8" s="385">
        <v>39.020690000000002</v>
      </c>
      <c r="BO8" s="385">
        <v>44.924880000000002</v>
      </c>
      <c r="BP8" s="385">
        <v>55.595050000000001</v>
      </c>
      <c r="BQ8" s="385">
        <v>71.137929999999997</v>
      </c>
      <c r="BR8" s="385">
        <v>72.944370000000006</v>
      </c>
      <c r="BS8" s="385">
        <v>57.287930000000003</v>
      </c>
      <c r="BT8" s="385">
        <v>49.462330000000001</v>
      </c>
      <c r="BU8" s="385">
        <v>50.940600000000003</v>
      </c>
      <c r="BV8" s="385">
        <v>59.666719999999998</v>
      </c>
    </row>
    <row r="9" spans="1:74" ht="11.1" customHeight="1" x14ac:dyDescent="0.2">
      <c r="A9" s="175" t="s">
        <v>1060</v>
      </c>
      <c r="B9" s="375" t="s">
        <v>1061</v>
      </c>
      <c r="C9" s="397">
        <v>70.576875000000001</v>
      </c>
      <c r="D9" s="397">
        <v>61.852176999999998</v>
      </c>
      <c r="E9" s="397">
        <v>63.153700999999998</v>
      </c>
      <c r="F9" s="397">
        <v>55.289540000000002</v>
      </c>
      <c r="G9" s="397">
        <v>63.38162449</v>
      </c>
      <c r="H9" s="397">
        <v>65.715419999999995</v>
      </c>
      <c r="I9" s="397">
        <v>68.856919000000005</v>
      </c>
      <c r="J9" s="397">
        <v>68.896917000000002</v>
      </c>
      <c r="K9" s="397">
        <v>63.733186000000003</v>
      </c>
      <c r="L9" s="397">
        <v>58.945383</v>
      </c>
      <c r="M9" s="397">
        <v>62.041286999999997</v>
      </c>
      <c r="N9" s="397">
        <v>69.094147000000007</v>
      </c>
      <c r="O9" s="397">
        <v>70.870080000000002</v>
      </c>
      <c r="P9" s="397">
        <v>60.806857000000001</v>
      </c>
      <c r="Q9" s="397">
        <v>62.820442999999997</v>
      </c>
      <c r="R9" s="397">
        <v>56.662458000000001</v>
      </c>
      <c r="S9" s="397">
        <v>61.155192999999997</v>
      </c>
      <c r="T9" s="397">
        <v>64.819194999999993</v>
      </c>
      <c r="U9" s="397">
        <v>69.887587999999994</v>
      </c>
      <c r="V9" s="397">
        <v>69.744022999999999</v>
      </c>
      <c r="W9" s="397">
        <v>65.559709999999995</v>
      </c>
      <c r="X9" s="397">
        <v>61.435631999999998</v>
      </c>
      <c r="Y9" s="397">
        <v>62.257643999999999</v>
      </c>
      <c r="Z9" s="397">
        <v>68.854346000000007</v>
      </c>
      <c r="AA9" s="397">
        <v>69.079734999999999</v>
      </c>
      <c r="AB9" s="397">
        <v>64.583811999999995</v>
      </c>
      <c r="AC9" s="397">
        <v>63.345768999999997</v>
      </c>
      <c r="AD9" s="397">
        <v>57.541876000000002</v>
      </c>
      <c r="AE9" s="397">
        <v>64.972965000000002</v>
      </c>
      <c r="AF9" s="397">
        <v>68.192147000000006</v>
      </c>
      <c r="AG9" s="397">
        <v>69.850752</v>
      </c>
      <c r="AH9" s="397">
        <v>69.760288000000003</v>
      </c>
      <c r="AI9" s="397">
        <v>62.660468000000002</v>
      </c>
      <c r="AJ9" s="397">
        <v>58.773349000000003</v>
      </c>
      <c r="AK9" s="397">
        <v>61.904051000000003</v>
      </c>
      <c r="AL9" s="397">
        <v>71.200097999999997</v>
      </c>
      <c r="AM9" s="397">
        <v>71.738938000000005</v>
      </c>
      <c r="AN9" s="397">
        <v>61.828502</v>
      </c>
      <c r="AO9" s="397">
        <v>62.456660999999997</v>
      </c>
      <c r="AP9" s="397">
        <v>57.892519</v>
      </c>
      <c r="AQ9" s="397">
        <v>62.144818000000001</v>
      </c>
      <c r="AR9" s="397">
        <v>66.222275999999994</v>
      </c>
      <c r="AS9" s="397">
        <v>70.781329999999997</v>
      </c>
      <c r="AT9" s="397">
        <v>70.705130999999994</v>
      </c>
      <c r="AU9" s="397">
        <v>65.457825999999997</v>
      </c>
      <c r="AV9" s="397">
        <v>59.222248</v>
      </c>
      <c r="AW9" s="397">
        <v>63.809356999999999</v>
      </c>
      <c r="AX9" s="397">
        <v>72.521112000000002</v>
      </c>
      <c r="AY9" s="397">
        <v>73.250911000000002</v>
      </c>
      <c r="AZ9" s="798">
        <v>62.384185000000002</v>
      </c>
      <c r="BA9" s="798">
        <v>62.095885000000003</v>
      </c>
      <c r="BB9" s="798">
        <v>57.373010000000001</v>
      </c>
      <c r="BC9" s="798">
        <v>65.000849000000002</v>
      </c>
      <c r="BD9" s="798">
        <v>67.535830000000004</v>
      </c>
      <c r="BE9" s="798">
        <v>70.049319999999994</v>
      </c>
      <c r="BF9" s="385">
        <v>71.317009999999996</v>
      </c>
      <c r="BG9" s="385">
        <v>64.8596</v>
      </c>
      <c r="BH9" s="385">
        <v>61.24371</v>
      </c>
      <c r="BI9" s="385">
        <v>64.059839999999994</v>
      </c>
      <c r="BJ9" s="385">
        <v>71.353099999999998</v>
      </c>
      <c r="BK9" s="385">
        <v>71.688379999999995</v>
      </c>
      <c r="BL9" s="385">
        <v>63.067990000000002</v>
      </c>
      <c r="BM9" s="385">
        <v>64.031490000000005</v>
      </c>
      <c r="BN9" s="385">
        <v>56.975700000000003</v>
      </c>
      <c r="BO9" s="385">
        <v>67.35154</v>
      </c>
      <c r="BP9" s="385">
        <v>69.327600000000004</v>
      </c>
      <c r="BQ9" s="385">
        <v>71.65831</v>
      </c>
      <c r="BR9" s="385">
        <v>71.650120000000001</v>
      </c>
      <c r="BS9" s="385">
        <v>65.687539999999998</v>
      </c>
      <c r="BT9" s="385">
        <v>60.083419999999997</v>
      </c>
      <c r="BU9" s="385">
        <v>63.693280000000001</v>
      </c>
      <c r="BV9" s="385">
        <v>71.669820000000001</v>
      </c>
    </row>
    <row r="10" spans="1:74" ht="11.1" customHeight="1" x14ac:dyDescent="0.2">
      <c r="A10" s="175" t="s">
        <v>1062</v>
      </c>
      <c r="B10" s="375" t="s">
        <v>1063</v>
      </c>
      <c r="C10" s="397">
        <v>72.798587875999999</v>
      </c>
      <c r="D10" s="397">
        <v>71.007748602000007</v>
      </c>
      <c r="E10" s="397">
        <v>82.198511132999997</v>
      </c>
      <c r="F10" s="397">
        <v>82.447529009999997</v>
      </c>
      <c r="G10" s="397">
        <v>83.595809133000003</v>
      </c>
      <c r="H10" s="397">
        <v>78.897043050999997</v>
      </c>
      <c r="I10" s="397">
        <v>73.138130607999997</v>
      </c>
      <c r="J10" s="397">
        <v>63.659733369000001</v>
      </c>
      <c r="K10" s="397">
        <v>60.732232865999997</v>
      </c>
      <c r="L10" s="397">
        <v>62.028537172999997</v>
      </c>
      <c r="M10" s="397">
        <v>70.594220762999996</v>
      </c>
      <c r="N10" s="397">
        <v>69.197665810000004</v>
      </c>
      <c r="O10" s="397">
        <v>72.128614998000003</v>
      </c>
      <c r="P10" s="397">
        <v>73.651532758000002</v>
      </c>
      <c r="Q10" s="397">
        <v>80.121936493000007</v>
      </c>
      <c r="R10" s="397">
        <v>80.268459628000002</v>
      </c>
      <c r="S10" s="397">
        <v>80.070375424000005</v>
      </c>
      <c r="T10" s="397">
        <v>69.851003759999998</v>
      </c>
      <c r="U10" s="397">
        <v>71.908514694999994</v>
      </c>
      <c r="V10" s="397">
        <v>70.478823711000004</v>
      </c>
      <c r="W10" s="397">
        <v>63.714922115</v>
      </c>
      <c r="X10" s="397">
        <v>68.638808228000002</v>
      </c>
      <c r="Y10" s="397">
        <v>66.906905504999997</v>
      </c>
      <c r="Z10" s="397">
        <v>69.363068826000003</v>
      </c>
      <c r="AA10" s="397">
        <v>69.025577576000003</v>
      </c>
      <c r="AB10" s="397">
        <v>77.105738651999999</v>
      </c>
      <c r="AC10" s="397">
        <v>87.277067423999995</v>
      </c>
      <c r="AD10" s="397">
        <v>89.715027313999997</v>
      </c>
      <c r="AE10" s="397">
        <v>88.722831490000004</v>
      </c>
      <c r="AF10" s="397">
        <v>88.210579362999994</v>
      </c>
      <c r="AG10" s="397">
        <v>76.989479953</v>
      </c>
      <c r="AH10" s="397">
        <v>76.989727965</v>
      </c>
      <c r="AI10" s="397">
        <v>68.307277108999997</v>
      </c>
      <c r="AJ10" s="397">
        <v>77.291218020000002</v>
      </c>
      <c r="AK10" s="397">
        <v>73.400786674000003</v>
      </c>
      <c r="AL10" s="397">
        <v>74.645265190000003</v>
      </c>
      <c r="AM10" s="397">
        <v>83.505571189999998</v>
      </c>
      <c r="AN10" s="397">
        <v>78.064242094999997</v>
      </c>
      <c r="AO10" s="397">
        <v>99.167262889</v>
      </c>
      <c r="AP10" s="397">
        <v>97.965883012000006</v>
      </c>
      <c r="AQ10" s="397">
        <v>93.61437497</v>
      </c>
      <c r="AR10" s="397">
        <v>92.634801737999993</v>
      </c>
      <c r="AS10" s="397">
        <v>87.972095347999996</v>
      </c>
      <c r="AT10" s="397">
        <v>82.008747959000004</v>
      </c>
      <c r="AU10" s="397">
        <v>71.752341353999995</v>
      </c>
      <c r="AV10" s="397">
        <v>83.143657609000002</v>
      </c>
      <c r="AW10" s="397">
        <v>80.585734256999999</v>
      </c>
      <c r="AX10" s="397">
        <v>89.274262981000007</v>
      </c>
      <c r="AY10" s="397">
        <v>93.241745871999996</v>
      </c>
      <c r="AZ10" s="798">
        <v>86.170450244999998</v>
      </c>
      <c r="BA10" s="798">
        <v>110.768432</v>
      </c>
      <c r="BB10" s="798">
        <v>104.94133658</v>
      </c>
      <c r="BC10" s="798">
        <v>102.85386421</v>
      </c>
      <c r="BD10" s="798">
        <v>103.6557</v>
      </c>
      <c r="BE10" s="798">
        <v>96.155529999999999</v>
      </c>
      <c r="BF10" s="385">
        <v>91.19614</v>
      </c>
      <c r="BG10" s="385">
        <v>81.692359999999994</v>
      </c>
      <c r="BH10" s="385">
        <v>90.721969999999999</v>
      </c>
      <c r="BI10" s="385">
        <v>85.843279999999993</v>
      </c>
      <c r="BJ10" s="385">
        <v>89.264139999999998</v>
      </c>
      <c r="BK10" s="385">
        <v>94.657049999999998</v>
      </c>
      <c r="BL10" s="385">
        <v>91.411280000000005</v>
      </c>
      <c r="BM10" s="385">
        <v>115.3972</v>
      </c>
      <c r="BN10" s="385">
        <v>113.77209999999999</v>
      </c>
      <c r="BO10" s="385">
        <v>114.5878</v>
      </c>
      <c r="BP10" s="385">
        <v>114.36109999999999</v>
      </c>
      <c r="BQ10" s="385">
        <v>109.0595</v>
      </c>
      <c r="BR10" s="385">
        <v>101.7517</v>
      </c>
      <c r="BS10" s="385">
        <v>89.991590000000002</v>
      </c>
      <c r="BT10" s="385">
        <v>99.476600000000005</v>
      </c>
      <c r="BU10" s="385">
        <v>93.11103</v>
      </c>
      <c r="BV10" s="385">
        <v>97.144419999999997</v>
      </c>
    </row>
    <row r="11" spans="1:74" ht="11.1" customHeight="1" x14ac:dyDescent="0.2">
      <c r="A11" s="175" t="s">
        <v>1064</v>
      </c>
      <c r="B11" s="651" t="s">
        <v>1065</v>
      </c>
      <c r="C11" s="397">
        <v>24.096580671000002</v>
      </c>
      <c r="D11" s="397">
        <v>21.216448572000001</v>
      </c>
      <c r="E11" s="397">
        <v>24.301512428999999</v>
      </c>
      <c r="F11" s="397">
        <v>19.943022675000002</v>
      </c>
      <c r="G11" s="397">
        <v>23.248312163000001</v>
      </c>
      <c r="H11" s="397">
        <v>25.897306251</v>
      </c>
      <c r="I11" s="397">
        <v>24.488692155999999</v>
      </c>
      <c r="J11" s="397">
        <v>21.050003264000001</v>
      </c>
      <c r="K11" s="397">
        <v>16.947657954</v>
      </c>
      <c r="L11" s="397">
        <v>14.300589931999999</v>
      </c>
      <c r="M11" s="397">
        <v>17.818458905</v>
      </c>
      <c r="N11" s="397">
        <v>20.317918292000002</v>
      </c>
      <c r="O11" s="397">
        <v>22.640159283999999</v>
      </c>
      <c r="P11" s="397">
        <v>19.849112279</v>
      </c>
      <c r="Q11" s="397">
        <v>21.197548972</v>
      </c>
      <c r="R11" s="397">
        <v>19.702617571000001</v>
      </c>
      <c r="S11" s="397">
        <v>27.540727840999999</v>
      </c>
      <c r="T11" s="397">
        <v>21.484448785000001</v>
      </c>
      <c r="U11" s="397">
        <v>21.885324228000002</v>
      </c>
      <c r="V11" s="397">
        <v>21.212530059999999</v>
      </c>
      <c r="W11" s="397">
        <v>16.851110052999999</v>
      </c>
      <c r="X11" s="397">
        <v>15.609494299</v>
      </c>
      <c r="Y11" s="397">
        <v>16.959649061</v>
      </c>
      <c r="Z11" s="397">
        <v>18.932701709</v>
      </c>
      <c r="AA11" s="397">
        <v>21.436075494000001</v>
      </c>
      <c r="AB11" s="397">
        <v>20.677536695000001</v>
      </c>
      <c r="AC11" s="397">
        <v>23.242411003000001</v>
      </c>
      <c r="AD11" s="397">
        <v>20.796045500000002</v>
      </c>
      <c r="AE11" s="397">
        <v>24.360139314000001</v>
      </c>
      <c r="AF11" s="397">
        <v>22.314920831999999</v>
      </c>
      <c r="AG11" s="397">
        <v>21.311541043999998</v>
      </c>
      <c r="AH11" s="397">
        <v>20.416403420999998</v>
      </c>
      <c r="AI11" s="397">
        <v>15.855444822000001</v>
      </c>
      <c r="AJ11" s="397">
        <v>15.269371327</v>
      </c>
      <c r="AK11" s="397">
        <v>16.650349289000001</v>
      </c>
      <c r="AL11" s="397">
        <v>19.444734520000001</v>
      </c>
      <c r="AM11" s="397">
        <v>21.332639424</v>
      </c>
      <c r="AN11" s="397">
        <v>19.454563418999999</v>
      </c>
      <c r="AO11" s="397">
        <v>22.346773422999998</v>
      </c>
      <c r="AP11" s="397">
        <v>22.736664984000001</v>
      </c>
      <c r="AQ11" s="397">
        <v>24.245572590999998</v>
      </c>
      <c r="AR11" s="397">
        <v>22.059139011999999</v>
      </c>
      <c r="AS11" s="397">
        <v>19.887587492000002</v>
      </c>
      <c r="AT11" s="397">
        <v>20.005865761999999</v>
      </c>
      <c r="AU11" s="397">
        <v>15.211055557</v>
      </c>
      <c r="AV11" s="397">
        <v>16.467436288999998</v>
      </c>
      <c r="AW11" s="397">
        <v>18.330252906999998</v>
      </c>
      <c r="AX11" s="397">
        <v>23.823659655</v>
      </c>
      <c r="AY11" s="397">
        <v>27.792925654000001</v>
      </c>
      <c r="AZ11" s="798">
        <v>22.371173647999999</v>
      </c>
      <c r="BA11" s="798">
        <v>26.803564341000001</v>
      </c>
      <c r="BB11" s="798">
        <v>22.393245181000001</v>
      </c>
      <c r="BC11" s="798">
        <v>22.632794604000001</v>
      </c>
      <c r="BD11" s="798">
        <v>22.195250000000001</v>
      </c>
      <c r="BE11" s="798">
        <v>20.598030000000001</v>
      </c>
      <c r="BF11" s="385">
        <v>19.1067</v>
      </c>
      <c r="BG11" s="385">
        <v>16.037859999999998</v>
      </c>
      <c r="BH11" s="385">
        <v>16.04007</v>
      </c>
      <c r="BI11" s="385">
        <v>18.269860000000001</v>
      </c>
      <c r="BJ11" s="385">
        <v>20.64575</v>
      </c>
      <c r="BK11" s="385">
        <v>22.74164</v>
      </c>
      <c r="BL11" s="385">
        <v>20.58643</v>
      </c>
      <c r="BM11" s="385">
        <v>22.657350000000001</v>
      </c>
      <c r="BN11" s="385">
        <v>21.98001</v>
      </c>
      <c r="BO11" s="385">
        <v>25.62472</v>
      </c>
      <c r="BP11" s="385">
        <v>24.680319999999998</v>
      </c>
      <c r="BQ11" s="385">
        <v>23.277380000000001</v>
      </c>
      <c r="BR11" s="385">
        <v>20.58615</v>
      </c>
      <c r="BS11" s="385">
        <v>16.7943</v>
      </c>
      <c r="BT11" s="385">
        <v>16.640840000000001</v>
      </c>
      <c r="BU11" s="385">
        <v>18.65729</v>
      </c>
      <c r="BV11" s="385">
        <v>21.142690000000002</v>
      </c>
    </row>
    <row r="12" spans="1:74" ht="11.1" customHeight="1" x14ac:dyDescent="0.2">
      <c r="A12" s="174" t="s">
        <v>1066</v>
      </c>
      <c r="B12" s="665" t="s">
        <v>1067</v>
      </c>
      <c r="C12" s="397">
        <v>37.386189954999999</v>
      </c>
      <c r="D12" s="397">
        <v>37.613495102999998</v>
      </c>
      <c r="E12" s="397">
        <v>42.997261432999998</v>
      </c>
      <c r="F12" s="397">
        <v>46.133905196000001</v>
      </c>
      <c r="G12" s="397">
        <v>42.096178948999999</v>
      </c>
      <c r="H12" s="397">
        <v>33.746467379999999</v>
      </c>
      <c r="I12" s="397">
        <v>29.458452277999999</v>
      </c>
      <c r="J12" s="397">
        <v>24.705859743000001</v>
      </c>
      <c r="K12" s="397">
        <v>27.315216787000001</v>
      </c>
      <c r="L12" s="397">
        <v>32.720742725000001</v>
      </c>
      <c r="M12" s="397">
        <v>41.167557997999999</v>
      </c>
      <c r="N12" s="397">
        <v>38.652913134000002</v>
      </c>
      <c r="O12" s="397">
        <v>38.334517097999999</v>
      </c>
      <c r="P12" s="397">
        <v>41.395808189999997</v>
      </c>
      <c r="Q12" s="397">
        <v>43.554662764</v>
      </c>
      <c r="R12" s="397">
        <v>42.718220803999998</v>
      </c>
      <c r="S12" s="397">
        <v>32.205919596999998</v>
      </c>
      <c r="T12" s="397">
        <v>27.532475996999999</v>
      </c>
      <c r="U12" s="397">
        <v>27.995711512</v>
      </c>
      <c r="V12" s="397">
        <v>28.381334238000001</v>
      </c>
      <c r="W12" s="397">
        <v>28.341661206000001</v>
      </c>
      <c r="X12" s="397">
        <v>36.000640089999997</v>
      </c>
      <c r="Y12" s="397">
        <v>36.422420985000002</v>
      </c>
      <c r="Z12" s="397">
        <v>38.016184756000001</v>
      </c>
      <c r="AA12" s="397">
        <v>34.771300453000002</v>
      </c>
      <c r="AB12" s="397">
        <v>40.966688394000002</v>
      </c>
      <c r="AC12" s="397">
        <v>45.082126025999997</v>
      </c>
      <c r="AD12" s="397">
        <v>47.065110212</v>
      </c>
      <c r="AE12" s="397">
        <v>39.235967823000003</v>
      </c>
      <c r="AF12" s="397">
        <v>38.642769954999999</v>
      </c>
      <c r="AG12" s="397">
        <v>28.291122507000001</v>
      </c>
      <c r="AH12" s="397">
        <v>29.27644544</v>
      </c>
      <c r="AI12" s="397">
        <v>29.163482614999999</v>
      </c>
      <c r="AJ12" s="397">
        <v>39.573765203999997</v>
      </c>
      <c r="AK12" s="397">
        <v>40.105909427999997</v>
      </c>
      <c r="AL12" s="397">
        <v>39.497073127</v>
      </c>
      <c r="AM12" s="397">
        <v>43.571078467</v>
      </c>
      <c r="AN12" s="397">
        <v>39.321913563000003</v>
      </c>
      <c r="AO12" s="397">
        <v>50.559561422000002</v>
      </c>
      <c r="AP12" s="397">
        <v>45.847182932999999</v>
      </c>
      <c r="AQ12" s="397">
        <v>36.848958009</v>
      </c>
      <c r="AR12" s="397">
        <v>35.754279257</v>
      </c>
      <c r="AS12" s="397">
        <v>31.790803017999998</v>
      </c>
      <c r="AT12" s="397">
        <v>27.288648307999999</v>
      </c>
      <c r="AU12" s="397">
        <v>25.656149349</v>
      </c>
      <c r="AV12" s="397">
        <v>39.506107483999997</v>
      </c>
      <c r="AW12" s="397">
        <v>40.927464432000001</v>
      </c>
      <c r="AX12" s="397">
        <v>47.013851668999997</v>
      </c>
      <c r="AY12" s="397">
        <v>44.402120689999997</v>
      </c>
      <c r="AZ12" s="798">
        <v>39.681384231000003</v>
      </c>
      <c r="BA12" s="798">
        <v>52.185259436000003</v>
      </c>
      <c r="BB12" s="798">
        <v>49.102688258000001</v>
      </c>
      <c r="BC12" s="798">
        <v>41.130049284000002</v>
      </c>
      <c r="BD12" s="798">
        <v>40.389069999999997</v>
      </c>
      <c r="BE12" s="798">
        <v>32.8611</v>
      </c>
      <c r="BF12" s="385">
        <v>30.922930000000001</v>
      </c>
      <c r="BG12" s="385">
        <v>29.701239999999999</v>
      </c>
      <c r="BH12" s="385">
        <v>42.214619999999996</v>
      </c>
      <c r="BI12" s="385">
        <v>43.325240000000001</v>
      </c>
      <c r="BJ12" s="385">
        <v>46.936959999999999</v>
      </c>
      <c r="BK12" s="385">
        <v>47.308109999999999</v>
      </c>
      <c r="BL12" s="385">
        <v>43.235729999999997</v>
      </c>
      <c r="BM12" s="385">
        <v>55.919339999999998</v>
      </c>
      <c r="BN12" s="385">
        <v>52.063760000000002</v>
      </c>
      <c r="BO12" s="385">
        <v>43.16178</v>
      </c>
      <c r="BP12" s="385">
        <v>41.037689999999998</v>
      </c>
      <c r="BQ12" s="385">
        <v>34.716479999999997</v>
      </c>
      <c r="BR12" s="385">
        <v>31.69821</v>
      </c>
      <c r="BS12" s="385">
        <v>30.323589999999999</v>
      </c>
      <c r="BT12" s="385">
        <v>44.406460000000003</v>
      </c>
      <c r="BU12" s="385">
        <v>45.89425</v>
      </c>
      <c r="BV12" s="385">
        <v>50.215629999999997</v>
      </c>
    </row>
    <row r="13" spans="1:74" ht="11.1" customHeight="1" x14ac:dyDescent="0.2">
      <c r="A13" s="174" t="s">
        <v>1068</v>
      </c>
      <c r="B13" s="666" t="s">
        <v>1069</v>
      </c>
      <c r="C13" s="397">
        <v>7.7724938630000002</v>
      </c>
      <c r="D13" s="397">
        <v>8.9690851630000008</v>
      </c>
      <c r="E13" s="397">
        <v>11.617597854</v>
      </c>
      <c r="F13" s="397">
        <v>13.311771694000001</v>
      </c>
      <c r="G13" s="397">
        <v>15.021637646</v>
      </c>
      <c r="H13" s="397">
        <v>15.945553383</v>
      </c>
      <c r="I13" s="397">
        <v>15.661896128</v>
      </c>
      <c r="J13" s="397">
        <v>14.402602168</v>
      </c>
      <c r="K13" s="397">
        <v>13.198956291</v>
      </c>
      <c r="L13" s="397">
        <v>11.865484094999999</v>
      </c>
      <c r="M13" s="397">
        <v>8.3449571270000007</v>
      </c>
      <c r="N13" s="397">
        <v>6.7348486989999996</v>
      </c>
      <c r="O13" s="397">
        <v>7.7625279459999996</v>
      </c>
      <c r="P13" s="397">
        <v>9.3785756449999997</v>
      </c>
      <c r="Q13" s="397">
        <v>12.13759965</v>
      </c>
      <c r="R13" s="397">
        <v>14.960510913</v>
      </c>
      <c r="S13" s="397">
        <v>17.174973045000002</v>
      </c>
      <c r="T13" s="397">
        <v>17.732572723000001</v>
      </c>
      <c r="U13" s="397">
        <v>18.788002939999998</v>
      </c>
      <c r="V13" s="397">
        <v>17.648154042000002</v>
      </c>
      <c r="W13" s="397">
        <v>15.499711977</v>
      </c>
      <c r="X13" s="397">
        <v>14.048865875000001</v>
      </c>
      <c r="Y13" s="397">
        <v>10.388046687999999</v>
      </c>
      <c r="Z13" s="397">
        <v>9.0701599300000009</v>
      </c>
      <c r="AA13" s="397">
        <v>9.5372548120000005</v>
      </c>
      <c r="AB13" s="397">
        <v>12.474066050999999</v>
      </c>
      <c r="AC13" s="397">
        <v>15.927891131999999</v>
      </c>
      <c r="AD13" s="397">
        <v>19.132857768000001</v>
      </c>
      <c r="AE13" s="397">
        <v>22.244897569999999</v>
      </c>
      <c r="AF13" s="397">
        <v>24.329854197</v>
      </c>
      <c r="AG13" s="397">
        <v>24.359430314000001</v>
      </c>
      <c r="AH13" s="397">
        <v>24.208837422999999</v>
      </c>
      <c r="AI13" s="397">
        <v>20.438016416</v>
      </c>
      <c r="AJ13" s="397">
        <v>19.738251628</v>
      </c>
      <c r="AK13" s="397">
        <v>13.779574535</v>
      </c>
      <c r="AL13" s="397">
        <v>12.551414960000001</v>
      </c>
      <c r="AM13" s="397">
        <v>15.379238603999999</v>
      </c>
      <c r="AN13" s="397">
        <v>16.370958401999999</v>
      </c>
      <c r="AO13" s="397">
        <v>23.126015703</v>
      </c>
      <c r="AP13" s="397">
        <v>26.653870621999999</v>
      </c>
      <c r="AQ13" s="397">
        <v>29.610415987</v>
      </c>
      <c r="AR13" s="397">
        <v>31.774445772</v>
      </c>
      <c r="AS13" s="397">
        <v>33.147279142000002</v>
      </c>
      <c r="AT13" s="397">
        <v>31.54914462</v>
      </c>
      <c r="AU13" s="397">
        <v>27.870485067000001</v>
      </c>
      <c r="AV13" s="397">
        <v>24.36482715</v>
      </c>
      <c r="AW13" s="397">
        <v>18.406863941000001</v>
      </c>
      <c r="AX13" s="397">
        <v>15.245291927</v>
      </c>
      <c r="AY13" s="397">
        <v>17.795156746</v>
      </c>
      <c r="AZ13" s="798">
        <v>21.094035201000001</v>
      </c>
      <c r="BA13" s="798">
        <v>28.722458097000001</v>
      </c>
      <c r="BB13" s="798">
        <v>30.813684532</v>
      </c>
      <c r="BC13" s="798">
        <v>36.084456942000003</v>
      </c>
      <c r="BD13" s="798">
        <v>38.284689999999998</v>
      </c>
      <c r="BE13" s="798">
        <v>39.622540000000001</v>
      </c>
      <c r="BF13" s="385">
        <v>37.99897</v>
      </c>
      <c r="BG13" s="385">
        <v>33.088070000000002</v>
      </c>
      <c r="BH13" s="385">
        <v>29.76051</v>
      </c>
      <c r="BI13" s="385">
        <v>21.45927</v>
      </c>
      <c r="BJ13" s="385">
        <v>18.493649999999999</v>
      </c>
      <c r="BK13" s="385">
        <v>21.311419999999998</v>
      </c>
      <c r="BL13" s="385">
        <v>24.63148</v>
      </c>
      <c r="BM13" s="385">
        <v>33.722920000000002</v>
      </c>
      <c r="BN13" s="385">
        <v>36.950620000000001</v>
      </c>
      <c r="BO13" s="385">
        <v>42.897970000000001</v>
      </c>
      <c r="BP13" s="385">
        <v>45.966209999999997</v>
      </c>
      <c r="BQ13" s="385">
        <v>47.98028</v>
      </c>
      <c r="BR13" s="385">
        <v>46.282119999999999</v>
      </c>
      <c r="BS13" s="385">
        <v>39.969830000000002</v>
      </c>
      <c r="BT13" s="385">
        <v>35.794040000000003</v>
      </c>
      <c r="BU13" s="385">
        <v>25.889189999999999</v>
      </c>
      <c r="BV13" s="385">
        <v>22.60951</v>
      </c>
    </row>
    <row r="14" spans="1:74" ht="11.1" customHeight="1" x14ac:dyDescent="0.2">
      <c r="A14" s="174" t="s">
        <v>1070</v>
      </c>
      <c r="B14" s="666" t="s">
        <v>1071</v>
      </c>
      <c r="C14" s="397">
        <v>1.4701411900000001</v>
      </c>
      <c r="D14" s="397">
        <v>1.2428844109999999</v>
      </c>
      <c r="E14" s="397">
        <v>1.286337311</v>
      </c>
      <c r="F14" s="397">
        <v>1.282078574</v>
      </c>
      <c r="G14" s="397">
        <v>1.327051422</v>
      </c>
      <c r="H14" s="397">
        <v>1.276390219</v>
      </c>
      <c r="I14" s="397">
        <v>1.3414767990000001</v>
      </c>
      <c r="J14" s="397">
        <v>1.3540097639999999</v>
      </c>
      <c r="K14" s="397">
        <v>1.329383886</v>
      </c>
      <c r="L14" s="397">
        <v>1.298471846</v>
      </c>
      <c r="M14" s="397">
        <v>1.396719147</v>
      </c>
      <c r="N14" s="397">
        <v>1.4819844310000001</v>
      </c>
      <c r="O14" s="397">
        <v>1.420005</v>
      </c>
      <c r="P14" s="397">
        <v>1.3015429999999999</v>
      </c>
      <c r="Q14" s="397">
        <v>1.4418599999999999</v>
      </c>
      <c r="R14" s="397">
        <v>1.355521</v>
      </c>
      <c r="S14" s="397">
        <v>1.345291</v>
      </c>
      <c r="T14" s="397">
        <v>1.2933840000000001</v>
      </c>
      <c r="U14" s="397">
        <v>1.296089</v>
      </c>
      <c r="V14" s="397">
        <v>1.2669440000000001</v>
      </c>
      <c r="W14" s="397">
        <v>1.314594</v>
      </c>
      <c r="X14" s="397">
        <v>1.41991</v>
      </c>
      <c r="Y14" s="397">
        <v>1.439638</v>
      </c>
      <c r="Z14" s="397">
        <v>1.4726189999999999</v>
      </c>
      <c r="AA14" s="397">
        <v>1.3989529999999999</v>
      </c>
      <c r="AB14" s="397">
        <v>1.302748</v>
      </c>
      <c r="AC14" s="397">
        <v>1.3594850000000001</v>
      </c>
      <c r="AD14" s="397">
        <v>1.279704</v>
      </c>
      <c r="AE14" s="397">
        <v>1.2462690000000001</v>
      </c>
      <c r="AF14" s="397">
        <v>1.2019040000000001</v>
      </c>
      <c r="AG14" s="397">
        <v>1.2175240000000001</v>
      </c>
      <c r="AH14" s="397">
        <v>1.2272460000000001</v>
      </c>
      <c r="AI14" s="397">
        <v>1.201454</v>
      </c>
      <c r="AJ14" s="397">
        <v>1.2610779999999999</v>
      </c>
      <c r="AK14" s="397">
        <v>1.317493</v>
      </c>
      <c r="AL14" s="397">
        <v>1.3932819999999999</v>
      </c>
      <c r="AM14" s="397">
        <v>1.3891817849999999</v>
      </c>
      <c r="AN14" s="397">
        <v>1.2517746059999999</v>
      </c>
      <c r="AO14" s="397">
        <v>1.387720321</v>
      </c>
      <c r="AP14" s="397">
        <v>1.3061884509999999</v>
      </c>
      <c r="AQ14" s="397">
        <v>1.2531736410000001</v>
      </c>
      <c r="AR14" s="397">
        <v>1.2775919280000001</v>
      </c>
      <c r="AS14" s="397">
        <v>1.285006001</v>
      </c>
      <c r="AT14" s="397">
        <v>1.348824051</v>
      </c>
      <c r="AU14" s="397">
        <v>1.2835926600000001</v>
      </c>
      <c r="AV14" s="397">
        <v>1.2670626949999999</v>
      </c>
      <c r="AW14" s="397">
        <v>1.263213183</v>
      </c>
      <c r="AX14" s="397">
        <v>1.355489038</v>
      </c>
      <c r="AY14" s="397">
        <v>1.4168723270000001</v>
      </c>
      <c r="AZ14" s="798">
        <v>1.263353001</v>
      </c>
      <c r="BA14" s="798">
        <v>1.333800283</v>
      </c>
      <c r="BB14" s="798">
        <v>1.2237424530000001</v>
      </c>
      <c r="BC14" s="798">
        <v>1.27717832</v>
      </c>
      <c r="BD14" s="798">
        <v>1.1070329999999999</v>
      </c>
      <c r="BE14" s="798">
        <v>1.27982</v>
      </c>
      <c r="BF14" s="385">
        <v>1.364414</v>
      </c>
      <c r="BG14" s="385">
        <v>1.2435609999999999</v>
      </c>
      <c r="BH14" s="385">
        <v>1.251593</v>
      </c>
      <c r="BI14" s="385">
        <v>1.2071190000000001</v>
      </c>
      <c r="BJ14" s="385">
        <v>1.4280839999999999</v>
      </c>
      <c r="BK14" s="385">
        <v>1.4940450000000001</v>
      </c>
      <c r="BL14" s="385">
        <v>1.3090580000000001</v>
      </c>
      <c r="BM14" s="385">
        <v>1.424758</v>
      </c>
      <c r="BN14" s="385">
        <v>1.3710450000000001</v>
      </c>
      <c r="BO14" s="385">
        <v>1.2447809999999999</v>
      </c>
      <c r="BP14" s="385">
        <v>0.97786090000000003</v>
      </c>
      <c r="BQ14" s="385">
        <v>1.288586</v>
      </c>
      <c r="BR14" s="385">
        <v>1.382924</v>
      </c>
      <c r="BS14" s="385">
        <v>1.2621789999999999</v>
      </c>
      <c r="BT14" s="385">
        <v>1.169845</v>
      </c>
      <c r="BU14" s="385">
        <v>1.083127</v>
      </c>
      <c r="BV14" s="385">
        <v>1.4142079999999999</v>
      </c>
    </row>
    <row r="15" spans="1:74" ht="11.1" customHeight="1" x14ac:dyDescent="0.2">
      <c r="A15" s="174" t="s">
        <v>1072</v>
      </c>
      <c r="B15" s="666" t="s">
        <v>1073</v>
      </c>
      <c r="C15" s="397">
        <v>1.0316212220000001</v>
      </c>
      <c r="D15" s="397">
        <v>0.94666525199999996</v>
      </c>
      <c r="E15" s="397">
        <v>1.032126152</v>
      </c>
      <c r="F15" s="397">
        <v>0.951963004</v>
      </c>
      <c r="G15" s="397">
        <v>0.97342434899999997</v>
      </c>
      <c r="H15" s="397">
        <v>0.99442702999999999</v>
      </c>
      <c r="I15" s="397">
        <v>1.017925457</v>
      </c>
      <c r="J15" s="397">
        <v>0.99013379000000001</v>
      </c>
      <c r="K15" s="397">
        <v>0.94872394900000001</v>
      </c>
      <c r="L15" s="397">
        <v>0.97280922599999997</v>
      </c>
      <c r="M15" s="397">
        <v>0.92684235100000001</v>
      </c>
      <c r="N15" s="397">
        <v>0.95269486299999995</v>
      </c>
      <c r="O15" s="397">
        <v>0.97718347900000002</v>
      </c>
      <c r="P15" s="397">
        <v>0.881398232</v>
      </c>
      <c r="Q15" s="397">
        <v>0.93083258099999999</v>
      </c>
      <c r="R15" s="397">
        <v>0.856137335</v>
      </c>
      <c r="S15" s="397">
        <v>0.96406165799999999</v>
      </c>
      <c r="T15" s="397">
        <v>0.93271632699999996</v>
      </c>
      <c r="U15" s="397">
        <v>0.953957999</v>
      </c>
      <c r="V15" s="397">
        <v>0.96118095299999995</v>
      </c>
      <c r="W15" s="397">
        <v>0.88880023699999999</v>
      </c>
      <c r="X15" s="397">
        <v>0.92605443200000004</v>
      </c>
      <c r="Y15" s="397">
        <v>0.91801650199999996</v>
      </c>
      <c r="Z15" s="397">
        <v>1.003880933</v>
      </c>
      <c r="AA15" s="397">
        <v>0.90295712500000003</v>
      </c>
      <c r="AB15" s="397">
        <v>0.84403876499999997</v>
      </c>
      <c r="AC15" s="397">
        <v>0.86940553899999995</v>
      </c>
      <c r="AD15" s="397">
        <v>0.79383870400000001</v>
      </c>
      <c r="AE15" s="397">
        <v>0.89320171000000004</v>
      </c>
      <c r="AF15" s="397">
        <v>0.85975633500000004</v>
      </c>
      <c r="AG15" s="397">
        <v>0.89952890799999996</v>
      </c>
      <c r="AH15" s="397">
        <v>0.925413967</v>
      </c>
      <c r="AI15" s="397">
        <v>0.87158981199999996</v>
      </c>
      <c r="AJ15" s="397">
        <v>0.876932606</v>
      </c>
      <c r="AK15" s="397">
        <v>0.84706859499999998</v>
      </c>
      <c r="AL15" s="397">
        <v>0.86726445600000002</v>
      </c>
      <c r="AM15" s="397">
        <v>0.89367622099999999</v>
      </c>
      <c r="AN15" s="397">
        <v>0.81667210400000001</v>
      </c>
      <c r="AO15" s="397">
        <v>0.88219597199999999</v>
      </c>
      <c r="AP15" s="397">
        <v>0.83172326900000004</v>
      </c>
      <c r="AQ15" s="397">
        <v>0.86504051599999998</v>
      </c>
      <c r="AR15" s="397">
        <v>0.87561782799999999</v>
      </c>
      <c r="AS15" s="397">
        <v>0.88616050400000002</v>
      </c>
      <c r="AT15" s="397">
        <v>0.85138667800000001</v>
      </c>
      <c r="AU15" s="397">
        <v>0.80790072499999999</v>
      </c>
      <c r="AV15" s="397">
        <v>0.78769595800000003</v>
      </c>
      <c r="AW15" s="397">
        <v>0.82914561399999998</v>
      </c>
      <c r="AX15" s="397">
        <v>0.84936289099999995</v>
      </c>
      <c r="AY15" s="397">
        <v>0.82922387200000003</v>
      </c>
      <c r="AZ15" s="798">
        <v>0.79109372300000003</v>
      </c>
      <c r="BA15" s="798">
        <v>0.83194786700000001</v>
      </c>
      <c r="BB15" s="798">
        <v>0.78594018399999999</v>
      </c>
      <c r="BC15" s="798">
        <v>0.82459973600000003</v>
      </c>
      <c r="BD15" s="798">
        <v>0.86171439999999999</v>
      </c>
      <c r="BE15" s="798">
        <v>0.88764430000000005</v>
      </c>
      <c r="BF15" s="385">
        <v>0.88717990000000002</v>
      </c>
      <c r="BG15" s="385">
        <v>0.83152219999999999</v>
      </c>
      <c r="BH15" s="385">
        <v>0.83846310000000002</v>
      </c>
      <c r="BI15" s="385">
        <v>0.8437017</v>
      </c>
      <c r="BJ15" s="385">
        <v>0.88330430000000004</v>
      </c>
      <c r="BK15" s="385">
        <v>0.86233070000000001</v>
      </c>
      <c r="BL15" s="385">
        <v>0.80323460000000002</v>
      </c>
      <c r="BM15" s="385">
        <v>0.85587380000000002</v>
      </c>
      <c r="BN15" s="385">
        <v>0.80487730000000002</v>
      </c>
      <c r="BO15" s="385">
        <v>0.8685581</v>
      </c>
      <c r="BP15" s="385">
        <v>0.86691070000000003</v>
      </c>
      <c r="BQ15" s="385">
        <v>0.89355600000000002</v>
      </c>
      <c r="BR15" s="385">
        <v>0.89137440000000001</v>
      </c>
      <c r="BS15" s="385">
        <v>0.8377348</v>
      </c>
      <c r="BT15" s="385">
        <v>0.83559969999999995</v>
      </c>
      <c r="BU15" s="385">
        <v>0.84481859999999998</v>
      </c>
      <c r="BV15" s="385">
        <v>0.85860550000000002</v>
      </c>
    </row>
    <row r="16" spans="1:74" ht="11.1" customHeight="1" x14ac:dyDescent="0.2">
      <c r="A16" s="174" t="s">
        <v>1074</v>
      </c>
      <c r="B16" s="666" t="s">
        <v>1075</v>
      </c>
      <c r="C16" s="397">
        <v>1.0415609749999999</v>
      </c>
      <c r="D16" s="397">
        <v>1.0191701010000001</v>
      </c>
      <c r="E16" s="397">
        <v>0.96367595399999995</v>
      </c>
      <c r="F16" s="397">
        <v>0.82478786699999995</v>
      </c>
      <c r="G16" s="397">
        <v>0.92920460400000005</v>
      </c>
      <c r="H16" s="397">
        <v>1.036898788</v>
      </c>
      <c r="I16" s="397">
        <v>1.16968779</v>
      </c>
      <c r="J16" s="397">
        <v>1.1571246399999999</v>
      </c>
      <c r="K16" s="397">
        <v>0.99229399900000004</v>
      </c>
      <c r="L16" s="397">
        <v>0.87043934899999997</v>
      </c>
      <c r="M16" s="397">
        <v>0.93968523500000001</v>
      </c>
      <c r="N16" s="397">
        <v>1.057306391</v>
      </c>
      <c r="O16" s="397">
        <v>0.99422219099999998</v>
      </c>
      <c r="P16" s="397">
        <v>0.84509541200000005</v>
      </c>
      <c r="Q16" s="397">
        <v>0.85943252599999997</v>
      </c>
      <c r="R16" s="397">
        <v>0.67545200500000002</v>
      </c>
      <c r="S16" s="397">
        <v>0.83940228299999997</v>
      </c>
      <c r="T16" s="397">
        <v>0.87540592800000006</v>
      </c>
      <c r="U16" s="397">
        <v>0.98942901599999999</v>
      </c>
      <c r="V16" s="397">
        <v>1.008680418</v>
      </c>
      <c r="W16" s="397">
        <v>0.81904464200000004</v>
      </c>
      <c r="X16" s="397">
        <v>0.63384353199999999</v>
      </c>
      <c r="Y16" s="397">
        <v>0.77913426900000005</v>
      </c>
      <c r="Z16" s="397">
        <v>0.86752249800000003</v>
      </c>
      <c r="AA16" s="397">
        <v>0.97903669199999999</v>
      </c>
      <c r="AB16" s="397">
        <v>0.84066074700000004</v>
      </c>
      <c r="AC16" s="397">
        <v>0.79574872399999996</v>
      </c>
      <c r="AD16" s="397">
        <v>0.64747113000000001</v>
      </c>
      <c r="AE16" s="397">
        <v>0.74235607299999995</v>
      </c>
      <c r="AF16" s="397">
        <v>0.86137404399999995</v>
      </c>
      <c r="AG16" s="397">
        <v>0.91033317999999996</v>
      </c>
      <c r="AH16" s="397">
        <v>0.93538171400000003</v>
      </c>
      <c r="AI16" s="397">
        <v>0.777289444</v>
      </c>
      <c r="AJ16" s="397">
        <v>0.57181925499999997</v>
      </c>
      <c r="AK16" s="397">
        <v>0.70039182700000002</v>
      </c>
      <c r="AL16" s="397">
        <v>0.89149612700000003</v>
      </c>
      <c r="AM16" s="397">
        <v>0.93975668899999998</v>
      </c>
      <c r="AN16" s="397">
        <v>0.84836000099999997</v>
      </c>
      <c r="AO16" s="397">
        <v>0.86499604799999996</v>
      </c>
      <c r="AP16" s="397">
        <v>0.59025275300000002</v>
      </c>
      <c r="AQ16" s="397">
        <v>0.79121422600000002</v>
      </c>
      <c r="AR16" s="397">
        <v>0.89372794099999997</v>
      </c>
      <c r="AS16" s="397">
        <v>0.97525919100000003</v>
      </c>
      <c r="AT16" s="397">
        <v>0.96487853999999995</v>
      </c>
      <c r="AU16" s="397">
        <v>0.92315799600000004</v>
      </c>
      <c r="AV16" s="397">
        <v>0.75052803300000004</v>
      </c>
      <c r="AW16" s="397">
        <v>0.82879418000000005</v>
      </c>
      <c r="AX16" s="397">
        <v>0.98660780100000001</v>
      </c>
      <c r="AY16" s="397">
        <v>1.0054465829999999</v>
      </c>
      <c r="AZ16" s="798">
        <v>0.96941044099999996</v>
      </c>
      <c r="BA16" s="798">
        <v>0.89140197200000004</v>
      </c>
      <c r="BB16" s="798">
        <v>0.62203597200000005</v>
      </c>
      <c r="BC16" s="798">
        <v>0.90478532199999995</v>
      </c>
      <c r="BD16" s="798">
        <v>0.81799440000000001</v>
      </c>
      <c r="BE16" s="798">
        <v>0.90639800000000004</v>
      </c>
      <c r="BF16" s="385">
        <v>0.91594509999999996</v>
      </c>
      <c r="BG16" s="385">
        <v>0.79010880000000006</v>
      </c>
      <c r="BH16" s="385">
        <v>0.61671010000000004</v>
      </c>
      <c r="BI16" s="385">
        <v>0.73809069999999999</v>
      </c>
      <c r="BJ16" s="385">
        <v>0.87638720000000003</v>
      </c>
      <c r="BK16" s="385">
        <v>0.93950659999999997</v>
      </c>
      <c r="BL16" s="385">
        <v>0.84534209999999999</v>
      </c>
      <c r="BM16" s="385">
        <v>0.81693530000000003</v>
      </c>
      <c r="BN16" s="385">
        <v>0.60181609999999996</v>
      </c>
      <c r="BO16" s="385">
        <v>0.78996100000000002</v>
      </c>
      <c r="BP16" s="385">
        <v>0.83207699999999996</v>
      </c>
      <c r="BQ16" s="385">
        <v>0.90318560000000003</v>
      </c>
      <c r="BR16" s="385">
        <v>0.91091140000000004</v>
      </c>
      <c r="BS16" s="385">
        <v>0.80396109999999998</v>
      </c>
      <c r="BT16" s="385">
        <v>0.62981189999999998</v>
      </c>
      <c r="BU16" s="385">
        <v>0.74235119999999999</v>
      </c>
      <c r="BV16" s="385">
        <v>0.90377830000000003</v>
      </c>
    </row>
    <row r="17" spans="1:74" ht="11.1" customHeight="1" x14ac:dyDescent="0.2">
      <c r="A17" s="174" t="s">
        <v>1076</v>
      </c>
      <c r="B17" s="407" t="s">
        <v>1077</v>
      </c>
      <c r="C17" s="397">
        <v>-0.49331000000000003</v>
      </c>
      <c r="D17" s="397">
        <v>-0.41225800000000001</v>
      </c>
      <c r="E17" s="397">
        <v>-0.31750800000000001</v>
      </c>
      <c r="F17" s="397">
        <v>-0.26522600000000002</v>
      </c>
      <c r="G17" s="397">
        <v>-0.46674599999999999</v>
      </c>
      <c r="H17" s="397">
        <v>-0.58906499999999995</v>
      </c>
      <c r="I17" s="397">
        <v>-0.76842200000000005</v>
      </c>
      <c r="J17" s="397">
        <v>-0.63960899999999998</v>
      </c>
      <c r="K17" s="397">
        <v>-0.59795600000000004</v>
      </c>
      <c r="L17" s="397">
        <v>-0.43435200000000002</v>
      </c>
      <c r="M17" s="397">
        <v>-0.49512</v>
      </c>
      <c r="N17" s="397">
        <v>-0.54828600000000005</v>
      </c>
      <c r="O17" s="397">
        <v>-0.62047099999999999</v>
      </c>
      <c r="P17" s="397">
        <v>-0.45580900000000002</v>
      </c>
      <c r="Q17" s="397">
        <v>-0.51901799999999998</v>
      </c>
      <c r="R17" s="397">
        <v>-0.28984900000000002</v>
      </c>
      <c r="S17" s="397">
        <v>-0.45910000000000001</v>
      </c>
      <c r="T17" s="397">
        <v>-0.55130900000000005</v>
      </c>
      <c r="U17" s="397">
        <v>-0.65633200000000003</v>
      </c>
      <c r="V17" s="397">
        <v>-0.65299399999999996</v>
      </c>
      <c r="W17" s="397">
        <v>-0.55264999999999997</v>
      </c>
      <c r="X17" s="397">
        <v>-0.371666</v>
      </c>
      <c r="Y17" s="397">
        <v>-0.34693800000000002</v>
      </c>
      <c r="Z17" s="397">
        <v>-0.51389200000000002</v>
      </c>
      <c r="AA17" s="397">
        <v>-0.41406599999999999</v>
      </c>
      <c r="AB17" s="397">
        <v>-0.40375100000000003</v>
      </c>
      <c r="AC17" s="397">
        <v>-0.34876200000000002</v>
      </c>
      <c r="AD17" s="397">
        <v>-0.338148</v>
      </c>
      <c r="AE17" s="397">
        <v>-0.28409600000000002</v>
      </c>
      <c r="AF17" s="397">
        <v>-0.57881000000000005</v>
      </c>
      <c r="AG17" s="397">
        <v>-0.638961</v>
      </c>
      <c r="AH17" s="397">
        <v>-0.798265</v>
      </c>
      <c r="AI17" s="397">
        <v>-0.63749800000000001</v>
      </c>
      <c r="AJ17" s="397">
        <v>-0.43867299999999998</v>
      </c>
      <c r="AK17" s="397">
        <v>-0.48954500000000001</v>
      </c>
      <c r="AL17" s="397">
        <v>-0.48128700000000002</v>
      </c>
      <c r="AM17" s="397">
        <v>-0.466586</v>
      </c>
      <c r="AN17" s="397">
        <v>-0.410242</v>
      </c>
      <c r="AO17" s="397">
        <v>-0.39850799999999997</v>
      </c>
      <c r="AP17" s="397">
        <v>-0.25927299999999998</v>
      </c>
      <c r="AQ17" s="397">
        <v>-0.27052700000000002</v>
      </c>
      <c r="AR17" s="397">
        <v>-0.41955199999999998</v>
      </c>
      <c r="AS17" s="397">
        <v>-0.48560300000000001</v>
      </c>
      <c r="AT17" s="397">
        <v>-0.56800899999999999</v>
      </c>
      <c r="AU17" s="397">
        <v>-0.45650200000000002</v>
      </c>
      <c r="AV17" s="397">
        <v>-0.51345200000000002</v>
      </c>
      <c r="AW17" s="397">
        <v>-0.60997599999999996</v>
      </c>
      <c r="AX17" s="397">
        <v>-0.46215600000000001</v>
      </c>
      <c r="AY17" s="397">
        <v>-0.51540799999999998</v>
      </c>
      <c r="AZ17" s="798">
        <v>-0.53887099999999999</v>
      </c>
      <c r="BA17" s="798">
        <v>-0.59147400000000006</v>
      </c>
      <c r="BB17" s="798">
        <v>-0.46329500000000001</v>
      </c>
      <c r="BC17" s="798">
        <v>-0.40878199999999998</v>
      </c>
      <c r="BD17" s="798">
        <v>-0.47729300000000002</v>
      </c>
      <c r="BE17" s="798">
        <v>-0.81037859999999995</v>
      </c>
      <c r="BF17" s="385">
        <v>-0.93011200000000005</v>
      </c>
      <c r="BG17" s="385">
        <v>-0.5629092</v>
      </c>
      <c r="BH17" s="385">
        <v>-0.4794408</v>
      </c>
      <c r="BI17" s="385">
        <v>-0.49961519999999998</v>
      </c>
      <c r="BJ17" s="385">
        <v>-0.46019389999999999</v>
      </c>
      <c r="BK17" s="385">
        <v>-1.5347630000000001</v>
      </c>
      <c r="BL17" s="385">
        <v>-0.87759940000000003</v>
      </c>
      <c r="BM17" s="385">
        <v>-1.02654</v>
      </c>
      <c r="BN17" s="385">
        <v>-0.80963030000000002</v>
      </c>
      <c r="BO17" s="385">
        <v>-0.73788399999999998</v>
      </c>
      <c r="BP17" s="385">
        <v>-0.3134363</v>
      </c>
      <c r="BQ17" s="385">
        <v>-0.51947759999999998</v>
      </c>
      <c r="BR17" s="385">
        <v>-0.79972980000000005</v>
      </c>
      <c r="BS17" s="385">
        <v>-0.62880729999999996</v>
      </c>
      <c r="BT17" s="385">
        <v>-0.58864240000000001</v>
      </c>
      <c r="BU17" s="385">
        <v>-0.50658809999999999</v>
      </c>
      <c r="BV17" s="385">
        <v>-0.46481489999999998</v>
      </c>
    </row>
    <row r="18" spans="1:74" ht="11.1" customHeight="1" x14ac:dyDescent="0.2">
      <c r="A18" s="174" t="s">
        <v>1078</v>
      </c>
      <c r="B18" s="407" t="s">
        <v>1079</v>
      </c>
      <c r="C18" s="397">
        <v>3.5635779890000001</v>
      </c>
      <c r="D18" s="397">
        <v>1.6514383850000001</v>
      </c>
      <c r="E18" s="397">
        <v>1.381308607</v>
      </c>
      <c r="F18" s="397">
        <v>1.200211038</v>
      </c>
      <c r="G18" s="397">
        <v>1.348607205</v>
      </c>
      <c r="H18" s="397">
        <v>1.497633298</v>
      </c>
      <c r="I18" s="397">
        <v>1.4477544280000001</v>
      </c>
      <c r="J18" s="397">
        <v>1.500230631</v>
      </c>
      <c r="K18" s="397">
        <v>1.510022878</v>
      </c>
      <c r="L18" s="397">
        <v>1.480511355</v>
      </c>
      <c r="M18" s="397">
        <v>1.392236829</v>
      </c>
      <c r="N18" s="397">
        <v>3.8530234459999999</v>
      </c>
      <c r="O18" s="397">
        <v>1.303177759</v>
      </c>
      <c r="P18" s="397">
        <v>1.5346401300000001</v>
      </c>
      <c r="Q18" s="397">
        <v>1.152477502</v>
      </c>
      <c r="R18" s="397">
        <v>1.108508112</v>
      </c>
      <c r="S18" s="397">
        <v>1.1525393660000001</v>
      </c>
      <c r="T18" s="397">
        <v>1.207780901</v>
      </c>
      <c r="U18" s="397">
        <v>1.5460876539999999</v>
      </c>
      <c r="V18" s="397">
        <v>1.544215288</v>
      </c>
      <c r="W18" s="397">
        <v>1.426652662</v>
      </c>
      <c r="X18" s="397">
        <v>1.22243345</v>
      </c>
      <c r="Y18" s="397">
        <v>1.0204422740000001</v>
      </c>
      <c r="Z18" s="397">
        <v>1.169415203</v>
      </c>
      <c r="AA18" s="397">
        <v>1.759434648</v>
      </c>
      <c r="AB18" s="397">
        <v>0.89025228499999998</v>
      </c>
      <c r="AC18" s="397">
        <v>0.93054904699999996</v>
      </c>
      <c r="AD18" s="397">
        <v>1.084084083</v>
      </c>
      <c r="AE18" s="397">
        <v>1.1042221679999999</v>
      </c>
      <c r="AF18" s="397">
        <v>1.2198587320000001</v>
      </c>
      <c r="AG18" s="397">
        <v>1.385104916</v>
      </c>
      <c r="AH18" s="397">
        <v>1.372943035</v>
      </c>
      <c r="AI18" s="397">
        <v>1.0298982130000001</v>
      </c>
      <c r="AJ18" s="397">
        <v>1.1106361680000001</v>
      </c>
      <c r="AK18" s="397">
        <v>1.042213726</v>
      </c>
      <c r="AL18" s="397">
        <v>1.465195751</v>
      </c>
      <c r="AM18" s="397">
        <v>3.1879191119999999</v>
      </c>
      <c r="AN18" s="397">
        <v>1.460470932</v>
      </c>
      <c r="AO18" s="397">
        <v>1.2010522610000001</v>
      </c>
      <c r="AP18" s="397">
        <v>1.122430993</v>
      </c>
      <c r="AQ18" s="397">
        <v>1.045631617</v>
      </c>
      <c r="AR18" s="397">
        <v>1.44969389</v>
      </c>
      <c r="AS18" s="397">
        <v>1.623875078</v>
      </c>
      <c r="AT18" s="397">
        <v>1.4275677529999999</v>
      </c>
      <c r="AU18" s="397">
        <v>1.240010608</v>
      </c>
      <c r="AV18" s="397">
        <v>1.312297531</v>
      </c>
      <c r="AW18" s="397">
        <v>1.258694057</v>
      </c>
      <c r="AX18" s="397">
        <v>2.1233467720000001</v>
      </c>
      <c r="AY18" s="397">
        <v>5.4375651229999997</v>
      </c>
      <c r="AZ18" s="798">
        <v>3.3511014139999999</v>
      </c>
      <c r="BA18" s="798">
        <v>1.201886969</v>
      </c>
      <c r="BB18" s="798">
        <v>1.1874869589999999</v>
      </c>
      <c r="BC18" s="798">
        <v>1.3732598060000001</v>
      </c>
      <c r="BD18" s="798">
        <v>1.228159</v>
      </c>
      <c r="BE18" s="798">
        <v>1.4557469999999999</v>
      </c>
      <c r="BF18" s="385">
        <v>1.3465050000000001</v>
      </c>
      <c r="BG18" s="385">
        <v>1.153049</v>
      </c>
      <c r="BH18" s="385">
        <v>1.086924</v>
      </c>
      <c r="BI18" s="385">
        <v>0.97811599999999999</v>
      </c>
      <c r="BJ18" s="385">
        <v>1.466135</v>
      </c>
      <c r="BK18" s="385">
        <v>3.3603079999999999</v>
      </c>
      <c r="BL18" s="385">
        <v>1.8372470000000001</v>
      </c>
      <c r="BM18" s="385">
        <v>1.01061</v>
      </c>
      <c r="BN18" s="385">
        <v>0.99882420000000005</v>
      </c>
      <c r="BO18" s="385">
        <v>1.074559</v>
      </c>
      <c r="BP18" s="385">
        <v>1.195174</v>
      </c>
      <c r="BQ18" s="385">
        <v>1.420836</v>
      </c>
      <c r="BR18" s="385">
        <v>1.2974950000000001</v>
      </c>
      <c r="BS18" s="385">
        <v>1.0852250000000001</v>
      </c>
      <c r="BT18" s="385">
        <v>1.0877319999999999</v>
      </c>
      <c r="BU18" s="385">
        <v>1.011215</v>
      </c>
      <c r="BV18" s="385">
        <v>1.5993569999999999</v>
      </c>
    </row>
    <row r="19" spans="1:74" ht="11.1" customHeight="1" x14ac:dyDescent="0.2">
      <c r="A19" s="174" t="s">
        <v>1080</v>
      </c>
      <c r="B19" s="407" t="s">
        <v>1081</v>
      </c>
      <c r="C19" s="397">
        <v>0.29161194200000001</v>
      </c>
      <c r="D19" s="397">
        <v>0.25126378300000002</v>
      </c>
      <c r="E19" s="397">
        <v>0.270395096</v>
      </c>
      <c r="F19" s="397">
        <v>0.29133490400000001</v>
      </c>
      <c r="G19" s="397">
        <v>0.36521351600000002</v>
      </c>
      <c r="H19" s="397">
        <v>0.28065564999999998</v>
      </c>
      <c r="I19" s="397">
        <v>0.34215333999999997</v>
      </c>
      <c r="J19" s="397">
        <v>0.27687559499999997</v>
      </c>
      <c r="K19" s="397">
        <v>0.30634179299999997</v>
      </c>
      <c r="L19" s="397">
        <v>0.27608252799999999</v>
      </c>
      <c r="M19" s="397">
        <v>0.235622153</v>
      </c>
      <c r="N19" s="397">
        <v>0.26363407700000002</v>
      </c>
      <c r="O19" s="397">
        <v>0.28537277300000002</v>
      </c>
      <c r="P19" s="397">
        <v>0.23757803699999999</v>
      </c>
      <c r="Q19" s="397">
        <v>0.28021892199999998</v>
      </c>
      <c r="R19" s="397">
        <v>0.201633803</v>
      </c>
      <c r="S19" s="397">
        <v>0.30845157699999998</v>
      </c>
      <c r="T19" s="397">
        <v>0.272863095</v>
      </c>
      <c r="U19" s="397">
        <v>0.30507399299999999</v>
      </c>
      <c r="V19" s="397">
        <v>0.33270513099999999</v>
      </c>
      <c r="W19" s="397">
        <v>0.28903578299999999</v>
      </c>
      <c r="X19" s="397">
        <v>0.248792031</v>
      </c>
      <c r="Y19" s="397">
        <v>0.261548273</v>
      </c>
      <c r="Z19" s="397">
        <v>0.316496746</v>
      </c>
      <c r="AA19" s="397">
        <v>0.29222527999999998</v>
      </c>
      <c r="AB19" s="397">
        <v>0.244235219</v>
      </c>
      <c r="AC19" s="397">
        <v>0.227141015</v>
      </c>
      <c r="AD19" s="397">
        <v>0.25619543500000003</v>
      </c>
      <c r="AE19" s="397">
        <v>0.20981217599999999</v>
      </c>
      <c r="AF19" s="397">
        <v>0.291473341</v>
      </c>
      <c r="AG19" s="397">
        <v>0.26515878599999998</v>
      </c>
      <c r="AH19" s="397">
        <v>0.22415518100000001</v>
      </c>
      <c r="AI19" s="397">
        <v>0.26399171500000002</v>
      </c>
      <c r="AJ19" s="397">
        <v>0.24620482499999999</v>
      </c>
      <c r="AK19" s="397">
        <v>0.21732848099999999</v>
      </c>
      <c r="AL19" s="397">
        <v>0.237583509</v>
      </c>
      <c r="AM19" s="397">
        <v>0.29910888800000002</v>
      </c>
      <c r="AN19" s="397">
        <v>0.320775967</v>
      </c>
      <c r="AO19" s="397">
        <v>0.15967662199999999</v>
      </c>
      <c r="AP19" s="397">
        <v>0.127623818</v>
      </c>
      <c r="AQ19" s="397">
        <v>0.120913971</v>
      </c>
      <c r="AR19" s="397">
        <v>0.25115013600000002</v>
      </c>
      <c r="AS19" s="397">
        <v>0.23506205199999999</v>
      </c>
      <c r="AT19" s="397">
        <v>0.14418187499999999</v>
      </c>
      <c r="AU19" s="397">
        <v>0.157754171</v>
      </c>
      <c r="AV19" s="397">
        <v>0.203790426</v>
      </c>
      <c r="AW19" s="397">
        <v>0.190975753</v>
      </c>
      <c r="AX19" s="397">
        <v>0.14608222300000001</v>
      </c>
      <c r="AY19" s="397">
        <v>0.185023461</v>
      </c>
      <c r="AZ19" s="798">
        <v>0.12949449499999999</v>
      </c>
      <c r="BA19" s="798">
        <v>0.15342508299999999</v>
      </c>
      <c r="BB19" s="798">
        <v>0.15836884800000001</v>
      </c>
      <c r="BC19" s="798">
        <v>8.9297275999999995E-2</v>
      </c>
      <c r="BD19" s="798">
        <v>0.27182889999999998</v>
      </c>
      <c r="BE19" s="798">
        <v>0.26843159999999999</v>
      </c>
      <c r="BF19" s="385">
        <v>0.23368069999999999</v>
      </c>
      <c r="BG19" s="385">
        <v>0.2369272</v>
      </c>
      <c r="BH19" s="385">
        <v>0.2329291</v>
      </c>
      <c r="BI19" s="385">
        <v>0.22328419999999999</v>
      </c>
      <c r="BJ19" s="385">
        <v>0.2333875</v>
      </c>
      <c r="BK19" s="385">
        <v>0.25878590000000001</v>
      </c>
      <c r="BL19" s="385">
        <v>0.23010330000000001</v>
      </c>
      <c r="BM19" s="385">
        <v>0.18008089999999999</v>
      </c>
      <c r="BN19" s="385">
        <v>0.18072940000000001</v>
      </c>
      <c r="BO19" s="385">
        <v>0.14000779999999999</v>
      </c>
      <c r="BP19" s="385">
        <v>0.27148420000000001</v>
      </c>
      <c r="BQ19" s="385">
        <v>0.25621749999999999</v>
      </c>
      <c r="BR19" s="385">
        <v>0.20067260000000001</v>
      </c>
      <c r="BS19" s="385">
        <v>0.21955769999999999</v>
      </c>
      <c r="BT19" s="385">
        <v>0.22764139999999999</v>
      </c>
      <c r="BU19" s="385">
        <v>0.21052950000000001</v>
      </c>
      <c r="BV19" s="385">
        <v>0.20568439999999999</v>
      </c>
    </row>
    <row r="20" spans="1:74" ht="11.1" customHeight="1" x14ac:dyDescent="0.2">
      <c r="A20" s="174" t="s">
        <v>1082</v>
      </c>
      <c r="B20" s="375" t="s">
        <v>1083</v>
      </c>
      <c r="C20" s="397">
        <v>0.39450876299999998</v>
      </c>
      <c r="D20" s="397">
        <v>0.32714090400000001</v>
      </c>
      <c r="E20" s="397">
        <v>0.361099952</v>
      </c>
      <c r="F20" s="397">
        <v>0.33895582299999999</v>
      </c>
      <c r="G20" s="397">
        <v>0.34173211799999997</v>
      </c>
      <c r="H20" s="397">
        <v>0.34901512499999998</v>
      </c>
      <c r="I20" s="397">
        <v>0.35201356700000003</v>
      </c>
      <c r="J20" s="397">
        <v>0.33408432999999998</v>
      </c>
      <c r="K20" s="397">
        <v>0.307954907</v>
      </c>
      <c r="L20" s="397">
        <v>0.30091672200000003</v>
      </c>
      <c r="M20" s="397">
        <v>0.29126634200000001</v>
      </c>
      <c r="N20" s="397">
        <v>0.32255017899999999</v>
      </c>
      <c r="O20" s="397">
        <v>0.32922210499999999</v>
      </c>
      <c r="P20" s="397">
        <v>0.26745550000000001</v>
      </c>
      <c r="Q20" s="397">
        <v>0.27407759500000001</v>
      </c>
      <c r="R20" s="397">
        <v>0.25766712400000003</v>
      </c>
      <c r="S20" s="397">
        <v>0.31381385099999998</v>
      </c>
      <c r="T20" s="397">
        <v>0.30365930400000002</v>
      </c>
      <c r="U20" s="397">
        <v>0.290734887</v>
      </c>
      <c r="V20" s="397">
        <v>0.29806524299999998</v>
      </c>
      <c r="W20" s="397">
        <v>0.24214708700000001</v>
      </c>
      <c r="X20" s="397">
        <v>0.26123630599999997</v>
      </c>
      <c r="Y20" s="397">
        <v>0.27428623400000002</v>
      </c>
      <c r="Z20" s="397">
        <v>0.29056717500000001</v>
      </c>
      <c r="AA20" s="397">
        <v>0.24868932499999999</v>
      </c>
      <c r="AB20" s="397">
        <v>0.22397323599999999</v>
      </c>
      <c r="AC20" s="397">
        <v>0.19649674</v>
      </c>
      <c r="AD20" s="397">
        <v>0.15778017599999999</v>
      </c>
      <c r="AE20" s="397">
        <v>0.191985567</v>
      </c>
      <c r="AF20" s="397">
        <v>0.13943417499999999</v>
      </c>
      <c r="AG20" s="397">
        <v>0.15107364600000001</v>
      </c>
      <c r="AH20" s="397">
        <v>0.13796086099999999</v>
      </c>
      <c r="AI20" s="397">
        <v>0.123420209</v>
      </c>
      <c r="AJ20" s="397">
        <v>9.4337696999999998E-2</v>
      </c>
      <c r="AK20" s="397">
        <v>0.13072324699999999</v>
      </c>
      <c r="AL20" s="397">
        <v>0.116882482</v>
      </c>
      <c r="AM20" s="397">
        <v>0.132365176</v>
      </c>
      <c r="AN20" s="397">
        <v>0.11608847999999999</v>
      </c>
      <c r="AO20" s="397">
        <v>9.3885495999999999E-2</v>
      </c>
      <c r="AP20" s="397">
        <v>8.7940984E-2</v>
      </c>
      <c r="AQ20" s="397">
        <v>5.0332457999999997E-2</v>
      </c>
      <c r="AR20" s="397">
        <v>4.6657463000000003E-2</v>
      </c>
      <c r="AS20" s="397">
        <v>5.6063246999999997E-2</v>
      </c>
      <c r="AT20" s="397">
        <v>-4.0554895000000001E-2</v>
      </c>
      <c r="AU20" s="397">
        <v>-2.5549579999999999E-2</v>
      </c>
      <c r="AV20" s="397">
        <v>-1.0273988E-2</v>
      </c>
      <c r="AW20" s="397">
        <v>6.1116627E-2</v>
      </c>
      <c r="AX20" s="397">
        <v>3.2969829999999999E-2</v>
      </c>
      <c r="AY20" s="397">
        <v>-2.2922221999999999E-2</v>
      </c>
      <c r="AZ20" s="798">
        <v>-5.2566175999999999E-2</v>
      </c>
      <c r="BA20" s="798">
        <v>-7.5002895999999999E-2</v>
      </c>
      <c r="BB20" s="798">
        <v>-0.138568303</v>
      </c>
      <c r="BC20" s="798">
        <v>-0.12866519900000001</v>
      </c>
      <c r="BD20" s="798">
        <v>-0.11272699999999999</v>
      </c>
      <c r="BE20" s="798">
        <v>-0.1153467</v>
      </c>
      <c r="BF20" s="385">
        <v>-0.16470689999999999</v>
      </c>
      <c r="BG20" s="385">
        <v>-0.2766344</v>
      </c>
      <c r="BH20" s="385">
        <v>-0.28205160000000001</v>
      </c>
      <c r="BI20" s="385">
        <v>-0.16384370000000001</v>
      </c>
      <c r="BJ20" s="385">
        <v>-0.1698926</v>
      </c>
      <c r="BK20" s="385">
        <v>-0.19978969999999999</v>
      </c>
      <c r="BL20" s="385">
        <v>-0.24741949999999999</v>
      </c>
      <c r="BM20" s="385">
        <v>-0.26780039999999999</v>
      </c>
      <c r="BN20" s="385">
        <v>-0.32882719999999999</v>
      </c>
      <c r="BO20" s="385">
        <v>-0.34983229999999998</v>
      </c>
      <c r="BP20" s="385">
        <v>-0.37330580000000002</v>
      </c>
      <c r="BQ20" s="385">
        <v>-0.34594730000000001</v>
      </c>
      <c r="BR20" s="385">
        <v>-0.34843659999999999</v>
      </c>
      <c r="BS20" s="385">
        <v>-0.4661631</v>
      </c>
      <c r="BT20" s="385">
        <v>-0.51699609999999996</v>
      </c>
      <c r="BU20" s="385">
        <v>-0.42291499999999999</v>
      </c>
      <c r="BV20" s="385">
        <v>-0.43272749999999999</v>
      </c>
    </row>
    <row r="21" spans="1:74" ht="11.1" customHeight="1" x14ac:dyDescent="0.2">
      <c r="A21" s="169"/>
      <c r="B21" s="46" t="s">
        <v>1084</v>
      </c>
      <c r="C21" s="398"/>
      <c r="D21" s="398"/>
      <c r="E21" s="398"/>
      <c r="F21" s="398"/>
      <c r="G21" s="398"/>
      <c r="H21" s="398"/>
      <c r="I21" s="398"/>
      <c r="J21" s="398"/>
      <c r="K21" s="398"/>
      <c r="L21" s="398"/>
      <c r="M21" s="398"/>
      <c r="N21" s="398"/>
      <c r="O21" s="398"/>
      <c r="P21" s="398"/>
      <c r="Q21" s="398"/>
      <c r="R21" s="398"/>
      <c r="S21" s="398"/>
      <c r="T21" s="398"/>
      <c r="U21" s="398"/>
      <c r="V21" s="398"/>
      <c r="W21" s="398"/>
      <c r="X21" s="398"/>
      <c r="Y21" s="398"/>
      <c r="Z21" s="398"/>
      <c r="AA21" s="398"/>
      <c r="AB21" s="398"/>
      <c r="AC21" s="398"/>
      <c r="AD21" s="398"/>
      <c r="AE21" s="398"/>
      <c r="AF21" s="398"/>
      <c r="AG21" s="398"/>
      <c r="AH21" s="398"/>
      <c r="AI21" s="398"/>
      <c r="AJ21" s="398"/>
      <c r="AK21" s="398"/>
      <c r="AL21" s="398"/>
      <c r="AM21" s="398"/>
      <c r="AN21" s="398"/>
      <c r="AO21" s="398"/>
      <c r="AP21" s="398"/>
      <c r="AQ21" s="398"/>
      <c r="AR21" s="398"/>
      <c r="AS21" s="398"/>
      <c r="AT21" s="398"/>
      <c r="AU21" s="398"/>
      <c r="AV21" s="398"/>
      <c r="AW21" s="398"/>
      <c r="AX21" s="398"/>
      <c r="AY21" s="398"/>
      <c r="AZ21" s="827"/>
      <c r="BA21" s="827"/>
      <c r="BB21" s="827"/>
      <c r="BC21" s="827"/>
      <c r="BD21" s="827"/>
      <c r="BE21" s="827"/>
      <c r="BF21" s="403"/>
      <c r="BG21" s="403"/>
      <c r="BH21" s="403"/>
      <c r="BI21" s="403"/>
      <c r="BJ21" s="403"/>
      <c r="BK21" s="403"/>
      <c r="BL21" s="403"/>
      <c r="BM21" s="403"/>
      <c r="BN21" s="403"/>
      <c r="BO21" s="403"/>
      <c r="BP21" s="403"/>
      <c r="BQ21" s="403"/>
      <c r="BR21" s="403"/>
      <c r="BS21" s="403"/>
      <c r="BT21" s="403"/>
      <c r="BU21" s="403"/>
      <c r="BV21" s="403"/>
    </row>
    <row r="22" spans="1:74" s="223" customFormat="1" ht="11.1" customHeight="1" x14ac:dyDescent="0.2">
      <c r="A22" s="404" t="s">
        <v>1085</v>
      </c>
      <c r="B22" s="378" t="s">
        <v>1057</v>
      </c>
      <c r="C22" s="237">
        <v>9.0252123839999996</v>
      </c>
      <c r="D22" s="237">
        <v>7.6632963920000003</v>
      </c>
      <c r="E22" s="237">
        <v>8.4395646089999996</v>
      </c>
      <c r="F22" s="237">
        <v>7.3439979209999997</v>
      </c>
      <c r="G22" s="237">
        <v>7.6384179559999996</v>
      </c>
      <c r="H22" s="237">
        <v>8.2731327889999999</v>
      </c>
      <c r="I22" s="237">
        <v>10.511845667999999</v>
      </c>
      <c r="J22" s="237">
        <v>10.360737996999999</v>
      </c>
      <c r="K22" s="237">
        <v>8.2616489410000007</v>
      </c>
      <c r="L22" s="237">
        <v>7.3231363229999999</v>
      </c>
      <c r="M22" s="237">
        <v>7.8742737590000003</v>
      </c>
      <c r="N22" s="237">
        <v>8.2735665199999993</v>
      </c>
      <c r="O22" s="237">
        <v>8.1611340059999993</v>
      </c>
      <c r="P22" s="237">
        <v>7.565238452</v>
      </c>
      <c r="Q22" s="237">
        <v>8.3029057060000007</v>
      </c>
      <c r="R22" s="237">
        <v>7.0904809809999998</v>
      </c>
      <c r="S22" s="237">
        <v>7.2040374109999998</v>
      </c>
      <c r="T22" s="237">
        <v>7.6503634229999999</v>
      </c>
      <c r="U22" s="237">
        <v>10.783315447</v>
      </c>
      <c r="V22" s="237">
        <v>9.3504736919999996</v>
      </c>
      <c r="W22" s="237">
        <v>8.7014958520000008</v>
      </c>
      <c r="X22" s="237">
        <v>8.0038992429999993</v>
      </c>
      <c r="Y22" s="237">
        <v>7.5118631709999999</v>
      </c>
      <c r="Z22" s="237">
        <v>8.2138161749999998</v>
      </c>
      <c r="AA22" s="237">
        <v>8.8957866909999996</v>
      </c>
      <c r="AB22" s="237">
        <v>7.7669106299999999</v>
      </c>
      <c r="AC22" s="237">
        <v>8.888343763</v>
      </c>
      <c r="AD22" s="237">
        <v>7.7752049239999996</v>
      </c>
      <c r="AE22" s="237">
        <v>8.059973609</v>
      </c>
      <c r="AF22" s="237">
        <v>9.1979264680000004</v>
      </c>
      <c r="AG22" s="237">
        <v>11.026777019000001</v>
      </c>
      <c r="AH22" s="237">
        <v>10.365392258</v>
      </c>
      <c r="AI22" s="237">
        <v>8.5294027030000006</v>
      </c>
      <c r="AJ22" s="237">
        <v>8.1056886380000002</v>
      </c>
      <c r="AK22" s="237">
        <v>8.2512455530000004</v>
      </c>
      <c r="AL22" s="237">
        <v>8.6103924749999994</v>
      </c>
      <c r="AM22" s="237">
        <v>9.1075924859999997</v>
      </c>
      <c r="AN22" s="237">
        <v>8.047106973</v>
      </c>
      <c r="AO22" s="237">
        <v>8.6038443119999997</v>
      </c>
      <c r="AP22" s="237">
        <v>7.4047471160000002</v>
      </c>
      <c r="AQ22" s="237">
        <v>7.5924445440000001</v>
      </c>
      <c r="AR22" s="237">
        <v>9.6398535439999993</v>
      </c>
      <c r="AS22" s="237">
        <v>11.469217484</v>
      </c>
      <c r="AT22" s="237">
        <v>10.179866133999999</v>
      </c>
      <c r="AU22" s="237">
        <v>8.9278973770000007</v>
      </c>
      <c r="AV22" s="237">
        <v>8.6675518260000004</v>
      </c>
      <c r="AW22" s="237">
        <v>9.1229558869999998</v>
      </c>
      <c r="AX22" s="237">
        <v>10.154046916</v>
      </c>
      <c r="AY22" s="237">
        <v>10.140251151999999</v>
      </c>
      <c r="AZ22" s="797">
        <v>8.8102546400000001</v>
      </c>
      <c r="BA22" s="797">
        <v>8.7112128129999995</v>
      </c>
      <c r="BB22" s="797">
        <v>7.1439754979999996</v>
      </c>
      <c r="BC22" s="797">
        <v>7.278816827</v>
      </c>
      <c r="BD22" s="797">
        <v>9.4739120000000003</v>
      </c>
      <c r="BE22" s="797">
        <v>11.18045</v>
      </c>
      <c r="BF22" s="391">
        <v>10.726839999999999</v>
      </c>
      <c r="BG22" s="391">
        <v>8.7305630000000001</v>
      </c>
      <c r="BH22" s="391">
        <v>8.1006699999999991</v>
      </c>
      <c r="BI22" s="391">
        <v>7.8874849999999999</v>
      </c>
      <c r="BJ22" s="391">
        <v>8.9483359999999994</v>
      </c>
      <c r="BK22" s="391">
        <v>9.0949200000000001</v>
      </c>
      <c r="BL22" s="391">
        <v>7.9931910000000004</v>
      </c>
      <c r="BM22" s="391">
        <v>8.77881</v>
      </c>
      <c r="BN22" s="391">
        <v>7.8725860000000001</v>
      </c>
      <c r="BO22" s="391">
        <v>7.941656</v>
      </c>
      <c r="BP22" s="391">
        <v>8.8590129999999991</v>
      </c>
      <c r="BQ22" s="391">
        <v>11.102729999999999</v>
      </c>
      <c r="BR22" s="391">
        <v>10.544779999999999</v>
      </c>
      <c r="BS22" s="391">
        <v>8.5108630000000005</v>
      </c>
      <c r="BT22" s="391">
        <v>7.7570040000000002</v>
      </c>
      <c r="BU22" s="391">
        <v>7.8306329999999997</v>
      </c>
      <c r="BV22" s="391">
        <v>8.9074849999999994</v>
      </c>
    </row>
    <row r="23" spans="1:74" ht="11.1" customHeight="1" x14ac:dyDescent="0.2">
      <c r="A23" s="174" t="s">
        <v>1086</v>
      </c>
      <c r="B23" s="407" t="s">
        <v>923</v>
      </c>
      <c r="C23" s="397">
        <v>3.939917957</v>
      </c>
      <c r="D23" s="397">
        <v>3.5889442699999998</v>
      </c>
      <c r="E23" s="397">
        <v>3.8894771869999998</v>
      </c>
      <c r="F23" s="397">
        <v>3.5339791479999998</v>
      </c>
      <c r="G23" s="397">
        <v>4.3209078449999998</v>
      </c>
      <c r="H23" s="397">
        <v>4.6405108940000002</v>
      </c>
      <c r="I23" s="397">
        <v>6.7065068849999996</v>
      </c>
      <c r="J23" s="397">
        <v>6.8012020360000003</v>
      </c>
      <c r="K23" s="397">
        <v>4.6609431160000003</v>
      </c>
      <c r="L23" s="397">
        <v>3.5988453310000001</v>
      </c>
      <c r="M23" s="397">
        <v>4.0187897379999997</v>
      </c>
      <c r="N23" s="397">
        <v>3.6339898179999999</v>
      </c>
      <c r="O23" s="397">
        <v>3.9874522190000001</v>
      </c>
      <c r="P23" s="397">
        <v>3.5278177070000001</v>
      </c>
      <c r="Q23" s="397">
        <v>4.0528060010000004</v>
      </c>
      <c r="R23" s="397">
        <v>4.24033807</v>
      </c>
      <c r="S23" s="397">
        <v>3.8364960419999998</v>
      </c>
      <c r="T23" s="397">
        <v>5.2840281759999996</v>
      </c>
      <c r="U23" s="397">
        <v>6.616514199</v>
      </c>
      <c r="V23" s="397">
        <v>5.351800334</v>
      </c>
      <c r="W23" s="397">
        <v>5.0974850549999999</v>
      </c>
      <c r="X23" s="397">
        <v>4.4334989150000004</v>
      </c>
      <c r="Y23" s="397">
        <v>4.3808034439999997</v>
      </c>
      <c r="Z23" s="397">
        <v>4.3836922889999999</v>
      </c>
      <c r="AA23" s="397">
        <v>4.9683504840000001</v>
      </c>
      <c r="AB23" s="397">
        <v>3.776053702</v>
      </c>
      <c r="AC23" s="397">
        <v>4.4389577710000001</v>
      </c>
      <c r="AD23" s="397">
        <v>3.4651499060000002</v>
      </c>
      <c r="AE23" s="397">
        <v>3.9221953169999999</v>
      </c>
      <c r="AF23" s="397">
        <v>5.2336902009999999</v>
      </c>
      <c r="AG23" s="397">
        <v>6.8832140190000004</v>
      </c>
      <c r="AH23" s="397">
        <v>6.3403160720000002</v>
      </c>
      <c r="AI23" s="397">
        <v>5.3091629349999998</v>
      </c>
      <c r="AJ23" s="397">
        <v>5.7701612359999999</v>
      </c>
      <c r="AK23" s="397">
        <v>5.0800340469999998</v>
      </c>
      <c r="AL23" s="397">
        <v>4.469341107</v>
      </c>
      <c r="AM23" s="397">
        <v>4.4206362029999999</v>
      </c>
      <c r="AN23" s="397">
        <v>4.1119539639999996</v>
      </c>
      <c r="AO23" s="397">
        <v>4.1969223089999996</v>
      </c>
      <c r="AP23" s="397">
        <v>3.8457082640000002</v>
      </c>
      <c r="AQ23" s="397">
        <v>3.7708791920000002</v>
      </c>
      <c r="AR23" s="397">
        <v>5.2747332250000003</v>
      </c>
      <c r="AS23" s="397">
        <v>7.0373225330000002</v>
      </c>
      <c r="AT23" s="397">
        <v>6.0635034059999997</v>
      </c>
      <c r="AU23" s="397">
        <v>4.9788262659999996</v>
      </c>
      <c r="AV23" s="397">
        <v>4.9409767999999996</v>
      </c>
      <c r="AW23" s="397">
        <v>5.1119411960000001</v>
      </c>
      <c r="AX23" s="397">
        <v>5.6554209100000001</v>
      </c>
      <c r="AY23" s="397">
        <v>4.9141118119999998</v>
      </c>
      <c r="AZ23" s="798">
        <v>4.2532072970000003</v>
      </c>
      <c r="BA23" s="798">
        <v>4.2064709980000003</v>
      </c>
      <c r="BB23" s="798">
        <v>4.1040767310000001</v>
      </c>
      <c r="BC23" s="798">
        <v>3.2975350429999999</v>
      </c>
      <c r="BD23" s="798">
        <v>5.4791290000000004</v>
      </c>
      <c r="BE23" s="798">
        <v>6.8738970000000004</v>
      </c>
      <c r="BF23" s="385">
        <v>6.6050440000000004</v>
      </c>
      <c r="BG23" s="385">
        <v>4.879613</v>
      </c>
      <c r="BH23" s="385">
        <v>4.5273440000000003</v>
      </c>
      <c r="BI23" s="385">
        <v>3.888144</v>
      </c>
      <c r="BJ23" s="385">
        <v>4.2452050000000003</v>
      </c>
      <c r="BK23" s="385">
        <v>3.9647790000000001</v>
      </c>
      <c r="BL23" s="385">
        <v>3.5441180000000001</v>
      </c>
      <c r="BM23" s="385">
        <v>3.8224939999999998</v>
      </c>
      <c r="BN23" s="385">
        <v>3.1969409999999998</v>
      </c>
      <c r="BO23" s="385">
        <v>3.208701</v>
      </c>
      <c r="BP23" s="385">
        <v>4.3835369999999996</v>
      </c>
      <c r="BQ23" s="385">
        <v>6.6037100000000004</v>
      </c>
      <c r="BR23" s="385">
        <v>6.2610140000000003</v>
      </c>
      <c r="BS23" s="385">
        <v>4.5153220000000003</v>
      </c>
      <c r="BT23" s="385">
        <v>4.6473599999999999</v>
      </c>
      <c r="BU23" s="385">
        <v>3.7961</v>
      </c>
      <c r="BV23" s="385">
        <v>4.1062099999999999</v>
      </c>
    </row>
    <row r="24" spans="1:74" ht="11.1" customHeight="1" x14ac:dyDescent="0.2">
      <c r="A24" s="174" t="s">
        <v>1087</v>
      </c>
      <c r="B24" s="407" t="s">
        <v>85</v>
      </c>
      <c r="C24" s="397">
        <v>0.15433516799999999</v>
      </c>
      <c r="D24" s="397">
        <v>9.1760670000000003E-2</v>
      </c>
      <c r="E24" s="397">
        <v>1.3233144000000001E-2</v>
      </c>
      <c r="F24" s="397">
        <v>4.16885E-3</v>
      </c>
      <c r="G24" s="397">
        <v>6.7032029999999996E-3</v>
      </c>
      <c r="H24" s="397">
        <v>1.813217E-3</v>
      </c>
      <c r="I24" s="397">
        <v>1.3912753999999999E-2</v>
      </c>
      <c r="J24" s="397">
        <v>1.9949887999999999E-2</v>
      </c>
      <c r="K24" s="397">
        <v>1.9410149999999999E-3</v>
      </c>
      <c r="L24" s="397">
        <v>2.9320259999999999E-3</v>
      </c>
      <c r="M24" s="397">
        <v>4.3568460000000002E-3</v>
      </c>
      <c r="N24" s="397">
        <v>3.2791041E-2</v>
      </c>
      <c r="O24" s="397">
        <v>2.8954839E-2</v>
      </c>
      <c r="P24" s="397">
        <v>8.2918449000000005E-2</v>
      </c>
      <c r="Q24" s="397">
        <v>5.6058009999999997E-3</v>
      </c>
      <c r="R24" s="397">
        <v>2.5041709999999999E-3</v>
      </c>
      <c r="S24" s="397">
        <v>1.906982E-3</v>
      </c>
      <c r="T24" s="397">
        <v>1.8449510000000001E-3</v>
      </c>
      <c r="U24" s="397">
        <v>1.3886745000000001E-2</v>
      </c>
      <c r="V24" s="397">
        <v>2.073872E-3</v>
      </c>
      <c r="W24" s="397">
        <v>2.9886099999999998E-4</v>
      </c>
      <c r="X24" s="397">
        <v>2.7703756999999999E-2</v>
      </c>
      <c r="Y24" s="397">
        <v>8.8356690000000009E-3</v>
      </c>
      <c r="Z24" s="397">
        <v>2.6811232000000001E-2</v>
      </c>
      <c r="AA24" s="397">
        <v>3.0665102E-2</v>
      </c>
      <c r="AB24" s="397">
        <v>3.0678089999999999E-3</v>
      </c>
      <c r="AC24" s="397">
        <v>1.162532E-2</v>
      </c>
      <c r="AD24" s="397">
        <v>1.788607E-3</v>
      </c>
      <c r="AE24" s="397">
        <v>1.7261189999999999E-3</v>
      </c>
      <c r="AF24" s="397">
        <v>1.605963E-3</v>
      </c>
      <c r="AG24" s="397">
        <v>4.9509099000000001E-2</v>
      </c>
      <c r="AH24" s="397">
        <v>2.0788035E-2</v>
      </c>
      <c r="AI24" s="397">
        <v>2.6339689999999999E-3</v>
      </c>
      <c r="AJ24" s="397">
        <v>2.3831500000000001E-3</v>
      </c>
      <c r="AK24" s="397">
        <v>2.4496357999999999E-2</v>
      </c>
      <c r="AL24" s="397">
        <v>0.1035606</v>
      </c>
      <c r="AM24" s="397">
        <v>0.100862351</v>
      </c>
      <c r="AN24" s="397">
        <v>3.3500699000000002E-2</v>
      </c>
      <c r="AO24" s="397">
        <v>4.2489629999999997E-3</v>
      </c>
      <c r="AP24" s="397">
        <v>2.1624790000000001E-3</v>
      </c>
      <c r="AQ24" s="397">
        <v>2.3613940000000002E-3</v>
      </c>
      <c r="AR24" s="397">
        <v>2.2079906999999999E-2</v>
      </c>
      <c r="AS24" s="397">
        <v>6.5920135000000005E-2</v>
      </c>
      <c r="AT24" s="397">
        <v>3.1459899E-2</v>
      </c>
      <c r="AU24" s="397">
        <v>1.6689000000000001E-3</v>
      </c>
      <c r="AV24" s="397">
        <v>3.149495E-3</v>
      </c>
      <c r="AW24" s="397">
        <v>2.5787900000000001E-3</v>
      </c>
      <c r="AX24" s="397">
        <v>1.2121530000000001E-3</v>
      </c>
      <c r="AY24" s="397">
        <v>1.8944280000000001E-3</v>
      </c>
      <c r="AZ24" s="798">
        <v>3.1735819999999999E-3</v>
      </c>
      <c r="BA24" s="798">
        <v>1.830623E-3</v>
      </c>
      <c r="BB24" s="798">
        <v>1.4449039999999999E-3</v>
      </c>
      <c r="BC24" s="798">
        <v>1.1667170000000001E-3</v>
      </c>
      <c r="BD24" s="798">
        <v>2.20799E-2</v>
      </c>
      <c r="BE24" s="798">
        <v>6.5920099999999995E-2</v>
      </c>
      <c r="BF24" s="385">
        <v>3.15999E-2</v>
      </c>
      <c r="BG24" s="385">
        <v>1.6689000000000001E-3</v>
      </c>
      <c r="BH24" s="385">
        <v>3.1495E-3</v>
      </c>
      <c r="BI24" s="385">
        <v>2.5787900000000001E-3</v>
      </c>
      <c r="BJ24" s="385">
        <v>1.2121499999999999E-3</v>
      </c>
      <c r="BK24" s="385">
        <v>1.8944299999999999E-3</v>
      </c>
      <c r="BL24" s="385">
        <v>3.1735800000000001E-3</v>
      </c>
      <c r="BM24" s="385">
        <v>1.83062E-3</v>
      </c>
      <c r="BN24" s="385">
        <v>1.4449E-3</v>
      </c>
      <c r="BO24" s="385">
        <v>1.16672E-3</v>
      </c>
      <c r="BP24" s="385">
        <v>2.20799E-2</v>
      </c>
      <c r="BQ24" s="385">
        <v>6.6240099999999996E-2</v>
      </c>
      <c r="BR24" s="385">
        <v>3.15999E-2</v>
      </c>
      <c r="BS24" s="385">
        <v>1.6689000000000001E-3</v>
      </c>
      <c r="BT24" s="385">
        <v>3.1495E-3</v>
      </c>
      <c r="BU24" s="385">
        <v>2.5787900000000001E-3</v>
      </c>
      <c r="BV24" s="385">
        <v>1.2121499999999999E-3</v>
      </c>
    </row>
    <row r="25" spans="1:74" ht="11.1" customHeight="1" x14ac:dyDescent="0.2">
      <c r="A25" s="174" t="s">
        <v>1088</v>
      </c>
      <c r="B25" s="375" t="s">
        <v>1061</v>
      </c>
      <c r="C25" s="397">
        <v>2.351677</v>
      </c>
      <c r="D25" s="397">
        <v>2.2473770000000002</v>
      </c>
      <c r="E25" s="397">
        <v>2.483851</v>
      </c>
      <c r="F25" s="397">
        <v>1.7011769999999999</v>
      </c>
      <c r="G25" s="397">
        <v>1.573663</v>
      </c>
      <c r="H25" s="397">
        <v>2.2830180000000002</v>
      </c>
      <c r="I25" s="397">
        <v>2.4790740000000002</v>
      </c>
      <c r="J25" s="397">
        <v>2.4692310000000002</v>
      </c>
      <c r="K25" s="397">
        <v>2.391289</v>
      </c>
      <c r="L25" s="397">
        <v>2.4850319999999999</v>
      </c>
      <c r="M25" s="397">
        <v>2.4198059999999999</v>
      </c>
      <c r="N25" s="397">
        <v>2.5005000000000002</v>
      </c>
      <c r="O25" s="397">
        <v>2.454634</v>
      </c>
      <c r="P25" s="397">
        <v>2.1987679999999998</v>
      </c>
      <c r="Q25" s="397">
        <v>2.4810859999999999</v>
      </c>
      <c r="R25" s="397">
        <v>0.999247</v>
      </c>
      <c r="S25" s="397">
        <v>1.4977579999999999</v>
      </c>
      <c r="T25" s="397">
        <v>0.924898</v>
      </c>
      <c r="U25" s="397">
        <v>2.3311120000000001</v>
      </c>
      <c r="V25" s="397">
        <v>2.3212760000000001</v>
      </c>
      <c r="W25" s="397">
        <v>2.2086800000000002</v>
      </c>
      <c r="X25" s="397">
        <v>2.0885129999999998</v>
      </c>
      <c r="Y25" s="397">
        <v>1.5202180000000001</v>
      </c>
      <c r="Z25" s="397">
        <v>2.1780490000000001</v>
      </c>
      <c r="AA25" s="397">
        <v>2.1924380000000001</v>
      </c>
      <c r="AB25" s="397">
        <v>2.3353359999999999</v>
      </c>
      <c r="AC25" s="397">
        <v>2.4955579999999999</v>
      </c>
      <c r="AD25" s="397">
        <v>2.4170400000000001</v>
      </c>
      <c r="AE25" s="397">
        <v>2.4621050000000002</v>
      </c>
      <c r="AF25" s="397">
        <v>2.407689</v>
      </c>
      <c r="AG25" s="397">
        <v>2.4765830000000002</v>
      </c>
      <c r="AH25" s="397">
        <v>2.4398930000000001</v>
      </c>
      <c r="AI25" s="397">
        <v>1.9673879999999999</v>
      </c>
      <c r="AJ25" s="397">
        <v>1.088438</v>
      </c>
      <c r="AK25" s="397">
        <v>1.836929</v>
      </c>
      <c r="AL25" s="397">
        <v>2.4277700000000002</v>
      </c>
      <c r="AM25" s="397">
        <v>2.498367</v>
      </c>
      <c r="AN25" s="397">
        <v>2.2483200000000001</v>
      </c>
      <c r="AO25" s="397">
        <v>2.4948709999999998</v>
      </c>
      <c r="AP25" s="397">
        <v>1.801188</v>
      </c>
      <c r="AQ25" s="397">
        <v>1.9286620000000001</v>
      </c>
      <c r="AR25" s="397">
        <v>2.4112969999999998</v>
      </c>
      <c r="AS25" s="397">
        <v>2.4785699999999999</v>
      </c>
      <c r="AT25" s="397">
        <v>2.324951</v>
      </c>
      <c r="AU25" s="397">
        <v>2.383381</v>
      </c>
      <c r="AV25" s="397">
        <v>2.1408719999999999</v>
      </c>
      <c r="AW25" s="397">
        <v>2.408239</v>
      </c>
      <c r="AX25" s="397">
        <v>2.5001639999999998</v>
      </c>
      <c r="AY25" s="397">
        <v>2.5008840000000001</v>
      </c>
      <c r="AZ25" s="798">
        <v>2.2575590000000001</v>
      </c>
      <c r="BA25" s="798">
        <v>2.4902410000000001</v>
      </c>
      <c r="BB25" s="798">
        <v>1.2007749999999999</v>
      </c>
      <c r="BC25" s="798">
        <v>1.9574659999999999</v>
      </c>
      <c r="BD25" s="798">
        <v>2.1396199999999999</v>
      </c>
      <c r="BE25" s="798">
        <v>2.4457</v>
      </c>
      <c r="BF25" s="385">
        <v>2.4164400000000001</v>
      </c>
      <c r="BG25" s="385">
        <v>2.3384900000000002</v>
      </c>
      <c r="BH25" s="385">
        <v>1.79555</v>
      </c>
      <c r="BI25" s="385">
        <v>1.9417899999999999</v>
      </c>
      <c r="BJ25" s="385">
        <v>2.4164400000000001</v>
      </c>
      <c r="BK25" s="385">
        <v>2.4164400000000001</v>
      </c>
      <c r="BL25" s="385">
        <v>2.1825899999999998</v>
      </c>
      <c r="BM25" s="385">
        <v>2.4164400000000001</v>
      </c>
      <c r="BN25" s="385">
        <v>2.3384900000000002</v>
      </c>
      <c r="BO25" s="385">
        <v>2.4164400000000001</v>
      </c>
      <c r="BP25" s="385">
        <v>2.3384900000000002</v>
      </c>
      <c r="BQ25" s="385">
        <v>2.4164400000000001</v>
      </c>
      <c r="BR25" s="385">
        <v>2.4164400000000001</v>
      </c>
      <c r="BS25" s="385">
        <v>2.3384900000000002</v>
      </c>
      <c r="BT25" s="385">
        <v>1.16736</v>
      </c>
      <c r="BU25" s="385">
        <v>1.93686</v>
      </c>
      <c r="BV25" s="385">
        <v>2.4164400000000001</v>
      </c>
    </row>
    <row r="26" spans="1:74" ht="11.1" customHeight="1" x14ac:dyDescent="0.2">
      <c r="A26" s="174" t="s">
        <v>1089</v>
      </c>
      <c r="B26" s="375" t="s">
        <v>1065</v>
      </c>
      <c r="C26" s="397">
        <v>0.50072918300000002</v>
      </c>
      <c r="D26" s="397">
        <v>0.61926938799999998</v>
      </c>
      <c r="E26" s="397">
        <v>0.90835944999999996</v>
      </c>
      <c r="F26" s="397">
        <v>1.040137264</v>
      </c>
      <c r="G26" s="397">
        <v>0.75784167800000002</v>
      </c>
      <c r="H26" s="397">
        <v>0.35747368800000001</v>
      </c>
      <c r="I26" s="397">
        <v>0.20358311800000001</v>
      </c>
      <c r="J26" s="397">
        <v>0.178426736</v>
      </c>
      <c r="K26" s="397">
        <v>0.33314761199999998</v>
      </c>
      <c r="L26" s="397">
        <v>0.43662063600000001</v>
      </c>
      <c r="M26" s="397">
        <v>0.48507423700000002</v>
      </c>
      <c r="N26" s="397">
        <v>0.70199537000000001</v>
      </c>
      <c r="O26" s="397">
        <v>0.89396942000000001</v>
      </c>
      <c r="P26" s="397">
        <v>0.67737340999999995</v>
      </c>
      <c r="Q26" s="397">
        <v>0.70040243000000002</v>
      </c>
      <c r="R26" s="397">
        <v>0.83645356999999998</v>
      </c>
      <c r="S26" s="397">
        <v>0.66906761999999997</v>
      </c>
      <c r="T26" s="397">
        <v>0.56193472</v>
      </c>
      <c r="U26" s="397">
        <v>0.85382696000000002</v>
      </c>
      <c r="V26" s="397">
        <v>0.71515010999999995</v>
      </c>
      <c r="W26" s="397">
        <v>0.58289924999999998</v>
      </c>
      <c r="X26" s="397">
        <v>0.63139234</v>
      </c>
      <c r="Y26" s="397">
        <v>0.61253972999999995</v>
      </c>
      <c r="Z26" s="397">
        <v>0.77504640000000002</v>
      </c>
      <c r="AA26" s="397">
        <v>0.79697415500000002</v>
      </c>
      <c r="AB26" s="397">
        <v>0.63880530599999996</v>
      </c>
      <c r="AC26" s="397">
        <v>0.85748878799999995</v>
      </c>
      <c r="AD26" s="397">
        <v>0.86780387400000003</v>
      </c>
      <c r="AE26" s="397">
        <v>0.72694927200000004</v>
      </c>
      <c r="AF26" s="397">
        <v>0.44158014899999998</v>
      </c>
      <c r="AG26" s="397">
        <v>0.54046530000000004</v>
      </c>
      <c r="AH26" s="397">
        <v>0.548805404</v>
      </c>
      <c r="AI26" s="397">
        <v>0.28417219900000001</v>
      </c>
      <c r="AJ26" s="397">
        <v>0.25004115399999999</v>
      </c>
      <c r="AK26" s="397">
        <v>0.257273843</v>
      </c>
      <c r="AL26" s="397">
        <v>0.54520675900000004</v>
      </c>
      <c r="AM26" s="397">
        <v>0.53377942700000003</v>
      </c>
      <c r="AN26" s="397">
        <v>0.537076883</v>
      </c>
      <c r="AO26" s="397">
        <v>0.60953778800000002</v>
      </c>
      <c r="AP26" s="397">
        <v>0.52931865099999997</v>
      </c>
      <c r="AQ26" s="397">
        <v>0.65937670199999998</v>
      </c>
      <c r="AR26" s="397">
        <v>0.59301747100000002</v>
      </c>
      <c r="AS26" s="397">
        <v>0.52990499800000002</v>
      </c>
      <c r="AT26" s="397">
        <v>0.496432441</v>
      </c>
      <c r="AU26" s="397">
        <v>0.42729488399999999</v>
      </c>
      <c r="AV26" s="397">
        <v>0.440267299</v>
      </c>
      <c r="AW26" s="397">
        <v>0.478756821</v>
      </c>
      <c r="AX26" s="397">
        <v>0.49488998899999997</v>
      </c>
      <c r="AY26" s="397">
        <v>0.50342493799999999</v>
      </c>
      <c r="AZ26" s="798">
        <v>0.436339223</v>
      </c>
      <c r="BA26" s="798">
        <v>0.59585732400000002</v>
      </c>
      <c r="BB26" s="798">
        <v>0.52048672600000001</v>
      </c>
      <c r="BC26" s="798">
        <v>0.54349570700000005</v>
      </c>
      <c r="BD26" s="798">
        <v>0.4322085</v>
      </c>
      <c r="BE26" s="798">
        <v>0.42783359999999998</v>
      </c>
      <c r="BF26" s="385">
        <v>0.36496279999999998</v>
      </c>
      <c r="BG26" s="385">
        <v>0.34369430000000001</v>
      </c>
      <c r="BH26" s="385">
        <v>0.47328910000000002</v>
      </c>
      <c r="BI26" s="385">
        <v>0.54362829999999995</v>
      </c>
      <c r="BJ26" s="385">
        <v>0.66941200000000001</v>
      </c>
      <c r="BK26" s="385">
        <v>0.68128610000000001</v>
      </c>
      <c r="BL26" s="385">
        <v>0.596611</v>
      </c>
      <c r="BM26" s="385">
        <v>0.74172260000000001</v>
      </c>
      <c r="BN26" s="385">
        <v>0.85558619999999996</v>
      </c>
      <c r="BO26" s="385">
        <v>0.77930319999999997</v>
      </c>
      <c r="BP26" s="385">
        <v>0.55502180000000001</v>
      </c>
      <c r="BQ26" s="385">
        <v>0.49653829999999999</v>
      </c>
      <c r="BR26" s="385">
        <v>0.40228829999999999</v>
      </c>
      <c r="BS26" s="385">
        <v>0.36363960000000001</v>
      </c>
      <c r="BT26" s="385">
        <v>0.4854231</v>
      </c>
      <c r="BU26" s="385">
        <v>0.55107159999999999</v>
      </c>
      <c r="BV26" s="385">
        <v>0.67236819999999997</v>
      </c>
    </row>
    <row r="27" spans="1:74" ht="11.1" customHeight="1" x14ac:dyDescent="0.2">
      <c r="A27" s="174" t="s">
        <v>1090</v>
      </c>
      <c r="B27" s="375" t="s">
        <v>1067</v>
      </c>
      <c r="C27" s="397">
        <v>0.42399894100000002</v>
      </c>
      <c r="D27" s="397">
        <v>0.400686651</v>
      </c>
      <c r="E27" s="397">
        <v>0.45066539900000002</v>
      </c>
      <c r="F27" s="397">
        <v>0.41379280299999999</v>
      </c>
      <c r="G27" s="397">
        <v>0.26362746799999998</v>
      </c>
      <c r="H27" s="397">
        <v>0.25479177200000003</v>
      </c>
      <c r="I27" s="397">
        <v>0.266606122</v>
      </c>
      <c r="J27" s="397">
        <v>0.15849137299999999</v>
      </c>
      <c r="K27" s="397">
        <v>0.25428525899999999</v>
      </c>
      <c r="L27" s="397">
        <v>0.26885080900000002</v>
      </c>
      <c r="M27" s="397">
        <v>0.42690075999999999</v>
      </c>
      <c r="N27" s="397">
        <v>0.43096772300000002</v>
      </c>
      <c r="O27" s="397">
        <v>0.30410737799999998</v>
      </c>
      <c r="P27" s="397">
        <v>0.30187255200000002</v>
      </c>
      <c r="Q27" s="397">
        <v>0.40074828899999998</v>
      </c>
      <c r="R27" s="397">
        <v>0.33991504700000003</v>
      </c>
      <c r="S27" s="397">
        <v>0.383071891</v>
      </c>
      <c r="T27" s="397">
        <v>0.175184651</v>
      </c>
      <c r="U27" s="397">
        <v>0.13821296999999999</v>
      </c>
      <c r="V27" s="397">
        <v>0.23802705499999999</v>
      </c>
      <c r="W27" s="397">
        <v>0.18856055099999999</v>
      </c>
      <c r="X27" s="397">
        <v>0.26497938300000001</v>
      </c>
      <c r="Y27" s="397">
        <v>0.363194925</v>
      </c>
      <c r="Z27" s="397">
        <v>0.32707280399999999</v>
      </c>
      <c r="AA27" s="397">
        <v>0.33697820899999997</v>
      </c>
      <c r="AB27" s="397">
        <v>0.35479248800000002</v>
      </c>
      <c r="AC27" s="397">
        <v>0.406606672</v>
      </c>
      <c r="AD27" s="397">
        <v>0.353917343</v>
      </c>
      <c r="AE27" s="397">
        <v>0.19319303500000001</v>
      </c>
      <c r="AF27" s="397">
        <v>0.236091367</v>
      </c>
      <c r="AG27" s="397">
        <v>0.17357389600000001</v>
      </c>
      <c r="AH27" s="397">
        <v>0.173590041</v>
      </c>
      <c r="AI27" s="397">
        <v>0.18837662799999999</v>
      </c>
      <c r="AJ27" s="397">
        <v>0.35142934599999998</v>
      </c>
      <c r="AK27" s="397">
        <v>0.47200651100000002</v>
      </c>
      <c r="AL27" s="397">
        <v>0.34011302100000002</v>
      </c>
      <c r="AM27" s="397">
        <v>0.46318837699999998</v>
      </c>
      <c r="AN27" s="397">
        <v>0.37684155499999999</v>
      </c>
      <c r="AO27" s="397">
        <v>0.436281745</v>
      </c>
      <c r="AP27" s="397">
        <v>0.37533353800000002</v>
      </c>
      <c r="AQ27" s="397">
        <v>0.30128980500000002</v>
      </c>
      <c r="AR27" s="397">
        <v>0.26009238000000001</v>
      </c>
      <c r="AS27" s="397">
        <v>0.224160047</v>
      </c>
      <c r="AT27" s="397">
        <v>0.184278571</v>
      </c>
      <c r="AU27" s="397">
        <v>0.20440948</v>
      </c>
      <c r="AV27" s="397">
        <v>0.36802515600000002</v>
      </c>
      <c r="AW27" s="397">
        <v>0.42431523700000001</v>
      </c>
      <c r="AX27" s="397">
        <v>0.49472379399999999</v>
      </c>
      <c r="AY27" s="397">
        <v>0.43133021500000002</v>
      </c>
      <c r="AZ27" s="798">
        <v>0.365365263</v>
      </c>
      <c r="BA27" s="798">
        <v>0.56799354099999999</v>
      </c>
      <c r="BB27" s="798">
        <v>0.47544076099999999</v>
      </c>
      <c r="BC27" s="798">
        <v>0.47645055600000003</v>
      </c>
      <c r="BD27" s="798">
        <v>0.37188450000000001</v>
      </c>
      <c r="BE27" s="798">
        <v>0.30378070000000001</v>
      </c>
      <c r="BF27" s="385">
        <v>0.28517150000000002</v>
      </c>
      <c r="BG27" s="385">
        <v>0.30195949999999999</v>
      </c>
      <c r="BH27" s="385">
        <v>0.53750319999999996</v>
      </c>
      <c r="BI27" s="385">
        <v>0.8483503</v>
      </c>
      <c r="BJ27" s="385">
        <v>0.83757740000000003</v>
      </c>
      <c r="BK27" s="385">
        <v>0.82390300000000005</v>
      </c>
      <c r="BL27" s="385">
        <v>0.7008453</v>
      </c>
      <c r="BM27" s="385">
        <v>0.9763442</v>
      </c>
      <c r="BN27" s="385">
        <v>0.65762520000000002</v>
      </c>
      <c r="BO27" s="385">
        <v>0.58178110000000005</v>
      </c>
      <c r="BP27" s="385">
        <v>0.48131299999999999</v>
      </c>
      <c r="BQ27" s="385">
        <v>0.39569799999999999</v>
      </c>
      <c r="BR27" s="385">
        <v>0.35901620000000001</v>
      </c>
      <c r="BS27" s="385">
        <v>0.38631450000000001</v>
      </c>
      <c r="BT27" s="385">
        <v>0.69336710000000001</v>
      </c>
      <c r="BU27" s="385">
        <v>0.84581019999999996</v>
      </c>
      <c r="BV27" s="385">
        <v>0.85153699999999999</v>
      </c>
    </row>
    <row r="28" spans="1:74" ht="11.1" customHeight="1" x14ac:dyDescent="0.2">
      <c r="A28" s="174" t="s">
        <v>1091</v>
      </c>
      <c r="B28" s="375" t="s">
        <v>1069</v>
      </c>
      <c r="C28" s="397">
        <v>0.194543511</v>
      </c>
      <c r="D28" s="397">
        <v>0.16620300900000001</v>
      </c>
      <c r="E28" s="397">
        <v>0.27518367500000002</v>
      </c>
      <c r="F28" s="397">
        <v>0.33540501299999997</v>
      </c>
      <c r="G28" s="397">
        <v>0.38830035099999999</v>
      </c>
      <c r="H28" s="397">
        <v>0.38929855299999999</v>
      </c>
      <c r="I28" s="397">
        <v>0.42779225199999998</v>
      </c>
      <c r="J28" s="397">
        <v>0.38303163400000001</v>
      </c>
      <c r="K28" s="397">
        <v>0.31569912700000002</v>
      </c>
      <c r="L28" s="397">
        <v>0.26304682800000001</v>
      </c>
      <c r="M28" s="397">
        <v>0.20302168400000001</v>
      </c>
      <c r="N28" s="397">
        <v>0.13565596799999999</v>
      </c>
      <c r="O28" s="397">
        <v>0.12861283900000001</v>
      </c>
      <c r="P28" s="397">
        <v>0.21768636599999999</v>
      </c>
      <c r="Q28" s="397">
        <v>0.31678531700000001</v>
      </c>
      <c r="R28" s="397">
        <v>0.36911491600000002</v>
      </c>
      <c r="S28" s="397">
        <v>0.49713638700000001</v>
      </c>
      <c r="T28" s="397">
        <v>0.37717124200000002</v>
      </c>
      <c r="U28" s="397">
        <v>0.40534815400000002</v>
      </c>
      <c r="V28" s="397">
        <v>0.38147527199999998</v>
      </c>
      <c r="W28" s="397">
        <v>0.33148525400000001</v>
      </c>
      <c r="X28" s="397">
        <v>0.278252163</v>
      </c>
      <c r="Y28" s="397">
        <v>0.246610581</v>
      </c>
      <c r="Z28" s="397">
        <v>0.160837217</v>
      </c>
      <c r="AA28" s="397">
        <v>0.114738875</v>
      </c>
      <c r="AB28" s="397">
        <v>0.30746287</v>
      </c>
      <c r="AC28" s="397">
        <v>0.36490913400000002</v>
      </c>
      <c r="AD28" s="397">
        <v>0.40819291400000002</v>
      </c>
      <c r="AE28" s="397">
        <v>0.49019834400000001</v>
      </c>
      <c r="AF28" s="397">
        <v>0.51865122600000002</v>
      </c>
      <c r="AG28" s="397">
        <v>0.52862920099999999</v>
      </c>
      <c r="AH28" s="397">
        <v>0.48559511799999999</v>
      </c>
      <c r="AI28" s="397">
        <v>0.44950327899999998</v>
      </c>
      <c r="AJ28" s="397">
        <v>0.41711993600000002</v>
      </c>
      <c r="AK28" s="397">
        <v>0.28363145099999998</v>
      </c>
      <c r="AL28" s="397">
        <v>0.185801675</v>
      </c>
      <c r="AM28" s="397">
        <v>0.31536587900000002</v>
      </c>
      <c r="AN28" s="397">
        <v>0.32830178500000001</v>
      </c>
      <c r="AO28" s="397">
        <v>0.50141826899999997</v>
      </c>
      <c r="AP28" s="397">
        <v>0.55654633799999997</v>
      </c>
      <c r="AQ28" s="397">
        <v>0.59986429299999999</v>
      </c>
      <c r="AR28" s="397">
        <v>0.65959844700000003</v>
      </c>
      <c r="AS28" s="397">
        <v>0.69168931099999997</v>
      </c>
      <c r="AT28" s="397">
        <v>0.67892294799999997</v>
      </c>
      <c r="AU28" s="397">
        <v>0.58939680999999999</v>
      </c>
      <c r="AV28" s="397">
        <v>0.49088499099999999</v>
      </c>
      <c r="AW28" s="397">
        <v>0.37415609399999999</v>
      </c>
      <c r="AX28" s="397">
        <v>0.28378435200000002</v>
      </c>
      <c r="AY28" s="397">
        <v>0.31751908499999998</v>
      </c>
      <c r="AZ28" s="798">
        <v>0.37940796700000001</v>
      </c>
      <c r="BA28" s="798">
        <v>0.53820332400000004</v>
      </c>
      <c r="BB28" s="798">
        <v>0.59365381399999995</v>
      </c>
      <c r="BC28" s="798">
        <v>0.67773338000000005</v>
      </c>
      <c r="BD28" s="798">
        <v>0.65956599999999999</v>
      </c>
      <c r="BE28" s="798">
        <v>0.67976720000000002</v>
      </c>
      <c r="BF28" s="385">
        <v>0.65270289999999997</v>
      </c>
      <c r="BG28" s="385">
        <v>0.5735962</v>
      </c>
      <c r="BH28" s="385">
        <v>0.49215619999999999</v>
      </c>
      <c r="BI28" s="385">
        <v>0.36403720000000001</v>
      </c>
      <c r="BJ28" s="385">
        <v>0.26665319999999998</v>
      </c>
      <c r="BK28" s="385">
        <v>0.32248690000000002</v>
      </c>
      <c r="BL28" s="385">
        <v>0.38570260000000001</v>
      </c>
      <c r="BM28" s="385">
        <v>0.55024479999999998</v>
      </c>
      <c r="BN28" s="385">
        <v>0.6073807</v>
      </c>
      <c r="BO28" s="385">
        <v>0.69042519999999996</v>
      </c>
      <c r="BP28" s="385">
        <v>0.70044859999999998</v>
      </c>
      <c r="BQ28" s="385">
        <v>0.72537600000000002</v>
      </c>
      <c r="BR28" s="385">
        <v>0.69672869999999998</v>
      </c>
      <c r="BS28" s="385">
        <v>0.61458140000000006</v>
      </c>
      <c r="BT28" s="385">
        <v>0.53534079999999995</v>
      </c>
      <c r="BU28" s="385">
        <v>0.39499849999999997</v>
      </c>
      <c r="BV28" s="385">
        <v>0.28317320000000001</v>
      </c>
    </row>
    <row r="29" spans="1:74" ht="11.1" customHeight="1" x14ac:dyDescent="0.2">
      <c r="A29" s="174" t="s">
        <v>1092</v>
      </c>
      <c r="B29" s="407" t="s">
        <v>1093</v>
      </c>
      <c r="C29" s="397">
        <v>1.4600106239999999</v>
      </c>
      <c r="D29" s="397">
        <v>0.54905540399999997</v>
      </c>
      <c r="E29" s="397">
        <v>0.41879475399999999</v>
      </c>
      <c r="F29" s="397">
        <v>0.31533784300000001</v>
      </c>
      <c r="G29" s="397">
        <v>0.32737441099999998</v>
      </c>
      <c r="H29" s="397">
        <v>0.34622666499999999</v>
      </c>
      <c r="I29" s="397">
        <v>0.41437053699999998</v>
      </c>
      <c r="J29" s="397">
        <v>0.35040533000000001</v>
      </c>
      <c r="K29" s="397">
        <v>0.30434381199999999</v>
      </c>
      <c r="L29" s="397">
        <v>0.26780869299999999</v>
      </c>
      <c r="M29" s="397">
        <v>0.31632449400000001</v>
      </c>
      <c r="N29" s="397">
        <v>0.83766660000000004</v>
      </c>
      <c r="O29" s="397">
        <v>0.36340331100000001</v>
      </c>
      <c r="P29" s="397">
        <v>0.55880196800000004</v>
      </c>
      <c r="Q29" s="397">
        <v>0.34547186800000002</v>
      </c>
      <c r="R29" s="397">
        <v>0.30290820699999998</v>
      </c>
      <c r="S29" s="397">
        <v>0.31860048899999999</v>
      </c>
      <c r="T29" s="397">
        <v>0.32530168300000001</v>
      </c>
      <c r="U29" s="397">
        <v>0.42441441899999999</v>
      </c>
      <c r="V29" s="397">
        <v>0.340671049</v>
      </c>
      <c r="W29" s="397">
        <v>0.29208688100000002</v>
      </c>
      <c r="X29" s="397">
        <v>0.279559685</v>
      </c>
      <c r="Y29" s="397">
        <v>0.37966082200000001</v>
      </c>
      <c r="Z29" s="397">
        <v>0.36230723300000001</v>
      </c>
      <c r="AA29" s="397">
        <v>0.45564186600000001</v>
      </c>
      <c r="AB29" s="397">
        <v>0.35139245499999999</v>
      </c>
      <c r="AC29" s="397">
        <v>0.31319807799999999</v>
      </c>
      <c r="AD29" s="397">
        <v>0.26131228000000001</v>
      </c>
      <c r="AE29" s="397">
        <v>0.26360652200000001</v>
      </c>
      <c r="AF29" s="397">
        <v>0.35861856199999997</v>
      </c>
      <c r="AG29" s="397">
        <v>0.37480250399999998</v>
      </c>
      <c r="AH29" s="397">
        <v>0.35640458800000002</v>
      </c>
      <c r="AI29" s="397">
        <v>0.32816569299999998</v>
      </c>
      <c r="AJ29" s="397">
        <v>0.226115816</v>
      </c>
      <c r="AK29" s="397">
        <v>0.29687434299999998</v>
      </c>
      <c r="AL29" s="397">
        <v>0.53859931299999997</v>
      </c>
      <c r="AM29" s="397">
        <v>0.77539324899999995</v>
      </c>
      <c r="AN29" s="397">
        <v>0.41111208700000001</v>
      </c>
      <c r="AO29" s="397">
        <v>0.36056423799999998</v>
      </c>
      <c r="AP29" s="397">
        <v>0.294489846</v>
      </c>
      <c r="AQ29" s="397">
        <v>0.33001115800000003</v>
      </c>
      <c r="AR29" s="397">
        <v>0.41903511399999999</v>
      </c>
      <c r="AS29" s="397">
        <v>0.44165046000000002</v>
      </c>
      <c r="AT29" s="397">
        <v>0.40031786899999999</v>
      </c>
      <c r="AU29" s="397">
        <v>0.34292003700000001</v>
      </c>
      <c r="AV29" s="397">
        <v>0.283376085</v>
      </c>
      <c r="AW29" s="397">
        <v>0.322968749</v>
      </c>
      <c r="AX29" s="397">
        <v>0.72385171800000003</v>
      </c>
      <c r="AY29" s="397">
        <v>1.4710866739999999</v>
      </c>
      <c r="AZ29" s="798">
        <v>1.115202308</v>
      </c>
      <c r="BA29" s="798">
        <v>0.31061600299999997</v>
      </c>
      <c r="BB29" s="798">
        <v>0.24809756199999999</v>
      </c>
      <c r="BC29" s="798">
        <v>0.32496942400000001</v>
      </c>
      <c r="BD29" s="798">
        <v>0.3694249</v>
      </c>
      <c r="BE29" s="798">
        <v>0.38354749999999999</v>
      </c>
      <c r="BF29" s="385">
        <v>0.37091659999999999</v>
      </c>
      <c r="BG29" s="385">
        <v>0.29154140000000001</v>
      </c>
      <c r="BH29" s="385">
        <v>0.27167760000000002</v>
      </c>
      <c r="BI29" s="385">
        <v>0.29895709999999998</v>
      </c>
      <c r="BJ29" s="385">
        <v>0.51183559999999995</v>
      </c>
      <c r="BK29" s="385">
        <v>0.88413030000000004</v>
      </c>
      <c r="BL29" s="385">
        <v>0.58015110000000003</v>
      </c>
      <c r="BM29" s="385">
        <v>0.26973360000000002</v>
      </c>
      <c r="BN29" s="385">
        <v>0.21511749999999999</v>
      </c>
      <c r="BO29" s="385">
        <v>0.26383839999999997</v>
      </c>
      <c r="BP29" s="385">
        <v>0.37812289999999998</v>
      </c>
      <c r="BQ29" s="385">
        <v>0.39872980000000002</v>
      </c>
      <c r="BR29" s="385">
        <v>0.377691</v>
      </c>
      <c r="BS29" s="385">
        <v>0.29084660000000001</v>
      </c>
      <c r="BT29" s="385">
        <v>0.2250035</v>
      </c>
      <c r="BU29" s="385">
        <v>0.30321330000000002</v>
      </c>
      <c r="BV29" s="385">
        <v>0.57654430000000001</v>
      </c>
    </row>
    <row r="30" spans="1:74" ht="11.1" customHeight="1" x14ac:dyDescent="0.2">
      <c r="A30" s="174" t="s">
        <v>1094</v>
      </c>
      <c r="B30" s="405" t="s">
        <v>1095</v>
      </c>
      <c r="C30" s="397">
        <v>11.299628</v>
      </c>
      <c r="D30" s="397">
        <v>9.6485289999999999</v>
      </c>
      <c r="E30" s="397">
        <v>9.6124460000000003</v>
      </c>
      <c r="F30" s="397">
        <v>8.3066110000000002</v>
      </c>
      <c r="G30" s="397">
        <v>8.9601790000000001</v>
      </c>
      <c r="H30" s="397">
        <v>9.5019259999999992</v>
      </c>
      <c r="I30" s="397">
        <v>12.135505999999999</v>
      </c>
      <c r="J30" s="397">
        <v>12.238972</v>
      </c>
      <c r="K30" s="397">
        <v>9.1390849999999997</v>
      </c>
      <c r="L30" s="397">
        <v>8.6590919999999993</v>
      </c>
      <c r="M30" s="397">
        <v>8.983136</v>
      </c>
      <c r="N30" s="397">
        <v>10.402118</v>
      </c>
      <c r="O30" s="397">
        <v>10.232981000000001</v>
      </c>
      <c r="P30" s="397">
        <v>9.3235729999999997</v>
      </c>
      <c r="Q30" s="397">
        <v>9.4446864999999995</v>
      </c>
      <c r="R30" s="397">
        <v>8.1304850000000002</v>
      </c>
      <c r="S30" s="397">
        <v>8.2165090000000003</v>
      </c>
      <c r="T30" s="397">
        <v>9.2209900000000005</v>
      </c>
      <c r="U30" s="397">
        <v>12.031221</v>
      </c>
      <c r="V30" s="397">
        <v>10.530988000000001</v>
      </c>
      <c r="W30" s="397">
        <v>9.6730160000000005</v>
      </c>
      <c r="X30" s="397">
        <v>8.7112350000000003</v>
      </c>
      <c r="Y30" s="397">
        <v>9.1774944999999999</v>
      </c>
      <c r="Z30" s="397">
        <v>10.021229999999999</v>
      </c>
      <c r="AA30" s="397">
        <v>10.88109</v>
      </c>
      <c r="AB30" s="397">
        <v>9.4984599999999997</v>
      </c>
      <c r="AC30" s="397">
        <v>9.2684189999999997</v>
      </c>
      <c r="AD30" s="397">
        <v>8.2959340000000008</v>
      </c>
      <c r="AE30" s="397">
        <v>8.6333260000000003</v>
      </c>
      <c r="AF30" s="397">
        <v>10.116960000000001</v>
      </c>
      <c r="AG30" s="397">
        <v>12.311949</v>
      </c>
      <c r="AH30" s="397">
        <v>10.875717</v>
      </c>
      <c r="AI30" s="397">
        <v>8.8129390000000001</v>
      </c>
      <c r="AJ30" s="397">
        <v>8.5663119999999999</v>
      </c>
      <c r="AK30" s="397">
        <v>8.8414839999999995</v>
      </c>
      <c r="AL30" s="397">
        <v>10.713865</v>
      </c>
      <c r="AM30" s="397">
        <v>11.389412999999999</v>
      </c>
      <c r="AN30" s="397">
        <v>9.9601539999999993</v>
      </c>
      <c r="AO30" s="397">
        <v>9.3421979999999998</v>
      </c>
      <c r="AP30" s="397">
        <v>8.2557299999999998</v>
      </c>
      <c r="AQ30" s="397">
        <v>8.4221959999999996</v>
      </c>
      <c r="AR30" s="397">
        <v>9.9760729999999995</v>
      </c>
      <c r="AS30" s="397">
        <v>12.180866999999999</v>
      </c>
      <c r="AT30" s="397">
        <v>10.322217</v>
      </c>
      <c r="AU30" s="397">
        <v>8.8241230000000002</v>
      </c>
      <c r="AV30" s="397">
        <v>8.6494859999999996</v>
      </c>
      <c r="AW30" s="397">
        <v>9.1889000000000003</v>
      </c>
      <c r="AX30" s="397">
        <v>11.229142</v>
      </c>
      <c r="AY30" s="397">
        <v>11.629422</v>
      </c>
      <c r="AZ30" s="798">
        <v>10.371185000000001</v>
      </c>
      <c r="BA30" s="798">
        <v>9.7127579999999991</v>
      </c>
      <c r="BB30" s="798">
        <v>8.2871220000000001</v>
      </c>
      <c r="BC30" s="798">
        <v>8.547955</v>
      </c>
      <c r="BD30" s="798">
        <v>9.9236120000000003</v>
      </c>
      <c r="BE30" s="798">
        <v>11.48306</v>
      </c>
      <c r="BF30" s="385">
        <v>11.5379</v>
      </c>
      <c r="BG30" s="385">
        <v>9.3310929999999992</v>
      </c>
      <c r="BH30" s="385">
        <v>8.9508189999999992</v>
      </c>
      <c r="BI30" s="385">
        <v>8.9208300000000005</v>
      </c>
      <c r="BJ30" s="385">
        <v>10.58906</v>
      </c>
      <c r="BK30" s="385">
        <v>10.80973</v>
      </c>
      <c r="BL30" s="385">
        <v>9.4928089999999994</v>
      </c>
      <c r="BM30" s="385">
        <v>9.7692479999999993</v>
      </c>
      <c r="BN30" s="385">
        <v>8.4049610000000001</v>
      </c>
      <c r="BO30" s="385">
        <v>8.6123170000000009</v>
      </c>
      <c r="BP30" s="385">
        <v>9.77562</v>
      </c>
      <c r="BQ30" s="385">
        <v>12.36524</v>
      </c>
      <c r="BR30" s="385">
        <v>11.7826</v>
      </c>
      <c r="BS30" s="385">
        <v>9.3015749999999997</v>
      </c>
      <c r="BT30" s="385">
        <v>8.8709670000000003</v>
      </c>
      <c r="BU30" s="385">
        <v>8.848725</v>
      </c>
      <c r="BV30" s="385">
        <v>10.51449</v>
      </c>
    </row>
    <row r="31" spans="1:74" ht="11.1" customHeight="1" x14ac:dyDescent="0.2">
      <c r="A31" s="169"/>
      <c r="B31" s="46" t="s">
        <v>1096</v>
      </c>
      <c r="C31" s="398"/>
      <c r="D31" s="398"/>
      <c r="E31" s="398"/>
      <c r="F31" s="398"/>
      <c r="G31" s="398"/>
      <c r="H31" s="398"/>
      <c r="I31" s="398"/>
      <c r="J31" s="398"/>
      <c r="K31" s="398"/>
      <c r="L31" s="398"/>
      <c r="M31" s="398"/>
      <c r="N31" s="398"/>
      <c r="O31" s="398"/>
      <c r="P31" s="398"/>
      <c r="Q31" s="398"/>
      <c r="R31" s="398"/>
      <c r="S31" s="398"/>
      <c r="T31" s="398"/>
      <c r="U31" s="398"/>
      <c r="V31" s="398"/>
      <c r="W31" s="398"/>
      <c r="X31" s="398"/>
      <c r="Y31" s="398"/>
      <c r="Z31" s="398"/>
      <c r="AA31" s="398"/>
      <c r="AB31" s="398"/>
      <c r="AC31" s="398"/>
      <c r="AD31" s="398"/>
      <c r="AE31" s="398"/>
      <c r="AF31" s="398"/>
      <c r="AG31" s="398"/>
      <c r="AH31" s="398"/>
      <c r="AI31" s="398"/>
      <c r="AJ31" s="398"/>
      <c r="AK31" s="398"/>
      <c r="AL31" s="398"/>
      <c r="AM31" s="398"/>
      <c r="AN31" s="398"/>
      <c r="AO31" s="398"/>
      <c r="AP31" s="398"/>
      <c r="AQ31" s="398"/>
      <c r="AR31" s="398"/>
      <c r="AS31" s="398"/>
      <c r="AT31" s="398"/>
      <c r="AU31" s="398"/>
      <c r="AV31" s="398"/>
      <c r="AW31" s="398"/>
      <c r="AX31" s="398"/>
      <c r="AY31" s="398"/>
      <c r="AZ31" s="827"/>
      <c r="BA31" s="827"/>
      <c r="BB31" s="827"/>
      <c r="BC31" s="827"/>
      <c r="BD31" s="827"/>
      <c r="BE31" s="827"/>
      <c r="BF31" s="403"/>
      <c r="BG31" s="403"/>
      <c r="BH31" s="403"/>
      <c r="BI31" s="403"/>
      <c r="BJ31" s="403"/>
      <c r="BK31" s="403"/>
      <c r="BL31" s="403"/>
      <c r="BM31" s="403"/>
      <c r="BN31" s="403"/>
      <c r="BO31" s="403"/>
      <c r="BP31" s="403"/>
      <c r="BQ31" s="403"/>
      <c r="BR31" s="403"/>
      <c r="BS31" s="403"/>
      <c r="BT31" s="403"/>
      <c r="BU31" s="403"/>
      <c r="BV31" s="403"/>
    </row>
    <row r="32" spans="1:74" s="223" customFormat="1" ht="11.1" customHeight="1" x14ac:dyDescent="0.2">
      <c r="A32" s="404" t="s">
        <v>1097</v>
      </c>
      <c r="B32" s="378" t="s">
        <v>1057</v>
      </c>
      <c r="C32" s="237">
        <v>11.471596527999999</v>
      </c>
      <c r="D32" s="237">
        <v>9.7971022740000002</v>
      </c>
      <c r="E32" s="237">
        <v>9.4900946410000007</v>
      </c>
      <c r="F32" s="237">
        <v>9.6430764090000007</v>
      </c>
      <c r="G32" s="237">
        <v>10.703377851999999</v>
      </c>
      <c r="H32" s="237">
        <v>10.927987337999999</v>
      </c>
      <c r="I32" s="237">
        <v>13.360115044</v>
      </c>
      <c r="J32" s="237">
        <v>12.992623326</v>
      </c>
      <c r="K32" s="237">
        <v>9.5407692470000001</v>
      </c>
      <c r="L32" s="237">
        <v>9.5246497380000008</v>
      </c>
      <c r="M32" s="237">
        <v>9.9995475989999996</v>
      </c>
      <c r="N32" s="237">
        <v>10.880164683</v>
      </c>
      <c r="O32" s="237">
        <v>10.431373736999999</v>
      </c>
      <c r="P32" s="237">
        <v>9.8595006810000001</v>
      </c>
      <c r="Q32" s="237">
        <v>9.7405963169999996</v>
      </c>
      <c r="R32" s="237">
        <v>8.7364389710000001</v>
      </c>
      <c r="S32" s="237">
        <v>9.7725103739999994</v>
      </c>
      <c r="T32" s="237">
        <v>10.592674685</v>
      </c>
      <c r="U32" s="237">
        <v>13.680152701000001</v>
      </c>
      <c r="V32" s="237">
        <v>12.029524542000001</v>
      </c>
      <c r="W32" s="237">
        <v>10.683968882</v>
      </c>
      <c r="X32" s="237">
        <v>9.9713899000000001</v>
      </c>
      <c r="Y32" s="237">
        <v>10.836388444000001</v>
      </c>
      <c r="Z32" s="237">
        <v>10.988857383999999</v>
      </c>
      <c r="AA32" s="237">
        <v>11.504579937999999</v>
      </c>
      <c r="AB32" s="237">
        <v>10.684686289</v>
      </c>
      <c r="AC32" s="237">
        <v>10.281996306</v>
      </c>
      <c r="AD32" s="237">
        <v>9.9273645300000002</v>
      </c>
      <c r="AE32" s="237">
        <v>10.520569075999999</v>
      </c>
      <c r="AF32" s="237">
        <v>11.590718224</v>
      </c>
      <c r="AG32" s="237">
        <v>13.532510084</v>
      </c>
      <c r="AH32" s="237">
        <v>12.240123935</v>
      </c>
      <c r="AI32" s="237">
        <v>10.170747559</v>
      </c>
      <c r="AJ32" s="237">
        <v>9.9835385619999997</v>
      </c>
      <c r="AK32" s="237">
        <v>10.272024821</v>
      </c>
      <c r="AL32" s="237">
        <v>11.662063966</v>
      </c>
      <c r="AM32" s="237">
        <v>11.882180443999999</v>
      </c>
      <c r="AN32" s="237">
        <v>10.329608611999999</v>
      </c>
      <c r="AO32" s="237">
        <v>10.412700682000001</v>
      </c>
      <c r="AP32" s="237">
        <v>9.8398918040000005</v>
      </c>
      <c r="AQ32" s="237">
        <v>10.095306829</v>
      </c>
      <c r="AR32" s="237">
        <v>12.058236483</v>
      </c>
      <c r="AS32" s="237">
        <v>14.596904059</v>
      </c>
      <c r="AT32" s="237">
        <v>12.42882168</v>
      </c>
      <c r="AU32" s="237">
        <v>10.503138545000001</v>
      </c>
      <c r="AV32" s="237">
        <v>10.361503295</v>
      </c>
      <c r="AW32" s="237">
        <v>10.598249449000001</v>
      </c>
      <c r="AX32" s="237">
        <v>12.110793505</v>
      </c>
      <c r="AY32" s="237">
        <v>12.651777289</v>
      </c>
      <c r="AZ32" s="797">
        <v>11.073892445</v>
      </c>
      <c r="BA32" s="797">
        <v>10.473299803</v>
      </c>
      <c r="BB32" s="797">
        <v>10.407355963000001</v>
      </c>
      <c r="BC32" s="797">
        <v>10.779928855</v>
      </c>
      <c r="BD32" s="797">
        <v>11.86361</v>
      </c>
      <c r="BE32" s="797">
        <v>13.775700000000001</v>
      </c>
      <c r="BF32" s="391">
        <v>13.084899999999999</v>
      </c>
      <c r="BG32" s="391">
        <v>10.809670000000001</v>
      </c>
      <c r="BH32" s="391">
        <v>10.64409</v>
      </c>
      <c r="BI32" s="391">
        <v>10.587339999999999</v>
      </c>
      <c r="BJ32" s="391">
        <v>11.592140000000001</v>
      </c>
      <c r="BK32" s="391">
        <v>11.796150000000001</v>
      </c>
      <c r="BL32" s="391">
        <v>10.179930000000001</v>
      </c>
      <c r="BM32" s="391">
        <v>10.95515</v>
      </c>
      <c r="BN32" s="391">
        <v>10.10249</v>
      </c>
      <c r="BO32" s="391">
        <v>10.77586</v>
      </c>
      <c r="BP32" s="391">
        <v>11.91128</v>
      </c>
      <c r="BQ32" s="391">
        <v>14.46435</v>
      </c>
      <c r="BR32" s="391">
        <v>14.00177</v>
      </c>
      <c r="BS32" s="391">
        <v>11.615130000000001</v>
      </c>
      <c r="BT32" s="391">
        <v>10.997</v>
      </c>
      <c r="BU32" s="391">
        <v>11.168710000000001</v>
      </c>
      <c r="BV32" s="391">
        <v>12.099309999999999</v>
      </c>
    </row>
    <row r="33" spans="1:74" ht="11.1" customHeight="1" x14ac:dyDescent="0.2">
      <c r="A33" s="174" t="s">
        <v>1098</v>
      </c>
      <c r="B33" s="407" t="s">
        <v>923</v>
      </c>
      <c r="C33" s="397">
        <v>5.078028786</v>
      </c>
      <c r="D33" s="397">
        <v>4.7311718989999996</v>
      </c>
      <c r="E33" s="397">
        <v>4.4750605830000003</v>
      </c>
      <c r="F33" s="397">
        <v>4.5520362519999997</v>
      </c>
      <c r="G33" s="397">
        <v>5.4151973189999998</v>
      </c>
      <c r="H33" s="397">
        <v>5.678253572</v>
      </c>
      <c r="I33" s="397">
        <v>7.992725321</v>
      </c>
      <c r="J33" s="397">
        <v>7.894759605</v>
      </c>
      <c r="K33" s="397">
        <v>5.2105133480000001</v>
      </c>
      <c r="L33" s="397">
        <v>4.6602065049999997</v>
      </c>
      <c r="M33" s="397">
        <v>4.7720984680000003</v>
      </c>
      <c r="N33" s="397">
        <v>4.8532388400000004</v>
      </c>
      <c r="O33" s="397">
        <v>4.8536049769999998</v>
      </c>
      <c r="P33" s="397">
        <v>4.4984045750000003</v>
      </c>
      <c r="Q33" s="397">
        <v>4.3811130409999999</v>
      </c>
      <c r="R33" s="397">
        <v>3.8645380070000002</v>
      </c>
      <c r="S33" s="397">
        <v>4.2047855040000002</v>
      </c>
      <c r="T33" s="397">
        <v>5.6276529630000001</v>
      </c>
      <c r="U33" s="397">
        <v>8.3408768290000008</v>
      </c>
      <c r="V33" s="397">
        <v>6.5660943710000002</v>
      </c>
      <c r="W33" s="397">
        <v>5.917990402</v>
      </c>
      <c r="X33" s="397">
        <v>4.5959554310000001</v>
      </c>
      <c r="Y33" s="397">
        <v>5.3366509339999997</v>
      </c>
      <c r="Z33" s="397">
        <v>5.2679133030000003</v>
      </c>
      <c r="AA33" s="397">
        <v>5.6614663930000004</v>
      </c>
      <c r="AB33" s="397">
        <v>5.0927015779999998</v>
      </c>
      <c r="AC33" s="397">
        <v>4.9238279079999998</v>
      </c>
      <c r="AD33" s="397">
        <v>4.1224818049999996</v>
      </c>
      <c r="AE33" s="397">
        <v>4.9413186759999999</v>
      </c>
      <c r="AF33" s="397">
        <v>6.1989629270000002</v>
      </c>
      <c r="AG33" s="397">
        <v>8.0120340779999992</v>
      </c>
      <c r="AH33" s="397">
        <v>7.0362779250000003</v>
      </c>
      <c r="AI33" s="397">
        <v>5.7025878460000001</v>
      </c>
      <c r="AJ33" s="397">
        <v>4.9442366890000002</v>
      </c>
      <c r="AK33" s="397">
        <v>4.9375482929999999</v>
      </c>
      <c r="AL33" s="397">
        <v>6.0115371379999996</v>
      </c>
      <c r="AM33" s="397">
        <v>5.5969589239999999</v>
      </c>
      <c r="AN33" s="397">
        <v>5.1225209869999997</v>
      </c>
      <c r="AO33" s="397">
        <v>4.5327286090000003</v>
      </c>
      <c r="AP33" s="397">
        <v>4.2256502319999996</v>
      </c>
      <c r="AQ33" s="397">
        <v>4.1408447600000002</v>
      </c>
      <c r="AR33" s="397">
        <v>6.2972379639999998</v>
      </c>
      <c r="AS33" s="397">
        <v>8.9569341849999997</v>
      </c>
      <c r="AT33" s="397">
        <v>6.9709992620000003</v>
      </c>
      <c r="AU33" s="397">
        <v>5.4278259860000002</v>
      </c>
      <c r="AV33" s="397">
        <v>5.0159084600000003</v>
      </c>
      <c r="AW33" s="397">
        <v>5.0903893</v>
      </c>
      <c r="AX33" s="397">
        <v>6.031983329</v>
      </c>
      <c r="AY33" s="397">
        <v>5.7326677530000003</v>
      </c>
      <c r="AZ33" s="798">
        <v>5.5725552990000002</v>
      </c>
      <c r="BA33" s="798">
        <v>5.3797236860000002</v>
      </c>
      <c r="BB33" s="798">
        <v>5.0667208830000003</v>
      </c>
      <c r="BC33" s="798">
        <v>4.7459564099999998</v>
      </c>
      <c r="BD33" s="798">
        <v>6.1681290000000004</v>
      </c>
      <c r="BE33" s="798">
        <v>8.0664809999999996</v>
      </c>
      <c r="BF33" s="385">
        <v>7.4322840000000001</v>
      </c>
      <c r="BG33" s="385">
        <v>5.8250390000000003</v>
      </c>
      <c r="BH33" s="385">
        <v>4.9934940000000001</v>
      </c>
      <c r="BI33" s="385">
        <v>4.8290730000000002</v>
      </c>
      <c r="BJ33" s="385">
        <v>5.453805</v>
      </c>
      <c r="BK33" s="385">
        <v>5.2554470000000002</v>
      </c>
      <c r="BL33" s="385">
        <v>4.6497299999999999</v>
      </c>
      <c r="BM33" s="385">
        <v>4.9042209999999997</v>
      </c>
      <c r="BN33" s="385">
        <v>4.2182690000000003</v>
      </c>
      <c r="BO33" s="385">
        <v>4.6659829999999998</v>
      </c>
      <c r="BP33" s="385">
        <v>5.8781939999999997</v>
      </c>
      <c r="BQ33" s="385">
        <v>8.2875460000000007</v>
      </c>
      <c r="BR33" s="385">
        <v>7.9655579999999997</v>
      </c>
      <c r="BS33" s="385">
        <v>5.9659979999999999</v>
      </c>
      <c r="BT33" s="385">
        <v>5.157451</v>
      </c>
      <c r="BU33" s="385">
        <v>4.7873849999999996</v>
      </c>
      <c r="BV33" s="385">
        <v>5.2940160000000001</v>
      </c>
    </row>
    <row r="34" spans="1:74" ht="11.1" customHeight="1" x14ac:dyDescent="0.2">
      <c r="A34" s="174" t="s">
        <v>1099</v>
      </c>
      <c r="B34" s="375" t="s">
        <v>85</v>
      </c>
      <c r="C34" s="397">
        <v>0</v>
      </c>
      <c r="D34" s="397">
        <v>0</v>
      </c>
      <c r="E34" s="397">
        <v>0</v>
      </c>
      <c r="F34" s="397">
        <v>0</v>
      </c>
      <c r="G34" s="397">
        <v>0</v>
      </c>
      <c r="H34" s="397">
        <v>0</v>
      </c>
      <c r="I34" s="397">
        <v>0</v>
      </c>
      <c r="J34" s="397">
        <v>0</v>
      </c>
      <c r="K34" s="397">
        <v>0</v>
      </c>
      <c r="L34" s="397">
        <v>0</v>
      </c>
      <c r="M34" s="397">
        <v>0</v>
      </c>
      <c r="N34" s="397">
        <v>0</v>
      </c>
      <c r="O34" s="397">
        <v>0</v>
      </c>
      <c r="P34" s="397">
        <v>0</v>
      </c>
      <c r="Q34" s="397">
        <v>0</v>
      </c>
      <c r="R34" s="397">
        <v>0</v>
      </c>
      <c r="S34" s="397">
        <v>0</v>
      </c>
      <c r="T34" s="397">
        <v>0</v>
      </c>
      <c r="U34" s="397">
        <v>0</v>
      </c>
      <c r="V34" s="397">
        <v>0</v>
      </c>
      <c r="W34" s="397">
        <v>0</v>
      </c>
      <c r="X34" s="397">
        <v>0</v>
      </c>
      <c r="Y34" s="397">
        <v>0</v>
      </c>
      <c r="Z34" s="397">
        <v>0</v>
      </c>
      <c r="AA34" s="397">
        <v>0</v>
      </c>
      <c r="AB34" s="397">
        <v>0</v>
      </c>
      <c r="AC34" s="397">
        <v>0</v>
      </c>
      <c r="AD34" s="397">
        <v>0</v>
      </c>
      <c r="AE34" s="397">
        <v>0</v>
      </c>
      <c r="AF34" s="397">
        <v>0</v>
      </c>
      <c r="AG34" s="397">
        <v>0</v>
      </c>
      <c r="AH34" s="397">
        <v>0</v>
      </c>
      <c r="AI34" s="397">
        <v>0</v>
      </c>
      <c r="AJ34" s="397">
        <v>0</v>
      </c>
      <c r="AK34" s="397">
        <v>0</v>
      </c>
      <c r="AL34" s="397">
        <v>0</v>
      </c>
      <c r="AM34" s="397">
        <v>0</v>
      </c>
      <c r="AN34" s="397">
        <v>0</v>
      </c>
      <c r="AO34" s="397">
        <v>0</v>
      </c>
      <c r="AP34" s="397">
        <v>0</v>
      </c>
      <c r="AQ34" s="397">
        <v>0</v>
      </c>
      <c r="AR34" s="397">
        <v>0</v>
      </c>
      <c r="AS34" s="397">
        <v>0</v>
      </c>
      <c r="AT34" s="397">
        <v>0</v>
      </c>
      <c r="AU34" s="397">
        <v>0</v>
      </c>
      <c r="AV34" s="397">
        <v>0</v>
      </c>
      <c r="AW34" s="397">
        <v>0</v>
      </c>
      <c r="AX34" s="397">
        <v>0</v>
      </c>
      <c r="AY34" s="397">
        <v>0</v>
      </c>
      <c r="AZ34" s="798">
        <v>0</v>
      </c>
      <c r="BA34" s="798">
        <v>0</v>
      </c>
      <c r="BB34" s="798">
        <v>0</v>
      </c>
      <c r="BC34" s="798">
        <v>0</v>
      </c>
      <c r="BD34" s="798">
        <v>0</v>
      </c>
      <c r="BE34" s="798">
        <v>0</v>
      </c>
      <c r="BF34" s="385">
        <v>0</v>
      </c>
      <c r="BG34" s="385">
        <v>0</v>
      </c>
      <c r="BH34" s="385">
        <v>0</v>
      </c>
      <c r="BI34" s="385">
        <v>0</v>
      </c>
      <c r="BJ34" s="385">
        <v>0</v>
      </c>
      <c r="BK34" s="385">
        <v>0</v>
      </c>
      <c r="BL34" s="385">
        <v>0</v>
      </c>
      <c r="BM34" s="385">
        <v>0</v>
      </c>
      <c r="BN34" s="385">
        <v>0</v>
      </c>
      <c r="BO34" s="385">
        <v>0</v>
      </c>
      <c r="BP34" s="385">
        <v>0</v>
      </c>
      <c r="BQ34" s="385">
        <v>0</v>
      </c>
      <c r="BR34" s="385">
        <v>0</v>
      </c>
      <c r="BS34" s="385">
        <v>0</v>
      </c>
      <c r="BT34" s="385">
        <v>0</v>
      </c>
      <c r="BU34" s="385">
        <v>0</v>
      </c>
      <c r="BV34" s="385">
        <v>0</v>
      </c>
    </row>
    <row r="35" spans="1:74" ht="11.1" customHeight="1" x14ac:dyDescent="0.2">
      <c r="A35" s="174" t="s">
        <v>1100</v>
      </c>
      <c r="B35" s="375" t="s">
        <v>1061</v>
      </c>
      <c r="C35" s="397">
        <v>2.4766319999999999</v>
      </c>
      <c r="D35" s="397">
        <v>2.129934</v>
      </c>
      <c r="E35" s="397">
        <v>1.759827</v>
      </c>
      <c r="F35" s="397">
        <v>2.2480720000000001</v>
      </c>
      <c r="G35" s="397">
        <v>2.449576</v>
      </c>
      <c r="H35" s="397">
        <v>2.3463850000000002</v>
      </c>
      <c r="I35" s="397">
        <v>2.3799920000000001</v>
      </c>
      <c r="J35" s="397">
        <v>2.2978160000000001</v>
      </c>
      <c r="K35" s="397">
        <v>1.7285269999999999</v>
      </c>
      <c r="L35" s="397">
        <v>2.1130990000000001</v>
      </c>
      <c r="M35" s="397">
        <v>2.3962590000000001</v>
      </c>
      <c r="N35" s="397">
        <v>2.4860449999999998</v>
      </c>
      <c r="O35" s="397">
        <v>2.4696549999999999</v>
      </c>
      <c r="P35" s="397">
        <v>2.1856100000000001</v>
      </c>
      <c r="Q35" s="397">
        <v>2.139999</v>
      </c>
      <c r="R35" s="397">
        <v>1.771711</v>
      </c>
      <c r="S35" s="397">
        <v>2.4506009999999998</v>
      </c>
      <c r="T35" s="397">
        <v>2.3679579999999998</v>
      </c>
      <c r="U35" s="397">
        <v>2.386361</v>
      </c>
      <c r="V35" s="397">
        <v>2.409554</v>
      </c>
      <c r="W35" s="397">
        <v>2.113712</v>
      </c>
      <c r="X35" s="397">
        <v>2.4000720000000002</v>
      </c>
      <c r="Y35" s="397">
        <v>2.3780320000000001</v>
      </c>
      <c r="Z35" s="397">
        <v>2.4516580000000001</v>
      </c>
      <c r="AA35" s="397">
        <v>2.4607730000000001</v>
      </c>
      <c r="AB35" s="397">
        <v>2.2955570000000001</v>
      </c>
      <c r="AC35" s="397">
        <v>1.715265</v>
      </c>
      <c r="AD35" s="397">
        <v>2.3959790000000001</v>
      </c>
      <c r="AE35" s="397">
        <v>2.4605579999999998</v>
      </c>
      <c r="AF35" s="397">
        <v>2.355766</v>
      </c>
      <c r="AG35" s="397">
        <v>2.4017089999999999</v>
      </c>
      <c r="AH35" s="397">
        <v>2.1936550000000001</v>
      </c>
      <c r="AI35" s="397">
        <v>1.791663</v>
      </c>
      <c r="AJ35" s="397">
        <v>2.2305860000000002</v>
      </c>
      <c r="AK35" s="397">
        <v>2.3420489999999998</v>
      </c>
      <c r="AL35" s="397">
        <v>2.4297599999999999</v>
      </c>
      <c r="AM35" s="397">
        <v>2.4254199999999999</v>
      </c>
      <c r="AN35" s="397">
        <v>2.1831119999999999</v>
      </c>
      <c r="AO35" s="397">
        <v>2.1934140000000002</v>
      </c>
      <c r="AP35" s="397">
        <v>2.2993739999999998</v>
      </c>
      <c r="AQ35" s="397">
        <v>2.4763090000000001</v>
      </c>
      <c r="AR35" s="397">
        <v>2.3784010000000002</v>
      </c>
      <c r="AS35" s="397">
        <v>2.4059620000000002</v>
      </c>
      <c r="AT35" s="397">
        <v>2.4299200000000001</v>
      </c>
      <c r="AU35" s="397">
        <v>2.352846</v>
      </c>
      <c r="AV35" s="397">
        <v>2.4464130000000002</v>
      </c>
      <c r="AW35" s="397">
        <v>2.3346849999999999</v>
      </c>
      <c r="AX35" s="397">
        <v>2.4817239999999998</v>
      </c>
      <c r="AY35" s="397">
        <v>2.4797009999999999</v>
      </c>
      <c r="AZ35" s="798">
        <v>2.1967219999999998</v>
      </c>
      <c r="BA35" s="798">
        <v>1.665143</v>
      </c>
      <c r="BB35" s="798">
        <v>2.015272</v>
      </c>
      <c r="BC35" s="798">
        <v>2.4680049999999998</v>
      </c>
      <c r="BD35" s="798">
        <v>2.3590200000000001</v>
      </c>
      <c r="BE35" s="798">
        <v>2.4237500000000001</v>
      </c>
      <c r="BF35" s="385">
        <v>2.4234900000000001</v>
      </c>
      <c r="BG35" s="385">
        <v>2.02963</v>
      </c>
      <c r="BH35" s="385">
        <v>2.4234900000000001</v>
      </c>
      <c r="BI35" s="385">
        <v>2.34531</v>
      </c>
      <c r="BJ35" s="385">
        <v>2.4234900000000001</v>
      </c>
      <c r="BK35" s="385">
        <v>2.4234900000000001</v>
      </c>
      <c r="BL35" s="385">
        <v>2.1889599999999998</v>
      </c>
      <c r="BM35" s="385">
        <v>2.1697299999999999</v>
      </c>
      <c r="BN35" s="385">
        <v>2.2714799999999999</v>
      </c>
      <c r="BO35" s="385">
        <v>2.4234900000000001</v>
      </c>
      <c r="BP35" s="385">
        <v>2.34531</v>
      </c>
      <c r="BQ35" s="385">
        <v>2.4234900000000001</v>
      </c>
      <c r="BR35" s="385">
        <v>2.4234900000000001</v>
      </c>
      <c r="BS35" s="385">
        <v>2.34531</v>
      </c>
      <c r="BT35" s="385">
        <v>2.1409400000000001</v>
      </c>
      <c r="BU35" s="385">
        <v>2.34531</v>
      </c>
      <c r="BV35" s="385">
        <v>2.4234900000000001</v>
      </c>
    </row>
    <row r="36" spans="1:74" ht="11.1" customHeight="1" x14ac:dyDescent="0.2">
      <c r="A36" s="174" t="s">
        <v>1101</v>
      </c>
      <c r="B36" s="375" t="s">
        <v>1065</v>
      </c>
      <c r="C36" s="397">
        <v>2.4115053469999999</v>
      </c>
      <c r="D36" s="397">
        <v>2.2091782919999998</v>
      </c>
      <c r="E36" s="397">
        <v>2.51748605</v>
      </c>
      <c r="F36" s="397">
        <v>2.1814047269999999</v>
      </c>
      <c r="G36" s="397">
        <v>2.2980127619999999</v>
      </c>
      <c r="H36" s="397">
        <v>2.333229373</v>
      </c>
      <c r="I36" s="397">
        <v>2.3903478069999999</v>
      </c>
      <c r="J36" s="397">
        <v>2.2928776530000001</v>
      </c>
      <c r="K36" s="397">
        <v>2.1509347860000001</v>
      </c>
      <c r="L36" s="397">
        <v>2.1189708970000001</v>
      </c>
      <c r="M36" s="397">
        <v>2.1497675209999998</v>
      </c>
      <c r="N36" s="397">
        <v>2.3276987849999999</v>
      </c>
      <c r="O36" s="397">
        <v>2.6601176660000001</v>
      </c>
      <c r="P36" s="397">
        <v>2.2579637109999999</v>
      </c>
      <c r="Q36" s="397">
        <v>2.446587895</v>
      </c>
      <c r="R36" s="397">
        <v>2.3587562000000002</v>
      </c>
      <c r="S36" s="397">
        <v>2.4140065169999998</v>
      </c>
      <c r="T36" s="397">
        <v>2.0787795550000001</v>
      </c>
      <c r="U36" s="397">
        <v>2.382581155</v>
      </c>
      <c r="V36" s="397">
        <v>2.4592847760000001</v>
      </c>
      <c r="W36" s="397">
        <v>2.1632538129999999</v>
      </c>
      <c r="X36" s="397">
        <v>2.238708398</v>
      </c>
      <c r="Y36" s="397">
        <v>2.3115044770000002</v>
      </c>
      <c r="Z36" s="397">
        <v>2.584885528</v>
      </c>
      <c r="AA36" s="397">
        <v>2.6313599129999998</v>
      </c>
      <c r="AB36" s="397">
        <v>2.5293123660000001</v>
      </c>
      <c r="AC36" s="397">
        <v>2.7132380459999998</v>
      </c>
      <c r="AD36" s="397">
        <v>2.5327358379999998</v>
      </c>
      <c r="AE36" s="397">
        <v>2.3750123909999998</v>
      </c>
      <c r="AF36" s="397">
        <v>2.1857835720000001</v>
      </c>
      <c r="AG36" s="397">
        <v>2.3956602020000002</v>
      </c>
      <c r="AH36" s="397">
        <v>2.2841576799999999</v>
      </c>
      <c r="AI36" s="397">
        <v>1.9510217860000001</v>
      </c>
      <c r="AJ36" s="397">
        <v>1.9159018729999999</v>
      </c>
      <c r="AK36" s="397">
        <v>2.0241223289999999</v>
      </c>
      <c r="AL36" s="397">
        <v>2.3320207439999998</v>
      </c>
      <c r="AM36" s="397">
        <v>2.231360225</v>
      </c>
      <c r="AN36" s="397">
        <v>1.926351938</v>
      </c>
      <c r="AO36" s="397">
        <v>2.3189758679999999</v>
      </c>
      <c r="AP36" s="397">
        <v>2.1161626670000002</v>
      </c>
      <c r="AQ36" s="397">
        <v>2.3960622329999999</v>
      </c>
      <c r="AR36" s="397">
        <v>2.2535777289999999</v>
      </c>
      <c r="AS36" s="397">
        <v>2.2201087209999999</v>
      </c>
      <c r="AT36" s="397">
        <v>2.1166491980000002</v>
      </c>
      <c r="AU36" s="397">
        <v>1.9259794640000001</v>
      </c>
      <c r="AV36" s="397">
        <v>1.9512843339999999</v>
      </c>
      <c r="AW36" s="397">
        <v>2.1207903899999998</v>
      </c>
      <c r="AX36" s="397">
        <v>2.1943648759999999</v>
      </c>
      <c r="AY36" s="397">
        <v>2.0897001030000002</v>
      </c>
      <c r="AZ36" s="798">
        <v>1.80047556</v>
      </c>
      <c r="BA36" s="798">
        <v>2.23392356</v>
      </c>
      <c r="BB36" s="798">
        <v>2.1398785560000002</v>
      </c>
      <c r="BC36" s="798">
        <v>2.2967671909999998</v>
      </c>
      <c r="BD36" s="798">
        <v>2.2212649999999998</v>
      </c>
      <c r="BE36" s="798">
        <v>2.336408</v>
      </c>
      <c r="BF36" s="385">
        <v>2.2848639999999998</v>
      </c>
      <c r="BG36" s="385">
        <v>2.1153529999999998</v>
      </c>
      <c r="BH36" s="385">
        <v>2.1588440000000002</v>
      </c>
      <c r="BI36" s="385">
        <v>2.3074020000000002</v>
      </c>
      <c r="BJ36" s="385">
        <v>2.4330769999999999</v>
      </c>
      <c r="BK36" s="385">
        <v>2.3453249999999999</v>
      </c>
      <c r="BL36" s="385">
        <v>2.1049370000000001</v>
      </c>
      <c r="BM36" s="385">
        <v>2.42659</v>
      </c>
      <c r="BN36" s="385">
        <v>2.2385839999999999</v>
      </c>
      <c r="BO36" s="385">
        <v>2.352322</v>
      </c>
      <c r="BP36" s="385">
        <v>2.2660719999999999</v>
      </c>
      <c r="BQ36" s="385">
        <v>2.3754249999999999</v>
      </c>
      <c r="BR36" s="385">
        <v>2.3175620000000001</v>
      </c>
      <c r="BS36" s="385">
        <v>2.1418710000000001</v>
      </c>
      <c r="BT36" s="385">
        <v>2.1818089999999999</v>
      </c>
      <c r="BU36" s="385">
        <v>2.3260260000000001</v>
      </c>
      <c r="BV36" s="385">
        <v>2.4492050000000001</v>
      </c>
    </row>
    <row r="37" spans="1:74" ht="11.1" customHeight="1" x14ac:dyDescent="0.2">
      <c r="A37" s="174" t="s">
        <v>1102</v>
      </c>
      <c r="B37" s="375" t="s">
        <v>1067</v>
      </c>
      <c r="C37" s="397">
        <v>0.35950033399999998</v>
      </c>
      <c r="D37" s="397">
        <v>0.460614774</v>
      </c>
      <c r="E37" s="397">
        <v>0.50287992199999998</v>
      </c>
      <c r="F37" s="397">
        <v>0.44302254200000002</v>
      </c>
      <c r="G37" s="397">
        <v>0.296001652</v>
      </c>
      <c r="H37" s="397">
        <v>0.33133503800000003</v>
      </c>
      <c r="I37" s="397">
        <v>0.30882066600000002</v>
      </c>
      <c r="J37" s="397">
        <v>0.21812315700000001</v>
      </c>
      <c r="K37" s="397">
        <v>0.23170238500000001</v>
      </c>
      <c r="L37" s="397">
        <v>0.39959687500000002</v>
      </c>
      <c r="M37" s="397">
        <v>0.49172422500000001</v>
      </c>
      <c r="N37" s="397">
        <v>0.51960543000000003</v>
      </c>
      <c r="O37" s="397">
        <v>0.29780800000000002</v>
      </c>
      <c r="P37" s="397">
        <v>0.54399399999999998</v>
      </c>
      <c r="Q37" s="397">
        <v>0.52563400000000005</v>
      </c>
      <c r="R37" s="397">
        <v>0.464335</v>
      </c>
      <c r="S37" s="397">
        <v>0.34866599999999998</v>
      </c>
      <c r="T37" s="397">
        <v>0.22574269</v>
      </c>
      <c r="U37" s="397">
        <v>0.23742780999999999</v>
      </c>
      <c r="V37" s="397">
        <v>0.30180400000000002</v>
      </c>
      <c r="W37" s="397">
        <v>0.212032</v>
      </c>
      <c r="X37" s="397">
        <v>0.46562648600000001</v>
      </c>
      <c r="Y37" s="397">
        <v>0.62556500000000004</v>
      </c>
      <c r="Z37" s="397">
        <v>0.54662299999999997</v>
      </c>
      <c r="AA37" s="397">
        <v>0.52337900000000004</v>
      </c>
      <c r="AB37" s="397">
        <v>0.54367399999999999</v>
      </c>
      <c r="AC37" s="397">
        <v>0.65854299999999999</v>
      </c>
      <c r="AD37" s="397">
        <v>0.587036</v>
      </c>
      <c r="AE37" s="397">
        <v>0.35769800000000002</v>
      </c>
      <c r="AF37" s="397">
        <v>0.43879876000000001</v>
      </c>
      <c r="AG37" s="397">
        <v>0.27505299999999999</v>
      </c>
      <c r="AH37" s="397">
        <v>0.34132499999999999</v>
      </c>
      <c r="AI37" s="397">
        <v>0.34917599999999999</v>
      </c>
      <c r="AJ37" s="397">
        <v>0.54407700000000003</v>
      </c>
      <c r="AK37" s="397">
        <v>0.73170500000000005</v>
      </c>
      <c r="AL37" s="397">
        <v>0.67617499999999997</v>
      </c>
      <c r="AM37" s="397">
        <v>0.78690131799999996</v>
      </c>
      <c r="AN37" s="397">
        <v>0.60781078499999996</v>
      </c>
      <c r="AO37" s="397">
        <v>0.88612623899999998</v>
      </c>
      <c r="AP37" s="397">
        <v>0.67920061200000004</v>
      </c>
      <c r="AQ37" s="397">
        <v>0.54731352799999999</v>
      </c>
      <c r="AR37" s="397">
        <v>0.49188545700000003</v>
      </c>
      <c r="AS37" s="397">
        <v>0.33909845700000002</v>
      </c>
      <c r="AT37" s="397">
        <v>0.31672524499999999</v>
      </c>
      <c r="AU37" s="397">
        <v>0.27125353000000002</v>
      </c>
      <c r="AV37" s="397">
        <v>0.508910635</v>
      </c>
      <c r="AW37" s="397">
        <v>0.67899398799999999</v>
      </c>
      <c r="AX37" s="397">
        <v>0.78307085899999995</v>
      </c>
      <c r="AY37" s="397">
        <v>0.73328474700000001</v>
      </c>
      <c r="AZ37" s="798">
        <v>0.49194421199999999</v>
      </c>
      <c r="BA37" s="798">
        <v>0.68664966400000005</v>
      </c>
      <c r="BB37" s="798">
        <v>0.632828736</v>
      </c>
      <c r="BC37" s="798">
        <v>0.63387459000000002</v>
      </c>
      <c r="BD37" s="798">
        <v>0.47680600000000001</v>
      </c>
      <c r="BE37" s="798">
        <v>0.32531640000000001</v>
      </c>
      <c r="BF37" s="385">
        <v>0.33963120000000002</v>
      </c>
      <c r="BG37" s="385">
        <v>0.30311729999999998</v>
      </c>
      <c r="BH37" s="385">
        <v>0.53974080000000002</v>
      </c>
      <c r="BI37" s="385">
        <v>0.72242280000000003</v>
      </c>
      <c r="BJ37" s="385">
        <v>0.84532180000000001</v>
      </c>
      <c r="BK37" s="385">
        <v>0.84653699999999998</v>
      </c>
      <c r="BL37" s="385">
        <v>0.61677329999999997</v>
      </c>
      <c r="BM37" s="385">
        <v>0.86500619999999995</v>
      </c>
      <c r="BN37" s="385">
        <v>0.74702449999999998</v>
      </c>
      <c r="BO37" s="385">
        <v>0.65734510000000002</v>
      </c>
      <c r="BP37" s="385">
        <v>0.69613219999999998</v>
      </c>
      <c r="BQ37" s="385">
        <v>0.57360599999999995</v>
      </c>
      <c r="BR37" s="385">
        <v>0.58840289999999995</v>
      </c>
      <c r="BS37" s="385">
        <v>0.52700469999999999</v>
      </c>
      <c r="BT37" s="385">
        <v>0.93841030000000003</v>
      </c>
      <c r="BU37" s="385">
        <v>1.255482</v>
      </c>
      <c r="BV37" s="385">
        <v>1.366471</v>
      </c>
    </row>
    <row r="38" spans="1:74" ht="11.1" customHeight="1" x14ac:dyDescent="0.2">
      <c r="A38" s="174" t="s">
        <v>1103</v>
      </c>
      <c r="B38" s="375" t="s">
        <v>1069</v>
      </c>
      <c r="C38" s="397">
        <v>7.1079969000000007E-2</v>
      </c>
      <c r="D38" s="397">
        <v>8.9607258999999995E-2</v>
      </c>
      <c r="E38" s="397">
        <v>0.12864691</v>
      </c>
      <c r="F38" s="397">
        <v>0.15102990499999999</v>
      </c>
      <c r="G38" s="397">
        <v>0.15212226400000001</v>
      </c>
      <c r="H38" s="397">
        <v>0.165943163</v>
      </c>
      <c r="I38" s="397">
        <v>0.17242570500000001</v>
      </c>
      <c r="J38" s="397">
        <v>0.177668782</v>
      </c>
      <c r="K38" s="397">
        <v>0.15157236299999999</v>
      </c>
      <c r="L38" s="397">
        <v>0.15366218200000001</v>
      </c>
      <c r="M38" s="397">
        <v>0.11061156799999999</v>
      </c>
      <c r="N38" s="397">
        <v>8.9150434000000001E-2</v>
      </c>
      <c r="O38" s="397">
        <v>5.6858603000000001E-2</v>
      </c>
      <c r="P38" s="397">
        <v>0.107945003</v>
      </c>
      <c r="Q38" s="397">
        <v>0.159751481</v>
      </c>
      <c r="R38" s="397">
        <v>0.21138262599999999</v>
      </c>
      <c r="S38" s="397">
        <v>0.28910918400000002</v>
      </c>
      <c r="T38" s="397">
        <v>0.22760630800000001</v>
      </c>
      <c r="U38" s="397">
        <v>0.243819288</v>
      </c>
      <c r="V38" s="397">
        <v>0.22596707199999999</v>
      </c>
      <c r="W38" s="397">
        <v>0.206430532</v>
      </c>
      <c r="X38" s="397">
        <v>0.14960981100000001</v>
      </c>
      <c r="Y38" s="397">
        <v>0.117669194</v>
      </c>
      <c r="Z38" s="397">
        <v>6.9679501000000005E-2</v>
      </c>
      <c r="AA38" s="397">
        <v>5.8014913000000001E-2</v>
      </c>
      <c r="AB38" s="397">
        <v>0.16777545799999999</v>
      </c>
      <c r="AC38" s="397">
        <v>0.20514411099999999</v>
      </c>
      <c r="AD38" s="397">
        <v>0.23549413999999999</v>
      </c>
      <c r="AE38" s="397">
        <v>0.328293681</v>
      </c>
      <c r="AF38" s="397">
        <v>0.33264081400000001</v>
      </c>
      <c r="AG38" s="397">
        <v>0.36176018500000001</v>
      </c>
      <c r="AH38" s="397">
        <v>0.31980282199999999</v>
      </c>
      <c r="AI38" s="397">
        <v>0.32498147300000002</v>
      </c>
      <c r="AJ38" s="397">
        <v>0.28896089800000002</v>
      </c>
      <c r="AK38" s="397">
        <v>0.18523292699999999</v>
      </c>
      <c r="AL38" s="397">
        <v>0.102297599</v>
      </c>
      <c r="AM38" s="397">
        <v>0.249104827</v>
      </c>
      <c r="AN38" s="397">
        <v>0.26197765200000001</v>
      </c>
      <c r="AO38" s="397">
        <v>0.39566422600000001</v>
      </c>
      <c r="AP38" s="397">
        <v>0.45050915200000002</v>
      </c>
      <c r="AQ38" s="397">
        <v>0.484549432</v>
      </c>
      <c r="AR38" s="397">
        <v>0.53387206300000001</v>
      </c>
      <c r="AS38" s="397">
        <v>0.57316299400000004</v>
      </c>
      <c r="AT38" s="397">
        <v>0.54342063699999998</v>
      </c>
      <c r="AU38" s="397">
        <v>0.482266949</v>
      </c>
      <c r="AV38" s="397">
        <v>0.40340529000000003</v>
      </c>
      <c r="AW38" s="397">
        <v>0.30816570700000001</v>
      </c>
      <c r="AX38" s="397">
        <v>0.24438921699999999</v>
      </c>
      <c r="AY38" s="397">
        <v>0.27526018400000002</v>
      </c>
      <c r="AZ38" s="798">
        <v>0.33147236299999999</v>
      </c>
      <c r="BA38" s="798">
        <v>0.462637256</v>
      </c>
      <c r="BB38" s="798">
        <v>0.50214112300000002</v>
      </c>
      <c r="BC38" s="798">
        <v>0.57280774400000001</v>
      </c>
      <c r="BD38" s="798">
        <v>0.55637309999999995</v>
      </c>
      <c r="BE38" s="798">
        <v>0.59576289999999998</v>
      </c>
      <c r="BF38" s="385">
        <v>0.54392229999999997</v>
      </c>
      <c r="BG38" s="385">
        <v>0.50467110000000004</v>
      </c>
      <c r="BH38" s="385">
        <v>0.4571074</v>
      </c>
      <c r="BI38" s="385">
        <v>0.33552409999999999</v>
      </c>
      <c r="BJ38" s="385">
        <v>0.23562379999999999</v>
      </c>
      <c r="BK38" s="385">
        <v>0.31361119999999998</v>
      </c>
      <c r="BL38" s="385">
        <v>0.37973240000000003</v>
      </c>
      <c r="BM38" s="385">
        <v>0.53481699999999999</v>
      </c>
      <c r="BN38" s="385">
        <v>0.58929819999999999</v>
      </c>
      <c r="BO38" s="385">
        <v>0.66746110000000003</v>
      </c>
      <c r="BP38" s="385">
        <v>0.70782040000000002</v>
      </c>
      <c r="BQ38" s="385">
        <v>0.77259920000000004</v>
      </c>
      <c r="BR38" s="385">
        <v>0.70468200000000003</v>
      </c>
      <c r="BS38" s="385">
        <v>0.65643269999999998</v>
      </c>
      <c r="BT38" s="385">
        <v>0.54922380000000004</v>
      </c>
      <c r="BU38" s="385">
        <v>0.41457719999999998</v>
      </c>
      <c r="BV38" s="385">
        <v>0.32658870000000001</v>
      </c>
    </row>
    <row r="39" spans="1:74" ht="11.1" customHeight="1" x14ac:dyDescent="0.2">
      <c r="A39" s="174" t="s">
        <v>1104</v>
      </c>
      <c r="B39" s="407" t="s">
        <v>1093</v>
      </c>
      <c r="C39" s="397">
        <v>1.0748500919999999</v>
      </c>
      <c r="D39" s="397">
        <v>0.17659605</v>
      </c>
      <c r="E39" s="397">
        <v>0.106194176</v>
      </c>
      <c r="F39" s="397">
        <v>6.7510982999999997E-2</v>
      </c>
      <c r="G39" s="397">
        <v>9.2467855000000002E-2</v>
      </c>
      <c r="H39" s="397">
        <v>7.2841191999999999E-2</v>
      </c>
      <c r="I39" s="397">
        <v>0.11580354499999999</v>
      </c>
      <c r="J39" s="397">
        <v>0.11137812900000001</v>
      </c>
      <c r="K39" s="397">
        <v>6.7519364999999998E-2</v>
      </c>
      <c r="L39" s="397">
        <v>7.9114278999999996E-2</v>
      </c>
      <c r="M39" s="397">
        <v>7.9086817000000004E-2</v>
      </c>
      <c r="N39" s="397">
        <v>0.60442619399999997</v>
      </c>
      <c r="O39" s="397">
        <v>9.3329491000000001E-2</v>
      </c>
      <c r="P39" s="397">
        <v>0.26558339199999997</v>
      </c>
      <c r="Q39" s="397">
        <v>8.7510900000000003E-2</v>
      </c>
      <c r="R39" s="397">
        <v>6.5716137999999993E-2</v>
      </c>
      <c r="S39" s="397">
        <v>6.5342169000000005E-2</v>
      </c>
      <c r="T39" s="397">
        <v>6.4935169000000001E-2</v>
      </c>
      <c r="U39" s="397">
        <v>8.9086619000000006E-2</v>
      </c>
      <c r="V39" s="397">
        <v>6.6820323000000001E-2</v>
      </c>
      <c r="W39" s="397">
        <v>7.0550135E-2</v>
      </c>
      <c r="X39" s="397">
        <v>0.12141777400000001</v>
      </c>
      <c r="Y39" s="397">
        <v>6.6966839E-2</v>
      </c>
      <c r="Z39" s="397">
        <v>6.8098052000000006E-2</v>
      </c>
      <c r="AA39" s="397">
        <v>0.169586719</v>
      </c>
      <c r="AB39" s="397">
        <v>5.5665886999999997E-2</v>
      </c>
      <c r="AC39" s="397">
        <v>6.5978241000000007E-2</v>
      </c>
      <c r="AD39" s="397">
        <v>5.3637747E-2</v>
      </c>
      <c r="AE39" s="397">
        <v>5.7688327999999997E-2</v>
      </c>
      <c r="AF39" s="397">
        <v>7.8766151000000006E-2</v>
      </c>
      <c r="AG39" s="397">
        <v>8.6293619000000002E-2</v>
      </c>
      <c r="AH39" s="397">
        <v>6.4905508000000001E-2</v>
      </c>
      <c r="AI39" s="397">
        <v>5.1317453999999998E-2</v>
      </c>
      <c r="AJ39" s="397">
        <v>5.9776101999999998E-2</v>
      </c>
      <c r="AK39" s="397">
        <v>5.1367271999999999E-2</v>
      </c>
      <c r="AL39" s="397">
        <v>0.110273485</v>
      </c>
      <c r="AM39" s="397">
        <v>0.59243515000000002</v>
      </c>
      <c r="AN39" s="397">
        <v>0.22783524999999999</v>
      </c>
      <c r="AO39" s="397">
        <v>8.5791740000000005E-2</v>
      </c>
      <c r="AP39" s="397">
        <v>6.8995140999999996E-2</v>
      </c>
      <c r="AQ39" s="397">
        <v>5.0227875999999998E-2</v>
      </c>
      <c r="AR39" s="397">
        <v>0.10326227</v>
      </c>
      <c r="AS39" s="397">
        <v>0.101637702</v>
      </c>
      <c r="AT39" s="397">
        <v>5.1107338000000002E-2</v>
      </c>
      <c r="AU39" s="397">
        <v>4.2966615999999999E-2</v>
      </c>
      <c r="AV39" s="397">
        <v>3.5581575999999997E-2</v>
      </c>
      <c r="AW39" s="397">
        <v>6.5225063999999999E-2</v>
      </c>
      <c r="AX39" s="397">
        <v>0.375261224</v>
      </c>
      <c r="AY39" s="397">
        <v>1.3411635019999999</v>
      </c>
      <c r="AZ39" s="798">
        <v>0.68072301099999999</v>
      </c>
      <c r="BA39" s="798">
        <v>4.5222637000000003E-2</v>
      </c>
      <c r="BB39" s="798">
        <v>5.0514665E-2</v>
      </c>
      <c r="BC39" s="798">
        <v>6.2517920000000005E-2</v>
      </c>
      <c r="BD39" s="798">
        <v>8.2021800000000006E-2</v>
      </c>
      <c r="BE39" s="798">
        <v>2.79849E-2</v>
      </c>
      <c r="BF39" s="385">
        <v>6.0705599999999998E-2</v>
      </c>
      <c r="BG39" s="385">
        <v>3.1863000000000002E-2</v>
      </c>
      <c r="BH39" s="385">
        <v>7.1409100000000003E-2</v>
      </c>
      <c r="BI39" s="385">
        <v>4.7612799999999997E-2</v>
      </c>
      <c r="BJ39" s="385">
        <v>0.2008192</v>
      </c>
      <c r="BK39" s="385">
        <v>0.61173920000000004</v>
      </c>
      <c r="BL39" s="385">
        <v>0.2397958</v>
      </c>
      <c r="BM39" s="385">
        <v>5.4783199999999997E-2</v>
      </c>
      <c r="BN39" s="385">
        <v>3.7831200000000002E-2</v>
      </c>
      <c r="BO39" s="385">
        <v>9.25898E-3</v>
      </c>
      <c r="BP39" s="385">
        <v>1.7750100000000001E-2</v>
      </c>
      <c r="BQ39" s="385">
        <v>3.1679499999999999E-2</v>
      </c>
      <c r="BR39" s="385">
        <v>2.0745999999999998E-3</v>
      </c>
      <c r="BS39" s="385">
        <v>-2.14875E-2</v>
      </c>
      <c r="BT39" s="385">
        <v>2.9162799999999999E-2</v>
      </c>
      <c r="BU39" s="385">
        <v>3.9929399999999997E-2</v>
      </c>
      <c r="BV39" s="385">
        <v>0.2395398</v>
      </c>
    </row>
    <row r="40" spans="1:74" ht="11.1" customHeight="1" x14ac:dyDescent="0.2">
      <c r="A40" s="174" t="s">
        <v>1105</v>
      </c>
      <c r="B40" s="405" t="s">
        <v>1095</v>
      </c>
      <c r="C40" s="397">
        <v>13.97039</v>
      </c>
      <c r="D40" s="397">
        <v>12.007031</v>
      </c>
      <c r="E40" s="397">
        <v>12.109356</v>
      </c>
      <c r="F40" s="397">
        <v>10.768197000000001</v>
      </c>
      <c r="G40" s="397">
        <v>11.532183</v>
      </c>
      <c r="H40" s="397">
        <v>12.668996</v>
      </c>
      <c r="I40" s="397">
        <v>15.766400000000001</v>
      </c>
      <c r="J40" s="397">
        <v>15.922114000000001</v>
      </c>
      <c r="K40" s="397">
        <v>12.336512000000001</v>
      </c>
      <c r="L40" s="397">
        <v>11.119448999999999</v>
      </c>
      <c r="M40" s="397">
        <v>11.434576</v>
      </c>
      <c r="N40" s="397">
        <v>13.046155000000001</v>
      </c>
      <c r="O40" s="397">
        <v>12.699878999999999</v>
      </c>
      <c r="P40" s="397">
        <v>11.432169999999999</v>
      </c>
      <c r="Q40" s="397">
        <v>12.006843999999999</v>
      </c>
      <c r="R40" s="397">
        <v>10.478032000000001</v>
      </c>
      <c r="S40" s="397">
        <v>10.839790000000001</v>
      </c>
      <c r="T40" s="397">
        <v>12.018212999999999</v>
      </c>
      <c r="U40" s="397">
        <v>15.607754999999999</v>
      </c>
      <c r="V40" s="397">
        <v>13.951835000000001</v>
      </c>
      <c r="W40" s="397">
        <v>12.559091</v>
      </c>
      <c r="X40" s="397">
        <v>11.366149</v>
      </c>
      <c r="Y40" s="397">
        <v>11.584643</v>
      </c>
      <c r="Z40" s="397">
        <v>12.505335006999999</v>
      </c>
      <c r="AA40" s="397">
        <v>13.447781000000001</v>
      </c>
      <c r="AB40" s="397">
        <v>11.872809999999999</v>
      </c>
      <c r="AC40" s="397">
        <v>11.655115</v>
      </c>
      <c r="AD40" s="397">
        <v>10.659670999999999</v>
      </c>
      <c r="AE40" s="397">
        <v>11.366106</v>
      </c>
      <c r="AF40" s="397">
        <v>13.643476</v>
      </c>
      <c r="AG40" s="397">
        <v>16.019259999999999</v>
      </c>
      <c r="AH40" s="397">
        <v>14.508747</v>
      </c>
      <c r="AI40" s="397">
        <v>11.894012</v>
      </c>
      <c r="AJ40" s="397">
        <v>11.185245999999999</v>
      </c>
      <c r="AK40" s="397">
        <v>11.306058</v>
      </c>
      <c r="AL40" s="397">
        <v>13.37975</v>
      </c>
      <c r="AM40" s="397">
        <v>14.178055000000001</v>
      </c>
      <c r="AN40" s="397">
        <v>12.330371</v>
      </c>
      <c r="AO40" s="397">
        <v>11.699904</v>
      </c>
      <c r="AP40" s="397">
        <v>10.725705</v>
      </c>
      <c r="AQ40" s="397">
        <v>11.024865999999999</v>
      </c>
      <c r="AR40" s="397">
        <v>13.230293</v>
      </c>
      <c r="AS40" s="397">
        <v>16.270030999999999</v>
      </c>
      <c r="AT40" s="397">
        <v>13.681792</v>
      </c>
      <c r="AU40" s="397">
        <v>11.761621</v>
      </c>
      <c r="AV40" s="397">
        <v>11.135540000000001</v>
      </c>
      <c r="AW40" s="397">
        <v>11.629655</v>
      </c>
      <c r="AX40" s="397">
        <v>13.925901</v>
      </c>
      <c r="AY40" s="397">
        <v>14.385501</v>
      </c>
      <c r="AZ40" s="798">
        <v>12.786443999999999</v>
      </c>
      <c r="BA40" s="798">
        <v>11.978706000000001</v>
      </c>
      <c r="BB40" s="798">
        <v>10.499995</v>
      </c>
      <c r="BC40" s="798">
        <v>10.934911</v>
      </c>
      <c r="BD40" s="798">
        <v>12.773944999999999</v>
      </c>
      <c r="BE40" s="798">
        <v>15.77477</v>
      </c>
      <c r="BF40" s="385">
        <v>15.231949999999999</v>
      </c>
      <c r="BG40" s="385">
        <v>12.7186</v>
      </c>
      <c r="BH40" s="385">
        <v>11.78501</v>
      </c>
      <c r="BI40" s="385">
        <v>11.76873</v>
      </c>
      <c r="BJ40" s="385">
        <v>13.40788</v>
      </c>
      <c r="BK40" s="385">
        <v>13.95829</v>
      </c>
      <c r="BL40" s="385">
        <v>12.182969999999999</v>
      </c>
      <c r="BM40" s="385">
        <v>12.78853</v>
      </c>
      <c r="BN40" s="385">
        <v>11.348839999999999</v>
      </c>
      <c r="BO40" s="385">
        <v>11.923249999999999</v>
      </c>
      <c r="BP40" s="385">
        <v>13.649369999999999</v>
      </c>
      <c r="BQ40" s="385">
        <v>16.75789</v>
      </c>
      <c r="BR40" s="385">
        <v>16.172979999999999</v>
      </c>
      <c r="BS40" s="385">
        <v>13.24465</v>
      </c>
      <c r="BT40" s="385">
        <v>12.17155</v>
      </c>
      <c r="BU40" s="385">
        <v>12.107390000000001</v>
      </c>
      <c r="BV40" s="385">
        <v>13.704660000000001</v>
      </c>
    </row>
    <row r="41" spans="1:74" ht="11.1" customHeight="1" x14ac:dyDescent="0.2">
      <c r="A41" s="169"/>
      <c r="B41" s="46" t="s">
        <v>1106</v>
      </c>
      <c r="C41" s="398"/>
      <c r="D41" s="398"/>
      <c r="E41" s="398"/>
      <c r="F41" s="398"/>
      <c r="G41" s="398"/>
      <c r="H41" s="398"/>
      <c r="I41" s="398"/>
      <c r="J41" s="398"/>
      <c r="K41" s="398"/>
      <c r="L41" s="398"/>
      <c r="M41" s="398"/>
      <c r="N41" s="398"/>
      <c r="O41" s="398"/>
      <c r="P41" s="398"/>
      <c r="Q41" s="398"/>
      <c r="R41" s="398"/>
      <c r="S41" s="398"/>
      <c r="T41" s="398"/>
      <c r="U41" s="398"/>
      <c r="V41" s="398"/>
      <c r="W41" s="398"/>
      <c r="X41" s="398"/>
      <c r="Y41" s="398"/>
      <c r="Z41" s="398"/>
      <c r="AA41" s="398"/>
      <c r="AB41" s="398"/>
      <c r="AC41" s="398"/>
      <c r="AD41" s="398"/>
      <c r="AE41" s="398"/>
      <c r="AF41" s="398"/>
      <c r="AG41" s="398"/>
      <c r="AH41" s="398"/>
      <c r="AI41" s="398"/>
      <c r="AJ41" s="398"/>
      <c r="AK41" s="398"/>
      <c r="AL41" s="398"/>
      <c r="AM41" s="398"/>
      <c r="AN41" s="398"/>
      <c r="AO41" s="398"/>
      <c r="AP41" s="398"/>
      <c r="AQ41" s="398"/>
      <c r="AR41" s="398"/>
      <c r="AS41" s="398"/>
      <c r="AT41" s="398"/>
      <c r="AU41" s="398"/>
      <c r="AV41" s="398"/>
      <c r="AW41" s="398"/>
      <c r="AX41" s="398"/>
      <c r="AY41" s="398"/>
      <c r="AZ41" s="827"/>
      <c r="BA41" s="827"/>
      <c r="BB41" s="827"/>
      <c r="BC41" s="827"/>
      <c r="BD41" s="827"/>
      <c r="BE41" s="827"/>
      <c r="BF41" s="403"/>
      <c r="BG41" s="403"/>
      <c r="BH41" s="403"/>
      <c r="BI41" s="403"/>
      <c r="BJ41" s="403"/>
      <c r="BK41" s="403"/>
      <c r="BL41" s="403"/>
      <c r="BM41" s="403"/>
      <c r="BN41" s="403"/>
      <c r="BO41" s="403"/>
      <c r="BP41" s="403"/>
      <c r="BQ41" s="403"/>
      <c r="BR41" s="403"/>
      <c r="BS41" s="403"/>
      <c r="BT41" s="403"/>
      <c r="BU41" s="403"/>
      <c r="BV41" s="403"/>
    </row>
    <row r="42" spans="1:74" s="223" customFormat="1" ht="11.1" customHeight="1" x14ac:dyDescent="0.2">
      <c r="A42" s="404" t="s">
        <v>1107</v>
      </c>
      <c r="B42" s="378" t="s">
        <v>1057</v>
      </c>
      <c r="C42" s="237">
        <v>81.805861011999994</v>
      </c>
      <c r="D42" s="237">
        <v>69.174548702999999</v>
      </c>
      <c r="E42" s="237">
        <v>68.017681647000003</v>
      </c>
      <c r="F42" s="237">
        <v>59.174351147000003</v>
      </c>
      <c r="G42" s="237">
        <v>65.437802590999993</v>
      </c>
      <c r="H42" s="237">
        <v>73.198368613</v>
      </c>
      <c r="I42" s="237">
        <v>83.176610875999998</v>
      </c>
      <c r="J42" s="237">
        <v>82.809029881000001</v>
      </c>
      <c r="K42" s="237">
        <v>68.908996502999997</v>
      </c>
      <c r="L42" s="237">
        <v>61.427862691000001</v>
      </c>
      <c r="M42" s="237">
        <v>64.387994925000001</v>
      </c>
      <c r="N42" s="237">
        <v>75.256463867999997</v>
      </c>
      <c r="O42" s="237">
        <v>72.661075897000003</v>
      </c>
      <c r="P42" s="237">
        <v>64.744193107000001</v>
      </c>
      <c r="Q42" s="237">
        <v>68.971341210999995</v>
      </c>
      <c r="R42" s="237">
        <v>58.813815247000001</v>
      </c>
      <c r="S42" s="237">
        <v>62.542214127000001</v>
      </c>
      <c r="T42" s="237">
        <v>70.389971051000003</v>
      </c>
      <c r="U42" s="237">
        <v>85.269367758000001</v>
      </c>
      <c r="V42" s="237">
        <v>82.762851717999993</v>
      </c>
      <c r="W42" s="237">
        <v>70.809999739000006</v>
      </c>
      <c r="X42" s="237">
        <v>62.869972990000001</v>
      </c>
      <c r="Y42" s="237">
        <v>66.826761137999995</v>
      </c>
      <c r="Z42" s="237">
        <v>73.641700994000004</v>
      </c>
      <c r="AA42" s="237">
        <v>81.641390795999996</v>
      </c>
      <c r="AB42" s="237">
        <v>69.426931612000004</v>
      </c>
      <c r="AC42" s="237">
        <v>67.768017749999999</v>
      </c>
      <c r="AD42" s="237">
        <v>61.737323609999997</v>
      </c>
      <c r="AE42" s="237">
        <v>66.681700638999999</v>
      </c>
      <c r="AF42" s="237">
        <v>79.444759340999994</v>
      </c>
      <c r="AG42" s="237">
        <v>86.524766358999997</v>
      </c>
      <c r="AH42" s="237">
        <v>83.283143628000005</v>
      </c>
      <c r="AI42" s="237">
        <v>69.216624624999994</v>
      </c>
      <c r="AJ42" s="237">
        <v>62.878979180000002</v>
      </c>
      <c r="AK42" s="237">
        <v>64.008424968</v>
      </c>
      <c r="AL42" s="237">
        <v>77.501153536000004</v>
      </c>
      <c r="AM42" s="237">
        <v>87.991355882999997</v>
      </c>
      <c r="AN42" s="237">
        <v>73.486107578000002</v>
      </c>
      <c r="AO42" s="237">
        <v>68.856421767000001</v>
      </c>
      <c r="AP42" s="237">
        <v>62.502675787000001</v>
      </c>
      <c r="AQ42" s="237">
        <v>65.909087760999995</v>
      </c>
      <c r="AR42" s="237">
        <v>80.660035532999999</v>
      </c>
      <c r="AS42" s="237">
        <v>93.869233653999999</v>
      </c>
      <c r="AT42" s="237">
        <v>83.419800163999994</v>
      </c>
      <c r="AU42" s="237">
        <v>71.619621651000003</v>
      </c>
      <c r="AV42" s="237">
        <v>65.508833361000001</v>
      </c>
      <c r="AW42" s="237">
        <v>66.539958497000001</v>
      </c>
      <c r="AX42" s="237">
        <v>82.489705499999999</v>
      </c>
      <c r="AY42" s="237">
        <v>87.631159353000001</v>
      </c>
      <c r="AZ42" s="797">
        <v>75.826450879000006</v>
      </c>
      <c r="BA42" s="797">
        <v>70.038406109999997</v>
      </c>
      <c r="BB42" s="797">
        <v>64.074487622000007</v>
      </c>
      <c r="BC42" s="797">
        <v>67.966022018999993</v>
      </c>
      <c r="BD42" s="797">
        <v>78.650262682999994</v>
      </c>
      <c r="BE42" s="797">
        <v>92.870988827999994</v>
      </c>
      <c r="BF42" s="391">
        <v>90.968199999999996</v>
      </c>
      <c r="BG42" s="391">
        <v>76.762389999999996</v>
      </c>
      <c r="BH42" s="391">
        <v>70.33193</v>
      </c>
      <c r="BI42" s="391">
        <v>72.200239999999994</v>
      </c>
      <c r="BJ42" s="391">
        <v>83.996350000000007</v>
      </c>
      <c r="BK42" s="391">
        <v>89.046880000000002</v>
      </c>
      <c r="BL42" s="391">
        <v>75.920090000000002</v>
      </c>
      <c r="BM42" s="391">
        <v>78.208730000000003</v>
      </c>
      <c r="BN42" s="391">
        <v>68.554540000000003</v>
      </c>
      <c r="BO42" s="391">
        <v>73.571179999999998</v>
      </c>
      <c r="BP42" s="391">
        <v>84.168899999999994</v>
      </c>
      <c r="BQ42" s="391">
        <v>98.036460000000005</v>
      </c>
      <c r="BR42" s="391">
        <v>96.178100000000001</v>
      </c>
      <c r="BS42" s="391">
        <v>81.204440000000005</v>
      </c>
      <c r="BT42" s="391">
        <v>74.414919999999995</v>
      </c>
      <c r="BU42" s="391">
        <v>75.634460000000004</v>
      </c>
      <c r="BV42" s="391">
        <v>88.254140000000007</v>
      </c>
    </row>
    <row r="43" spans="1:74" ht="11.1" customHeight="1" x14ac:dyDescent="0.2">
      <c r="A43" s="174" t="s">
        <v>1108</v>
      </c>
      <c r="B43" s="407" t="s">
        <v>923</v>
      </c>
      <c r="C43" s="397">
        <v>27.728312468999999</v>
      </c>
      <c r="D43" s="397">
        <v>24.459084074</v>
      </c>
      <c r="E43" s="397">
        <v>25.947734256</v>
      </c>
      <c r="F43" s="397">
        <v>20.330661221</v>
      </c>
      <c r="G43" s="397">
        <v>23.696620188000001</v>
      </c>
      <c r="H43" s="397">
        <v>30.392852474000001</v>
      </c>
      <c r="I43" s="397">
        <v>37.149022737000003</v>
      </c>
      <c r="J43" s="397">
        <v>36.533886088000003</v>
      </c>
      <c r="K43" s="397">
        <v>30.684391844</v>
      </c>
      <c r="L43" s="397">
        <v>27.083527145000001</v>
      </c>
      <c r="M43" s="397">
        <v>25.713037833000001</v>
      </c>
      <c r="N43" s="397">
        <v>28.249464356000001</v>
      </c>
      <c r="O43" s="397">
        <v>30.782929652</v>
      </c>
      <c r="P43" s="397">
        <v>27.426842646000001</v>
      </c>
      <c r="Q43" s="397">
        <v>29.269513014000001</v>
      </c>
      <c r="R43" s="397">
        <v>23.262649640999999</v>
      </c>
      <c r="S43" s="397">
        <v>26.641716963</v>
      </c>
      <c r="T43" s="397">
        <v>32.830453843999997</v>
      </c>
      <c r="U43" s="397">
        <v>41.444078554000001</v>
      </c>
      <c r="V43" s="397">
        <v>39.117751210999998</v>
      </c>
      <c r="W43" s="397">
        <v>33.266736880000003</v>
      </c>
      <c r="X43" s="397">
        <v>27.330453453000001</v>
      </c>
      <c r="Y43" s="397">
        <v>28.750641673000001</v>
      </c>
      <c r="Z43" s="397">
        <v>31.788569683999999</v>
      </c>
      <c r="AA43" s="397">
        <v>33.628866344999999</v>
      </c>
      <c r="AB43" s="397">
        <v>31.599347645000002</v>
      </c>
      <c r="AC43" s="397">
        <v>30.569849872999999</v>
      </c>
      <c r="AD43" s="397">
        <v>27.069030924</v>
      </c>
      <c r="AE43" s="397">
        <v>28.358852127999999</v>
      </c>
      <c r="AF43" s="397">
        <v>35.552680604999999</v>
      </c>
      <c r="AG43" s="397">
        <v>42.313867758999997</v>
      </c>
      <c r="AH43" s="397">
        <v>39.758246583000002</v>
      </c>
      <c r="AI43" s="397">
        <v>33.998024622999999</v>
      </c>
      <c r="AJ43" s="397">
        <v>27.354696844999999</v>
      </c>
      <c r="AK43" s="397">
        <v>28.450632573</v>
      </c>
      <c r="AL43" s="397">
        <v>32.484031684999998</v>
      </c>
      <c r="AM43" s="397">
        <v>35.141928010000001</v>
      </c>
      <c r="AN43" s="397">
        <v>31.404438895999998</v>
      </c>
      <c r="AO43" s="397">
        <v>28.550559795000002</v>
      </c>
      <c r="AP43" s="397">
        <v>24.260751164999999</v>
      </c>
      <c r="AQ43" s="397">
        <v>26.952649901000001</v>
      </c>
      <c r="AR43" s="397">
        <v>35.515167894000001</v>
      </c>
      <c r="AS43" s="397">
        <v>44.494572765000001</v>
      </c>
      <c r="AT43" s="397">
        <v>39.083263901999999</v>
      </c>
      <c r="AU43" s="397">
        <v>34.080862750999998</v>
      </c>
      <c r="AV43" s="397">
        <v>28.549476331000001</v>
      </c>
      <c r="AW43" s="397">
        <v>27.314323866999999</v>
      </c>
      <c r="AX43" s="397">
        <v>35.450976050999998</v>
      </c>
      <c r="AY43" s="397">
        <v>36.181013884999999</v>
      </c>
      <c r="AZ43" s="798">
        <v>32.877717150000002</v>
      </c>
      <c r="BA43" s="798">
        <v>29.398552933000001</v>
      </c>
      <c r="BB43" s="798">
        <v>25.379294180999999</v>
      </c>
      <c r="BC43" s="798">
        <v>27.057350311</v>
      </c>
      <c r="BD43" s="798">
        <v>34.928816394999998</v>
      </c>
      <c r="BE43" s="798">
        <v>43.558137872000003</v>
      </c>
      <c r="BF43" s="385">
        <v>42.201160000000002</v>
      </c>
      <c r="BG43" s="385">
        <v>36.0886</v>
      </c>
      <c r="BH43" s="385">
        <v>29.63832</v>
      </c>
      <c r="BI43" s="385">
        <v>29.626090000000001</v>
      </c>
      <c r="BJ43" s="385">
        <v>36.231619999999999</v>
      </c>
      <c r="BK43" s="385">
        <v>37.962269999999997</v>
      </c>
      <c r="BL43" s="385">
        <v>32.217239999999997</v>
      </c>
      <c r="BM43" s="385">
        <v>32.386330000000001</v>
      </c>
      <c r="BN43" s="385">
        <v>26.99042</v>
      </c>
      <c r="BO43" s="385">
        <v>28.621020000000001</v>
      </c>
      <c r="BP43" s="385">
        <v>36.525680000000001</v>
      </c>
      <c r="BQ43" s="385">
        <v>46.241199999999999</v>
      </c>
      <c r="BR43" s="385">
        <v>44.46311</v>
      </c>
      <c r="BS43" s="385">
        <v>37.724809999999998</v>
      </c>
      <c r="BT43" s="385">
        <v>31.077310000000001</v>
      </c>
      <c r="BU43" s="385">
        <v>30.582999999999998</v>
      </c>
      <c r="BV43" s="385">
        <v>38.064459999999997</v>
      </c>
    </row>
    <row r="44" spans="1:74" ht="11.1" customHeight="1" x14ac:dyDescent="0.2">
      <c r="A44" s="174" t="s">
        <v>1109</v>
      </c>
      <c r="B44" s="375" t="s">
        <v>85</v>
      </c>
      <c r="C44" s="397">
        <v>23.865950931</v>
      </c>
      <c r="D44" s="397">
        <v>17.659593537999999</v>
      </c>
      <c r="E44" s="397">
        <v>13.717796140000001</v>
      </c>
      <c r="F44" s="397">
        <v>13.464845146</v>
      </c>
      <c r="G44" s="397">
        <v>13.798435320999999</v>
      </c>
      <c r="H44" s="397">
        <v>15.287973982</v>
      </c>
      <c r="I44" s="397">
        <v>18.171483153</v>
      </c>
      <c r="J44" s="397">
        <v>19.092617079</v>
      </c>
      <c r="K44" s="397">
        <v>12.376879213</v>
      </c>
      <c r="L44" s="397">
        <v>9.0460841829999996</v>
      </c>
      <c r="M44" s="397">
        <v>11.387858517</v>
      </c>
      <c r="N44" s="397">
        <v>17.032377150999999</v>
      </c>
      <c r="O44" s="397">
        <v>12.451085295</v>
      </c>
      <c r="P44" s="397">
        <v>10.585938820999999</v>
      </c>
      <c r="Q44" s="397">
        <v>11.673125347999999</v>
      </c>
      <c r="R44" s="397">
        <v>10.139908514</v>
      </c>
      <c r="S44" s="397">
        <v>8.7695523830000006</v>
      </c>
      <c r="T44" s="397">
        <v>10.213133951</v>
      </c>
      <c r="U44" s="397">
        <v>16.118471666000001</v>
      </c>
      <c r="V44" s="397">
        <v>15.812427497</v>
      </c>
      <c r="W44" s="397">
        <v>11.52792051</v>
      </c>
      <c r="X44" s="397">
        <v>8.8704651820000002</v>
      </c>
      <c r="Y44" s="397">
        <v>10.361991740000001</v>
      </c>
      <c r="Z44" s="397">
        <v>12.319769561999999</v>
      </c>
      <c r="AA44" s="397">
        <v>17.825246712999999</v>
      </c>
      <c r="AB44" s="397">
        <v>9.9803839819999993</v>
      </c>
      <c r="AC44" s="397">
        <v>8.4780931390000003</v>
      </c>
      <c r="AD44" s="397">
        <v>8.9465954799999992</v>
      </c>
      <c r="AE44" s="397">
        <v>10.713961773999999</v>
      </c>
      <c r="AF44" s="397">
        <v>15.099990681</v>
      </c>
      <c r="AG44" s="397">
        <v>16.230771788999999</v>
      </c>
      <c r="AH44" s="397">
        <v>14.880342936</v>
      </c>
      <c r="AI44" s="397">
        <v>8.7406147149999995</v>
      </c>
      <c r="AJ44" s="397">
        <v>8.1719782050000003</v>
      </c>
      <c r="AK44" s="397">
        <v>8.3904683930000008</v>
      </c>
      <c r="AL44" s="397">
        <v>14.337762468999999</v>
      </c>
      <c r="AM44" s="397">
        <v>21.032432010000001</v>
      </c>
      <c r="AN44" s="397">
        <v>14.593541292999999</v>
      </c>
      <c r="AO44" s="397">
        <v>10.981750857</v>
      </c>
      <c r="AP44" s="397">
        <v>10.94221789</v>
      </c>
      <c r="AQ44" s="397">
        <v>9.8962419659999998</v>
      </c>
      <c r="AR44" s="397">
        <v>15.272228266000001</v>
      </c>
      <c r="AS44" s="397">
        <v>19.723482507</v>
      </c>
      <c r="AT44" s="397">
        <v>14.83938324</v>
      </c>
      <c r="AU44" s="397">
        <v>10.401937813</v>
      </c>
      <c r="AV44" s="397">
        <v>10.685049529</v>
      </c>
      <c r="AW44" s="397">
        <v>11.603065392</v>
      </c>
      <c r="AX44" s="397">
        <v>16.589783805</v>
      </c>
      <c r="AY44" s="397">
        <v>19.049990465</v>
      </c>
      <c r="AZ44" s="798">
        <v>15.271756222</v>
      </c>
      <c r="BA44" s="798">
        <v>10.571602358</v>
      </c>
      <c r="BB44" s="798">
        <v>10.412102509</v>
      </c>
      <c r="BC44" s="798">
        <v>10.791196872</v>
      </c>
      <c r="BD44" s="798">
        <v>13.910130000000001</v>
      </c>
      <c r="BE44" s="798">
        <v>19.526530000000001</v>
      </c>
      <c r="BF44" s="385">
        <v>18.439340000000001</v>
      </c>
      <c r="BG44" s="385">
        <v>12.769740000000001</v>
      </c>
      <c r="BH44" s="385">
        <v>12.19103</v>
      </c>
      <c r="BI44" s="385">
        <v>13.793979999999999</v>
      </c>
      <c r="BJ44" s="385">
        <v>16.775110000000002</v>
      </c>
      <c r="BK44" s="385">
        <v>18.334099999999999</v>
      </c>
      <c r="BL44" s="385">
        <v>15.0717</v>
      </c>
      <c r="BM44" s="385">
        <v>15.086880000000001</v>
      </c>
      <c r="BN44" s="385">
        <v>12.94745</v>
      </c>
      <c r="BO44" s="385">
        <v>13.1066</v>
      </c>
      <c r="BP44" s="385">
        <v>15.90081</v>
      </c>
      <c r="BQ44" s="385">
        <v>20.23462</v>
      </c>
      <c r="BR44" s="385">
        <v>20.374659999999999</v>
      </c>
      <c r="BS44" s="385">
        <v>14.292619999999999</v>
      </c>
      <c r="BT44" s="385">
        <v>13.902189999999999</v>
      </c>
      <c r="BU44" s="385">
        <v>14.86754</v>
      </c>
      <c r="BV44" s="385">
        <v>17.766829999999999</v>
      </c>
    </row>
    <row r="45" spans="1:74" ht="11.1" customHeight="1" x14ac:dyDescent="0.2">
      <c r="A45" s="174" t="s">
        <v>1110</v>
      </c>
      <c r="B45" s="375" t="s">
        <v>1061</v>
      </c>
      <c r="C45" s="397">
        <v>24.976103999999999</v>
      </c>
      <c r="D45" s="397">
        <v>21.677513999999999</v>
      </c>
      <c r="E45" s="397">
        <v>22.356406</v>
      </c>
      <c r="F45" s="397">
        <v>19.338346000000001</v>
      </c>
      <c r="G45" s="397">
        <v>22.62135</v>
      </c>
      <c r="H45" s="397">
        <v>23.104254000000001</v>
      </c>
      <c r="I45" s="397">
        <v>23.994440999999998</v>
      </c>
      <c r="J45" s="397">
        <v>23.605253999999999</v>
      </c>
      <c r="K45" s="397">
        <v>22.09065</v>
      </c>
      <c r="L45" s="397">
        <v>20.431763</v>
      </c>
      <c r="M45" s="397">
        <v>22.007086000000001</v>
      </c>
      <c r="N45" s="397">
        <v>24.383047000000001</v>
      </c>
      <c r="O45" s="397">
        <v>24.382957999999999</v>
      </c>
      <c r="P45" s="397">
        <v>21.35632</v>
      </c>
      <c r="Q45" s="397">
        <v>21.878081000000002</v>
      </c>
      <c r="R45" s="397">
        <v>20.077632000000001</v>
      </c>
      <c r="S45" s="397">
        <v>22.207439000000001</v>
      </c>
      <c r="T45" s="397">
        <v>23.373743000000001</v>
      </c>
      <c r="U45" s="397">
        <v>24.054993</v>
      </c>
      <c r="V45" s="397">
        <v>23.876401000000001</v>
      </c>
      <c r="W45" s="397">
        <v>22.623988000000001</v>
      </c>
      <c r="X45" s="397">
        <v>21.732585</v>
      </c>
      <c r="Y45" s="397">
        <v>22.630302</v>
      </c>
      <c r="Z45" s="397">
        <v>24.396889000000002</v>
      </c>
      <c r="AA45" s="397">
        <v>24.642478000000001</v>
      </c>
      <c r="AB45" s="397">
        <v>22.390941999999999</v>
      </c>
      <c r="AC45" s="397">
        <v>21.840306000000002</v>
      </c>
      <c r="AD45" s="397">
        <v>18.979800000000001</v>
      </c>
      <c r="AE45" s="397">
        <v>22.118300000000001</v>
      </c>
      <c r="AF45" s="397">
        <v>23.234210999999998</v>
      </c>
      <c r="AG45" s="397">
        <v>23.685130000000001</v>
      </c>
      <c r="AH45" s="397">
        <v>24.107386999999999</v>
      </c>
      <c r="AI45" s="397">
        <v>22.608529000000001</v>
      </c>
      <c r="AJ45" s="397">
        <v>21.983473</v>
      </c>
      <c r="AK45" s="397">
        <v>21.857797999999999</v>
      </c>
      <c r="AL45" s="397">
        <v>24.910430999999999</v>
      </c>
      <c r="AM45" s="397">
        <v>24.967769000000001</v>
      </c>
      <c r="AN45" s="397">
        <v>21.686121</v>
      </c>
      <c r="AO45" s="397">
        <v>21.511257000000001</v>
      </c>
      <c r="AP45" s="397">
        <v>20.215267000000001</v>
      </c>
      <c r="AQ45" s="397">
        <v>22.085408999999999</v>
      </c>
      <c r="AR45" s="397">
        <v>23.355685000000001</v>
      </c>
      <c r="AS45" s="397">
        <v>23.793851</v>
      </c>
      <c r="AT45" s="397">
        <v>23.904906</v>
      </c>
      <c r="AU45" s="397">
        <v>22.213543000000001</v>
      </c>
      <c r="AV45" s="397">
        <v>20.132553000000001</v>
      </c>
      <c r="AW45" s="397">
        <v>21.798164</v>
      </c>
      <c r="AX45" s="397">
        <v>24.372347999999999</v>
      </c>
      <c r="AY45" s="397">
        <v>24.911684999999999</v>
      </c>
      <c r="AZ45" s="798">
        <v>21.483196</v>
      </c>
      <c r="BA45" s="798">
        <v>22.227875999999998</v>
      </c>
      <c r="BB45" s="798">
        <v>19.964527</v>
      </c>
      <c r="BC45" s="798">
        <v>22.499255000000002</v>
      </c>
      <c r="BD45" s="798">
        <v>22.968540000000001</v>
      </c>
      <c r="BE45" s="798">
        <v>23.712240000000001</v>
      </c>
      <c r="BF45" s="385">
        <v>24.349139999999998</v>
      </c>
      <c r="BG45" s="385">
        <v>22.582049999999999</v>
      </c>
      <c r="BH45" s="385">
        <v>21.716629999999999</v>
      </c>
      <c r="BI45" s="385">
        <v>22.456669999999999</v>
      </c>
      <c r="BJ45" s="385">
        <v>24.349139999999998</v>
      </c>
      <c r="BK45" s="385">
        <v>24.349139999999998</v>
      </c>
      <c r="BL45" s="385">
        <v>21.304590000000001</v>
      </c>
      <c r="BM45" s="385">
        <v>21.27345</v>
      </c>
      <c r="BN45" s="385">
        <v>18.810549999999999</v>
      </c>
      <c r="BO45" s="385">
        <v>23.02158</v>
      </c>
      <c r="BP45" s="385">
        <v>23.563680000000002</v>
      </c>
      <c r="BQ45" s="385">
        <v>24.349139999999998</v>
      </c>
      <c r="BR45" s="385">
        <v>24.349139999999998</v>
      </c>
      <c r="BS45" s="385">
        <v>22.97851</v>
      </c>
      <c r="BT45" s="385">
        <v>21.321190000000001</v>
      </c>
      <c r="BU45" s="385">
        <v>22.46782</v>
      </c>
      <c r="BV45" s="385">
        <v>24.349139999999998</v>
      </c>
    </row>
    <row r="46" spans="1:74" ht="11.1" customHeight="1" x14ac:dyDescent="0.2">
      <c r="A46" s="174" t="s">
        <v>1111</v>
      </c>
      <c r="B46" s="375" t="s">
        <v>1065</v>
      </c>
      <c r="C46" s="397">
        <v>0.75367160899999996</v>
      </c>
      <c r="D46" s="397">
        <v>0.81267897600000005</v>
      </c>
      <c r="E46" s="397">
        <v>1.0552259749999999</v>
      </c>
      <c r="F46" s="397">
        <v>0.92378893100000004</v>
      </c>
      <c r="G46" s="397">
        <v>0.80008991500000004</v>
      </c>
      <c r="H46" s="397">
        <v>0.65950751399999996</v>
      </c>
      <c r="I46" s="397">
        <v>0.56647437899999997</v>
      </c>
      <c r="J46" s="397">
        <v>0.56591977699999996</v>
      </c>
      <c r="K46" s="397">
        <v>0.56700199799999995</v>
      </c>
      <c r="L46" s="397">
        <v>0.50966255100000002</v>
      </c>
      <c r="M46" s="397">
        <v>0.61831661400000004</v>
      </c>
      <c r="N46" s="397">
        <v>0.86450828099999999</v>
      </c>
      <c r="O46" s="397">
        <v>1.0809196430000001</v>
      </c>
      <c r="P46" s="397">
        <v>0.74634627899999995</v>
      </c>
      <c r="Q46" s="397">
        <v>0.95171629800000002</v>
      </c>
      <c r="R46" s="397">
        <v>0.77694200499999999</v>
      </c>
      <c r="S46" s="397">
        <v>0.82517121699999996</v>
      </c>
      <c r="T46" s="397">
        <v>0.44462737200000002</v>
      </c>
      <c r="U46" s="397">
        <v>0.65481561300000002</v>
      </c>
      <c r="V46" s="397">
        <v>0.62451416999999998</v>
      </c>
      <c r="W46" s="397">
        <v>0.463388725</v>
      </c>
      <c r="X46" s="397">
        <v>0.691531389</v>
      </c>
      <c r="Y46" s="397">
        <v>0.58626582299999996</v>
      </c>
      <c r="Z46" s="397">
        <v>1.0245862910000001</v>
      </c>
      <c r="AA46" s="397">
        <v>1.173946427</v>
      </c>
      <c r="AB46" s="397">
        <v>0.90960729799999995</v>
      </c>
      <c r="AC46" s="397">
        <v>1.116542422</v>
      </c>
      <c r="AD46" s="397">
        <v>0.97843566400000004</v>
      </c>
      <c r="AE46" s="397">
        <v>0.97132109499999997</v>
      </c>
      <c r="AF46" s="397">
        <v>0.488708376</v>
      </c>
      <c r="AG46" s="397">
        <v>0.40760487400000001</v>
      </c>
      <c r="AH46" s="397">
        <v>0.69327499400000003</v>
      </c>
      <c r="AI46" s="397">
        <v>0.35785293899999998</v>
      </c>
      <c r="AJ46" s="397">
        <v>0.43060219700000002</v>
      </c>
      <c r="AK46" s="397">
        <v>0.383944112</v>
      </c>
      <c r="AL46" s="397">
        <v>0.81318402300000003</v>
      </c>
      <c r="AM46" s="397">
        <v>0.63286345700000002</v>
      </c>
      <c r="AN46" s="397">
        <v>0.72888220100000001</v>
      </c>
      <c r="AO46" s="397">
        <v>0.911313394</v>
      </c>
      <c r="AP46" s="397">
        <v>0.72150722099999998</v>
      </c>
      <c r="AQ46" s="397">
        <v>1.0047409940000001</v>
      </c>
      <c r="AR46" s="397">
        <v>0.88297508999999996</v>
      </c>
      <c r="AS46" s="397">
        <v>0.695425285</v>
      </c>
      <c r="AT46" s="397">
        <v>0.56674059399999999</v>
      </c>
      <c r="AU46" s="397">
        <v>0.46372503399999998</v>
      </c>
      <c r="AV46" s="397">
        <v>0.48182557999999998</v>
      </c>
      <c r="AW46" s="397">
        <v>0.50950243299999998</v>
      </c>
      <c r="AX46" s="397">
        <v>0.56884732100000002</v>
      </c>
      <c r="AY46" s="397">
        <v>0.61417451700000003</v>
      </c>
      <c r="AZ46" s="798">
        <v>0.51856258099999997</v>
      </c>
      <c r="BA46" s="798">
        <v>0.92662814599999999</v>
      </c>
      <c r="BB46" s="798">
        <v>0.79244964200000001</v>
      </c>
      <c r="BC46" s="798">
        <v>0.73266921299999999</v>
      </c>
      <c r="BD46" s="798">
        <v>0.59352590000000005</v>
      </c>
      <c r="BE46" s="798">
        <v>0.58514759999999999</v>
      </c>
      <c r="BF46" s="385">
        <v>0.53994410000000004</v>
      </c>
      <c r="BG46" s="385">
        <v>0.50100880000000003</v>
      </c>
      <c r="BH46" s="385">
        <v>0.61447030000000002</v>
      </c>
      <c r="BI46" s="385">
        <v>0.65067339999999996</v>
      </c>
      <c r="BJ46" s="385">
        <v>0.86134869999999997</v>
      </c>
      <c r="BK46" s="385">
        <v>0.90376889999999999</v>
      </c>
      <c r="BL46" s="385">
        <v>0.78303880000000003</v>
      </c>
      <c r="BM46" s="385">
        <v>1.001614</v>
      </c>
      <c r="BN46" s="385">
        <v>0.96915600000000002</v>
      </c>
      <c r="BO46" s="385">
        <v>0.93629459999999998</v>
      </c>
      <c r="BP46" s="385">
        <v>0.70026889999999997</v>
      </c>
      <c r="BQ46" s="385">
        <v>0.64575020000000005</v>
      </c>
      <c r="BR46" s="385">
        <v>0.57365920000000004</v>
      </c>
      <c r="BS46" s="385">
        <v>0.51964659999999996</v>
      </c>
      <c r="BT46" s="385">
        <v>0.62648709999999996</v>
      </c>
      <c r="BU46" s="385">
        <v>0.65911399999999998</v>
      </c>
      <c r="BV46" s="385">
        <v>0.86866339999999997</v>
      </c>
    </row>
    <row r="47" spans="1:74" ht="11.1" customHeight="1" x14ac:dyDescent="0.2">
      <c r="A47" s="174" t="s">
        <v>1112</v>
      </c>
      <c r="B47" s="375" t="s">
        <v>1067</v>
      </c>
      <c r="C47" s="397">
        <v>3.1754932579999999</v>
      </c>
      <c r="D47" s="397">
        <v>3.3159954709999999</v>
      </c>
      <c r="E47" s="397">
        <v>3.4678138249999999</v>
      </c>
      <c r="F47" s="397">
        <v>3.3945489860000002</v>
      </c>
      <c r="G47" s="397">
        <v>2.866042808</v>
      </c>
      <c r="H47" s="397">
        <v>1.842679661</v>
      </c>
      <c r="I47" s="397">
        <v>1.511474414</v>
      </c>
      <c r="J47" s="397">
        <v>1.2564065609999999</v>
      </c>
      <c r="K47" s="397">
        <v>1.6589717740000001</v>
      </c>
      <c r="L47" s="397">
        <v>2.930881088</v>
      </c>
      <c r="M47" s="397">
        <v>3.5238862360000001</v>
      </c>
      <c r="N47" s="397">
        <v>3.0356424579999999</v>
      </c>
      <c r="O47" s="397">
        <v>2.9385349999999999</v>
      </c>
      <c r="P47" s="397">
        <v>3.3849429999999998</v>
      </c>
      <c r="Q47" s="397">
        <v>3.5931150000000001</v>
      </c>
      <c r="R47" s="397">
        <v>2.8232699999999999</v>
      </c>
      <c r="S47" s="397">
        <v>2.0822319999999999</v>
      </c>
      <c r="T47" s="397">
        <v>1.6667510000000001</v>
      </c>
      <c r="U47" s="397">
        <v>0.99516199999999999</v>
      </c>
      <c r="V47" s="397">
        <v>1.4389609999999999</v>
      </c>
      <c r="W47" s="397">
        <v>1.2864709999999999</v>
      </c>
      <c r="X47" s="397">
        <v>2.6787339999999999</v>
      </c>
      <c r="Y47" s="397">
        <v>3.1645590000000001</v>
      </c>
      <c r="Z47" s="397">
        <v>2.9228839999999998</v>
      </c>
      <c r="AA47" s="397">
        <v>3.0681780000000001</v>
      </c>
      <c r="AB47" s="397">
        <v>2.9218519999999999</v>
      </c>
      <c r="AC47" s="397">
        <v>3.8300519999999998</v>
      </c>
      <c r="AD47" s="397">
        <v>3.514135</v>
      </c>
      <c r="AE47" s="397">
        <v>2.101440873</v>
      </c>
      <c r="AF47" s="397">
        <v>2.1909200000000002</v>
      </c>
      <c r="AG47" s="397">
        <v>1.1278539999999999</v>
      </c>
      <c r="AH47" s="397">
        <v>1.16842</v>
      </c>
      <c r="AI47" s="397">
        <v>1.4684790000000001</v>
      </c>
      <c r="AJ47" s="397">
        <v>2.5862669999999999</v>
      </c>
      <c r="AK47" s="397">
        <v>3.3571339999999998</v>
      </c>
      <c r="AL47" s="397">
        <v>3.4061840000000001</v>
      </c>
      <c r="AM47" s="397">
        <v>3.6511357289999999</v>
      </c>
      <c r="AN47" s="397">
        <v>2.981007908</v>
      </c>
      <c r="AO47" s="397">
        <v>3.966244374</v>
      </c>
      <c r="AP47" s="397">
        <v>3.1096517289999999</v>
      </c>
      <c r="AQ47" s="397">
        <v>2.5723691949999998</v>
      </c>
      <c r="AR47" s="397">
        <v>1.8579935350000001</v>
      </c>
      <c r="AS47" s="397">
        <v>1.2765433049999999</v>
      </c>
      <c r="AT47" s="397">
        <v>1.2433154609999999</v>
      </c>
      <c r="AU47" s="397">
        <v>1.194066182</v>
      </c>
      <c r="AV47" s="397">
        <v>2.7419350929999999</v>
      </c>
      <c r="AW47" s="397">
        <v>3.1857096239999998</v>
      </c>
      <c r="AX47" s="397">
        <v>3.6168079949999998</v>
      </c>
      <c r="AY47" s="397">
        <v>3.6338490029999999</v>
      </c>
      <c r="AZ47" s="798">
        <v>2.7815871969999999</v>
      </c>
      <c r="BA47" s="798">
        <v>3.6458593760000002</v>
      </c>
      <c r="BB47" s="798">
        <v>3.5695319670000001</v>
      </c>
      <c r="BC47" s="798">
        <v>2.5121591799999998</v>
      </c>
      <c r="BD47" s="798">
        <v>2.018275</v>
      </c>
      <c r="BE47" s="798">
        <v>1.2505599999999999</v>
      </c>
      <c r="BF47" s="385">
        <v>1.2984420000000001</v>
      </c>
      <c r="BG47" s="385">
        <v>1.3453599999999999</v>
      </c>
      <c r="BH47" s="385">
        <v>2.8076249999999998</v>
      </c>
      <c r="BI47" s="385">
        <v>3.3793410000000002</v>
      </c>
      <c r="BJ47" s="385">
        <v>3.8095560000000002</v>
      </c>
      <c r="BK47" s="385">
        <v>4.7374049999999999</v>
      </c>
      <c r="BL47" s="385">
        <v>3.7654399999999999</v>
      </c>
      <c r="BM47" s="385">
        <v>4.9781389999999996</v>
      </c>
      <c r="BN47" s="385">
        <v>4.6190379999999998</v>
      </c>
      <c r="BO47" s="385">
        <v>3.3514170000000001</v>
      </c>
      <c r="BP47" s="385">
        <v>2.66214</v>
      </c>
      <c r="BQ47" s="385">
        <v>1.6681539999999999</v>
      </c>
      <c r="BR47" s="385">
        <v>1.6914439999999999</v>
      </c>
      <c r="BS47" s="385">
        <v>1.749989</v>
      </c>
      <c r="BT47" s="385">
        <v>3.6875100000000001</v>
      </c>
      <c r="BU47" s="385">
        <v>4.4256279999999997</v>
      </c>
      <c r="BV47" s="385">
        <v>4.8732340000000001</v>
      </c>
    </row>
    <row r="48" spans="1:74" ht="11.1" customHeight="1" x14ac:dyDescent="0.2">
      <c r="A48" s="174" t="s">
        <v>1113</v>
      </c>
      <c r="B48" s="375" t="s">
        <v>1069</v>
      </c>
      <c r="C48" s="397">
        <v>0.58123115800000003</v>
      </c>
      <c r="D48" s="397">
        <v>0.73642898400000001</v>
      </c>
      <c r="E48" s="397">
        <v>0.98136876200000001</v>
      </c>
      <c r="F48" s="397">
        <v>1.2287159590000001</v>
      </c>
      <c r="G48" s="397">
        <v>1.211356095</v>
      </c>
      <c r="H48" s="397">
        <v>1.444485019</v>
      </c>
      <c r="I48" s="397">
        <v>1.308847345</v>
      </c>
      <c r="J48" s="397">
        <v>1.2939160700000001</v>
      </c>
      <c r="K48" s="397">
        <v>1.1465369999999999</v>
      </c>
      <c r="L48" s="397">
        <v>0.92577344699999997</v>
      </c>
      <c r="M48" s="397">
        <v>0.67551397499999999</v>
      </c>
      <c r="N48" s="397">
        <v>0.53359855499999997</v>
      </c>
      <c r="O48" s="397">
        <v>0.55173135500000003</v>
      </c>
      <c r="P48" s="397">
        <v>0.79053521500000001</v>
      </c>
      <c r="Q48" s="397">
        <v>1.1780259099999999</v>
      </c>
      <c r="R48" s="397">
        <v>1.344942614</v>
      </c>
      <c r="S48" s="397">
        <v>1.5340038499999999</v>
      </c>
      <c r="T48" s="397">
        <v>1.502223197</v>
      </c>
      <c r="U48" s="397">
        <v>1.642350403</v>
      </c>
      <c r="V48" s="397">
        <v>1.5217039210000001</v>
      </c>
      <c r="W48" s="397">
        <v>1.2957350949999999</v>
      </c>
      <c r="X48" s="397">
        <v>1.167672335</v>
      </c>
      <c r="Y48" s="397">
        <v>0.953921193</v>
      </c>
      <c r="Z48" s="397">
        <v>0.70700042600000002</v>
      </c>
      <c r="AA48" s="397">
        <v>0.72039708300000005</v>
      </c>
      <c r="AB48" s="397">
        <v>1.2634041389999999</v>
      </c>
      <c r="AC48" s="397">
        <v>1.5431502530000001</v>
      </c>
      <c r="AD48" s="397">
        <v>1.7926403689999999</v>
      </c>
      <c r="AE48" s="397">
        <v>1.9879156520000001</v>
      </c>
      <c r="AF48" s="397">
        <v>2.5180390730000002</v>
      </c>
      <c r="AG48" s="397">
        <v>2.3648142019999998</v>
      </c>
      <c r="AH48" s="397">
        <v>2.2891962669999999</v>
      </c>
      <c r="AI48" s="397">
        <v>1.7773131010000001</v>
      </c>
      <c r="AJ48" s="397">
        <v>1.9997050009999999</v>
      </c>
      <c r="AK48" s="397">
        <v>1.186258866</v>
      </c>
      <c r="AL48" s="397">
        <v>1.052374795</v>
      </c>
      <c r="AM48" s="397">
        <v>1.5253763869999999</v>
      </c>
      <c r="AN48" s="397">
        <v>1.5656864150000001</v>
      </c>
      <c r="AO48" s="397">
        <v>2.5129626690000002</v>
      </c>
      <c r="AP48" s="397">
        <v>2.8705058550000002</v>
      </c>
      <c r="AQ48" s="397">
        <v>2.9749937179999999</v>
      </c>
      <c r="AR48" s="397">
        <v>3.3776491019999999</v>
      </c>
      <c r="AS48" s="397">
        <v>3.510765261</v>
      </c>
      <c r="AT48" s="397">
        <v>3.3666862169999998</v>
      </c>
      <c r="AU48" s="397">
        <v>2.8535955390000001</v>
      </c>
      <c r="AV48" s="397">
        <v>2.4479762570000001</v>
      </c>
      <c r="AW48" s="397">
        <v>1.689282256</v>
      </c>
      <c r="AX48" s="397">
        <v>1.2636658460000001</v>
      </c>
      <c r="AY48" s="397">
        <v>1.6277428780000001</v>
      </c>
      <c r="AZ48" s="798">
        <v>2.0358693790000002</v>
      </c>
      <c r="BA48" s="798">
        <v>2.8901773930000001</v>
      </c>
      <c r="BB48" s="798">
        <v>3.4990731949999998</v>
      </c>
      <c r="BC48" s="798">
        <v>3.8588164589999998</v>
      </c>
      <c r="BD48" s="798">
        <v>3.8593950000000001</v>
      </c>
      <c r="BE48" s="798">
        <v>3.9128059999999998</v>
      </c>
      <c r="BF48" s="385">
        <v>3.8182559999999999</v>
      </c>
      <c r="BG48" s="385">
        <v>3.1788189999999998</v>
      </c>
      <c r="BH48" s="385">
        <v>2.968604</v>
      </c>
      <c r="BI48" s="385">
        <v>1.945929</v>
      </c>
      <c r="BJ48" s="385">
        <v>1.4479649999999999</v>
      </c>
      <c r="BK48" s="385">
        <v>1.8683019999999999</v>
      </c>
      <c r="BL48" s="385">
        <v>2.2496019999999999</v>
      </c>
      <c r="BM48" s="385">
        <v>3.2561140000000002</v>
      </c>
      <c r="BN48" s="385">
        <v>3.8545259999999999</v>
      </c>
      <c r="BO48" s="385">
        <v>4.1496750000000002</v>
      </c>
      <c r="BP48" s="385">
        <v>4.497395</v>
      </c>
      <c r="BQ48" s="385">
        <v>4.5556599999999996</v>
      </c>
      <c r="BR48" s="385">
        <v>4.3691250000000004</v>
      </c>
      <c r="BS48" s="385">
        <v>3.6734</v>
      </c>
      <c r="BT48" s="385">
        <v>3.4484499999999998</v>
      </c>
      <c r="BU48" s="385">
        <v>2.2572899999999998</v>
      </c>
      <c r="BV48" s="385">
        <v>1.787801</v>
      </c>
    </row>
    <row r="49" spans="1:74" ht="11.1" customHeight="1" x14ac:dyDescent="0.2">
      <c r="A49" s="174" t="s">
        <v>1114</v>
      </c>
      <c r="B49" s="407" t="s">
        <v>1093</v>
      </c>
      <c r="C49" s="397">
        <v>0.72509758700000004</v>
      </c>
      <c r="D49" s="397">
        <v>0.51325365999999994</v>
      </c>
      <c r="E49" s="397">
        <v>0.49133668899999999</v>
      </c>
      <c r="F49" s="397">
        <v>0.49344490400000002</v>
      </c>
      <c r="G49" s="397">
        <v>0.443908264</v>
      </c>
      <c r="H49" s="397">
        <v>0.46661596300000002</v>
      </c>
      <c r="I49" s="397">
        <v>0.47486784799999998</v>
      </c>
      <c r="J49" s="397">
        <v>0.461030306</v>
      </c>
      <c r="K49" s="397">
        <v>0.384564674</v>
      </c>
      <c r="L49" s="397">
        <v>0.50017127699999997</v>
      </c>
      <c r="M49" s="397">
        <v>0.46229575000000001</v>
      </c>
      <c r="N49" s="397">
        <v>1.157826067</v>
      </c>
      <c r="O49" s="397">
        <v>0.472916952</v>
      </c>
      <c r="P49" s="397">
        <v>0.45326714600000001</v>
      </c>
      <c r="Q49" s="397">
        <v>0.427764641</v>
      </c>
      <c r="R49" s="397">
        <v>0.38847047299999998</v>
      </c>
      <c r="S49" s="397">
        <v>0.48209871399999998</v>
      </c>
      <c r="T49" s="397">
        <v>0.35903868700000002</v>
      </c>
      <c r="U49" s="397">
        <v>0.35949652199999999</v>
      </c>
      <c r="V49" s="397">
        <v>0.37109291900000002</v>
      </c>
      <c r="W49" s="397">
        <v>0.34575952900000001</v>
      </c>
      <c r="X49" s="397">
        <v>0.398531631</v>
      </c>
      <c r="Y49" s="397">
        <v>0.37907970899999999</v>
      </c>
      <c r="Z49" s="397">
        <v>0.482002031</v>
      </c>
      <c r="AA49" s="397">
        <v>0.58227822799999995</v>
      </c>
      <c r="AB49" s="397">
        <v>0.36139454799999998</v>
      </c>
      <c r="AC49" s="397">
        <v>0.39002406299999998</v>
      </c>
      <c r="AD49" s="397">
        <v>0.45668617299999997</v>
      </c>
      <c r="AE49" s="397">
        <v>0.42990911700000001</v>
      </c>
      <c r="AF49" s="397">
        <v>0.36020960600000002</v>
      </c>
      <c r="AG49" s="397">
        <v>0.39472373500000002</v>
      </c>
      <c r="AH49" s="397">
        <v>0.38627584799999998</v>
      </c>
      <c r="AI49" s="397">
        <v>0.26581124699999997</v>
      </c>
      <c r="AJ49" s="397">
        <v>0.35225693200000002</v>
      </c>
      <c r="AK49" s="397">
        <v>0.38218902399999999</v>
      </c>
      <c r="AL49" s="397">
        <v>0.49718556400000002</v>
      </c>
      <c r="AM49" s="397">
        <v>1.0398512900000001</v>
      </c>
      <c r="AN49" s="397">
        <v>0.526429865</v>
      </c>
      <c r="AO49" s="397">
        <v>0.42233367799999999</v>
      </c>
      <c r="AP49" s="397">
        <v>0.38277492699999999</v>
      </c>
      <c r="AQ49" s="397">
        <v>0.42268298700000001</v>
      </c>
      <c r="AR49" s="397">
        <v>0.39833664600000002</v>
      </c>
      <c r="AS49" s="397">
        <v>0.37459353099999998</v>
      </c>
      <c r="AT49" s="397">
        <v>0.41550474999999998</v>
      </c>
      <c r="AU49" s="397">
        <v>0.411891332</v>
      </c>
      <c r="AV49" s="397">
        <v>0.47001757100000002</v>
      </c>
      <c r="AW49" s="397">
        <v>0.43991092500000001</v>
      </c>
      <c r="AX49" s="397">
        <v>0.62727648199999997</v>
      </c>
      <c r="AY49" s="397">
        <v>1.6127036050000001</v>
      </c>
      <c r="AZ49" s="798">
        <v>0.85776235000000001</v>
      </c>
      <c r="BA49" s="798">
        <v>0.37770990399999999</v>
      </c>
      <c r="BB49" s="798">
        <v>0.45750912799999999</v>
      </c>
      <c r="BC49" s="798">
        <v>0.51457498400000001</v>
      </c>
      <c r="BD49" s="798">
        <v>0.37158029999999997</v>
      </c>
      <c r="BE49" s="798">
        <v>0.3255673</v>
      </c>
      <c r="BF49" s="385">
        <v>0.32192120000000002</v>
      </c>
      <c r="BG49" s="385">
        <v>0.29681419999999997</v>
      </c>
      <c r="BH49" s="385">
        <v>0.39525640000000001</v>
      </c>
      <c r="BI49" s="385">
        <v>0.34756229999999999</v>
      </c>
      <c r="BJ49" s="385">
        <v>0.52161749999999996</v>
      </c>
      <c r="BK49" s="385">
        <v>0.89189569999999996</v>
      </c>
      <c r="BL49" s="385">
        <v>0.52846859999999996</v>
      </c>
      <c r="BM49" s="385">
        <v>0.22620100000000001</v>
      </c>
      <c r="BN49" s="385">
        <v>0.36339840000000001</v>
      </c>
      <c r="BO49" s="385">
        <v>0.38459110000000002</v>
      </c>
      <c r="BP49" s="385">
        <v>0.31893339999999998</v>
      </c>
      <c r="BQ49" s="385">
        <v>0.34194049999999998</v>
      </c>
      <c r="BR49" s="385">
        <v>0.35696430000000001</v>
      </c>
      <c r="BS49" s="385">
        <v>0.26545849999999999</v>
      </c>
      <c r="BT49" s="385">
        <v>0.35177599999999998</v>
      </c>
      <c r="BU49" s="385">
        <v>0.3740713</v>
      </c>
      <c r="BV49" s="385">
        <v>0.54401409999999994</v>
      </c>
    </row>
    <row r="50" spans="1:74" ht="11.1" customHeight="1" x14ac:dyDescent="0.2">
      <c r="A50" s="174" t="s">
        <v>1115</v>
      </c>
      <c r="B50" s="405" t="s">
        <v>1095</v>
      </c>
      <c r="C50" s="397">
        <v>79.51782</v>
      </c>
      <c r="D50" s="397">
        <v>66.597114000000005</v>
      </c>
      <c r="E50" s="397">
        <v>65.471807999999996</v>
      </c>
      <c r="F50" s="397">
        <v>58.797463999999998</v>
      </c>
      <c r="G50" s="397">
        <v>63.581586999999999</v>
      </c>
      <c r="H50" s="397">
        <v>70.710277000000005</v>
      </c>
      <c r="I50" s="397">
        <v>80.835746999999998</v>
      </c>
      <c r="J50" s="397">
        <v>79.435653000000002</v>
      </c>
      <c r="K50" s="397">
        <v>65.192104999999998</v>
      </c>
      <c r="L50" s="397">
        <v>59.581229</v>
      </c>
      <c r="M50" s="397">
        <v>63.014265000000002</v>
      </c>
      <c r="N50" s="397">
        <v>74.550225999999995</v>
      </c>
      <c r="O50" s="397">
        <v>70.948689999999999</v>
      </c>
      <c r="P50" s="397">
        <v>62.605170819999998</v>
      </c>
      <c r="Q50" s="397">
        <v>66.41385674</v>
      </c>
      <c r="R50" s="397">
        <v>57.709603190000003</v>
      </c>
      <c r="S50" s="397">
        <v>60.398479879999996</v>
      </c>
      <c r="T50" s="397">
        <v>65.252087500000002</v>
      </c>
      <c r="U50" s="397">
        <v>80.367954819999994</v>
      </c>
      <c r="V50" s="397">
        <v>76.71498939</v>
      </c>
      <c r="W50" s="397">
        <v>65.897357940000006</v>
      </c>
      <c r="X50" s="397">
        <v>60.918693529999999</v>
      </c>
      <c r="Y50" s="397">
        <v>63.748614934000003</v>
      </c>
      <c r="Z50" s="397">
        <v>69.638464040000002</v>
      </c>
      <c r="AA50" s="397">
        <v>77.471098690000005</v>
      </c>
      <c r="AB50" s="397">
        <v>65.708097230000007</v>
      </c>
      <c r="AC50" s="397">
        <v>64.185936060000003</v>
      </c>
      <c r="AD50" s="397">
        <v>59.484484279999997</v>
      </c>
      <c r="AE50" s="397">
        <v>64.888919900000005</v>
      </c>
      <c r="AF50" s="397">
        <v>74.935229879999994</v>
      </c>
      <c r="AG50" s="397">
        <v>83.049511010000003</v>
      </c>
      <c r="AH50" s="397">
        <v>78.829793449999997</v>
      </c>
      <c r="AI50" s="397">
        <v>65.536991509999993</v>
      </c>
      <c r="AJ50" s="397">
        <v>61.062450089999999</v>
      </c>
      <c r="AK50" s="397">
        <v>61.892523079999997</v>
      </c>
      <c r="AL50" s="397">
        <v>74.588267740000006</v>
      </c>
      <c r="AM50" s="397">
        <v>84.230615560999993</v>
      </c>
      <c r="AN50" s="397">
        <v>70.069617880999999</v>
      </c>
      <c r="AO50" s="397">
        <v>65.835528804999996</v>
      </c>
      <c r="AP50" s="397">
        <v>60.766076855000001</v>
      </c>
      <c r="AQ50" s="397">
        <v>62.445444696000003</v>
      </c>
      <c r="AR50" s="397">
        <v>76.191240738999994</v>
      </c>
      <c r="AS50" s="397">
        <v>87.994484263000004</v>
      </c>
      <c r="AT50" s="397">
        <v>76.754354399999997</v>
      </c>
      <c r="AU50" s="397">
        <v>67.273572036999994</v>
      </c>
      <c r="AV50" s="397">
        <v>63.621296291</v>
      </c>
      <c r="AW50" s="397">
        <v>65.602766672000001</v>
      </c>
      <c r="AX50" s="397">
        <v>80.074198311000004</v>
      </c>
      <c r="AY50" s="397">
        <v>84.862657771000002</v>
      </c>
      <c r="AZ50" s="798">
        <v>73.785673411999994</v>
      </c>
      <c r="BA50" s="798">
        <v>68.323416770999998</v>
      </c>
      <c r="BB50" s="798">
        <v>62.535298542</v>
      </c>
      <c r="BC50" s="798">
        <v>65.906176251999995</v>
      </c>
      <c r="BD50" s="798">
        <v>75.048087035999998</v>
      </c>
      <c r="BE50" s="798">
        <v>90.28501</v>
      </c>
      <c r="BF50" s="385">
        <v>87.423029999999997</v>
      </c>
      <c r="BG50" s="385">
        <v>73.238600000000005</v>
      </c>
      <c r="BH50" s="385">
        <v>68.142510000000001</v>
      </c>
      <c r="BI50" s="385">
        <v>70.338009999999997</v>
      </c>
      <c r="BJ50" s="385">
        <v>81.664950000000005</v>
      </c>
      <c r="BK50" s="385">
        <v>86.788880000000006</v>
      </c>
      <c r="BL50" s="385">
        <v>73.330730000000003</v>
      </c>
      <c r="BM50" s="385">
        <v>75.851529999999997</v>
      </c>
      <c r="BN50" s="385">
        <v>67.394919999999999</v>
      </c>
      <c r="BO50" s="385">
        <v>71.425730000000001</v>
      </c>
      <c r="BP50" s="385">
        <v>81.109570000000005</v>
      </c>
      <c r="BQ50" s="385">
        <v>94.496639999999999</v>
      </c>
      <c r="BR50" s="385">
        <v>92.220780000000005</v>
      </c>
      <c r="BS50" s="385">
        <v>77.553020000000004</v>
      </c>
      <c r="BT50" s="385">
        <v>72.106859999999998</v>
      </c>
      <c r="BU50" s="385">
        <v>74.402150000000006</v>
      </c>
      <c r="BV50" s="385">
        <v>86.290649999999999</v>
      </c>
    </row>
    <row r="51" spans="1:74" ht="11.1" customHeight="1" x14ac:dyDescent="0.2">
      <c r="A51" s="169"/>
      <c r="B51" s="46" t="s">
        <v>1116</v>
      </c>
      <c r="C51" s="398"/>
      <c r="D51" s="398"/>
      <c r="E51" s="398"/>
      <c r="F51" s="398"/>
      <c r="G51" s="398"/>
      <c r="H51" s="398"/>
      <c r="I51" s="398"/>
      <c r="J51" s="398"/>
      <c r="K51" s="398"/>
      <c r="L51" s="398"/>
      <c r="M51" s="398"/>
      <c r="N51" s="398"/>
      <c r="O51" s="398"/>
      <c r="P51" s="398"/>
      <c r="Q51" s="398"/>
      <c r="R51" s="398"/>
      <c r="S51" s="398"/>
      <c r="T51" s="398"/>
      <c r="U51" s="398"/>
      <c r="V51" s="398"/>
      <c r="W51" s="398"/>
      <c r="X51" s="398"/>
      <c r="Y51" s="398"/>
      <c r="Z51" s="398"/>
      <c r="AA51" s="398"/>
      <c r="AB51" s="398"/>
      <c r="AC51" s="398"/>
      <c r="AD51" s="398"/>
      <c r="AE51" s="398"/>
      <c r="AF51" s="398"/>
      <c r="AG51" s="398"/>
      <c r="AH51" s="398"/>
      <c r="AI51" s="398"/>
      <c r="AJ51" s="398"/>
      <c r="AK51" s="398"/>
      <c r="AL51" s="398"/>
      <c r="AM51" s="398"/>
      <c r="AN51" s="398"/>
      <c r="AO51" s="398"/>
      <c r="AP51" s="398"/>
      <c r="AQ51" s="398"/>
      <c r="AR51" s="398"/>
      <c r="AS51" s="398"/>
      <c r="AT51" s="398"/>
      <c r="AU51" s="398"/>
      <c r="AV51" s="398"/>
      <c r="AW51" s="398"/>
      <c r="AX51" s="398"/>
      <c r="AY51" s="398"/>
      <c r="AZ51" s="827"/>
      <c r="BA51" s="827"/>
      <c r="BB51" s="827"/>
      <c r="BC51" s="827"/>
      <c r="BD51" s="827"/>
      <c r="BE51" s="827"/>
      <c r="BF51" s="403"/>
      <c r="BG51" s="403"/>
      <c r="BH51" s="403"/>
      <c r="BI51" s="403"/>
      <c r="BJ51" s="403"/>
      <c r="BK51" s="403"/>
      <c r="BL51" s="403"/>
      <c r="BM51" s="403"/>
      <c r="BN51" s="403"/>
      <c r="BO51" s="403"/>
      <c r="BP51" s="403"/>
      <c r="BQ51" s="403"/>
      <c r="BR51" s="403"/>
      <c r="BS51" s="403"/>
      <c r="BT51" s="403"/>
      <c r="BU51" s="403"/>
      <c r="BV51" s="403"/>
    </row>
    <row r="52" spans="1:74" s="223" customFormat="1" ht="11.1" customHeight="1" x14ac:dyDescent="0.2">
      <c r="A52" s="404" t="s">
        <v>1117</v>
      </c>
      <c r="B52" s="378" t="s">
        <v>1057</v>
      </c>
      <c r="C52" s="237">
        <v>58.245436728000001</v>
      </c>
      <c r="D52" s="237">
        <v>47.052486766000001</v>
      </c>
      <c r="E52" s="237">
        <v>46.366674242000002</v>
      </c>
      <c r="F52" s="237">
        <v>43.654709466</v>
      </c>
      <c r="G52" s="237">
        <v>51.924363667000001</v>
      </c>
      <c r="H52" s="237">
        <v>59.552178118999997</v>
      </c>
      <c r="I52" s="237">
        <v>63.753120144999997</v>
      </c>
      <c r="J52" s="237">
        <v>60.586078424</v>
      </c>
      <c r="K52" s="237">
        <v>51.512610969000001</v>
      </c>
      <c r="L52" s="237">
        <v>44.667406800999998</v>
      </c>
      <c r="M52" s="237">
        <v>46.649617683000002</v>
      </c>
      <c r="N52" s="237">
        <v>54.386012457</v>
      </c>
      <c r="O52" s="237">
        <v>52.323307100999997</v>
      </c>
      <c r="P52" s="237">
        <v>45.304410924999999</v>
      </c>
      <c r="Q52" s="237">
        <v>48.348791593999998</v>
      </c>
      <c r="R52" s="237">
        <v>44.265867855000003</v>
      </c>
      <c r="S52" s="237">
        <v>48.885039456000001</v>
      </c>
      <c r="T52" s="237">
        <v>53.895583502999997</v>
      </c>
      <c r="U52" s="237">
        <v>63.290731069000003</v>
      </c>
      <c r="V52" s="237">
        <v>63.466488400000003</v>
      </c>
      <c r="W52" s="237">
        <v>52.388882955</v>
      </c>
      <c r="X52" s="237">
        <v>46.240428686000001</v>
      </c>
      <c r="Y52" s="237">
        <v>45.833448621999999</v>
      </c>
      <c r="Z52" s="237">
        <v>53.242905501000003</v>
      </c>
      <c r="AA52" s="237">
        <v>59.397641315000001</v>
      </c>
      <c r="AB52" s="237">
        <v>48.727305743999999</v>
      </c>
      <c r="AC52" s="237">
        <v>46.488400591000001</v>
      </c>
      <c r="AD52" s="237">
        <v>44.945021711000003</v>
      </c>
      <c r="AE52" s="237">
        <v>53.391796704999997</v>
      </c>
      <c r="AF52" s="237">
        <v>59.452855995</v>
      </c>
      <c r="AG52" s="237">
        <v>64.361371970999997</v>
      </c>
      <c r="AH52" s="237">
        <v>63.194887719999997</v>
      </c>
      <c r="AI52" s="237">
        <v>51.642878664999998</v>
      </c>
      <c r="AJ52" s="237">
        <v>47.657690250999998</v>
      </c>
      <c r="AK52" s="237">
        <v>46.857176246000002</v>
      </c>
      <c r="AL52" s="237">
        <v>55.600227306000001</v>
      </c>
      <c r="AM52" s="237">
        <v>63.451206956</v>
      </c>
      <c r="AN52" s="237">
        <v>48.506611874000001</v>
      </c>
      <c r="AO52" s="237">
        <v>47.185231909999999</v>
      </c>
      <c r="AP52" s="237">
        <v>46.158508259999998</v>
      </c>
      <c r="AQ52" s="237">
        <v>51.314412609999998</v>
      </c>
      <c r="AR52" s="237">
        <v>59.635946443000002</v>
      </c>
      <c r="AS52" s="237">
        <v>68.171536429</v>
      </c>
      <c r="AT52" s="237">
        <v>60.719776312999997</v>
      </c>
      <c r="AU52" s="237">
        <v>54.100827828</v>
      </c>
      <c r="AV52" s="237">
        <v>49.183567025000002</v>
      </c>
      <c r="AW52" s="237">
        <v>48.768300513</v>
      </c>
      <c r="AX52" s="237">
        <v>58.014843620000001</v>
      </c>
      <c r="AY52" s="237">
        <v>60.864076570999998</v>
      </c>
      <c r="AZ52" s="797">
        <v>50.815775187</v>
      </c>
      <c r="BA52" s="797">
        <v>49.567929405999998</v>
      </c>
      <c r="BB52" s="797">
        <v>48.613797818000002</v>
      </c>
      <c r="BC52" s="797">
        <v>53.525353938000002</v>
      </c>
      <c r="BD52" s="797">
        <v>59.862139999999997</v>
      </c>
      <c r="BE52" s="797">
        <v>67.714650000000006</v>
      </c>
      <c r="BF52" s="391">
        <v>65.528769999999994</v>
      </c>
      <c r="BG52" s="391">
        <v>56.039059999999999</v>
      </c>
      <c r="BH52" s="391">
        <v>49.680520000000001</v>
      </c>
      <c r="BI52" s="391">
        <v>49.079459999999997</v>
      </c>
      <c r="BJ52" s="391">
        <v>55.73122</v>
      </c>
      <c r="BK52" s="391">
        <v>58.26688</v>
      </c>
      <c r="BL52" s="391">
        <v>50.364429999999999</v>
      </c>
      <c r="BM52" s="391">
        <v>50.50929</v>
      </c>
      <c r="BN52" s="391">
        <v>47.53443</v>
      </c>
      <c r="BO52" s="391">
        <v>54.845329999999997</v>
      </c>
      <c r="BP52" s="391">
        <v>61.565100000000001</v>
      </c>
      <c r="BQ52" s="391">
        <v>68.330380000000005</v>
      </c>
      <c r="BR52" s="391">
        <v>68.082589999999996</v>
      </c>
      <c r="BS52" s="391">
        <v>57.40889</v>
      </c>
      <c r="BT52" s="391">
        <v>50.527549999999998</v>
      </c>
      <c r="BU52" s="391">
        <v>49.882289999999998</v>
      </c>
      <c r="BV52" s="391">
        <v>56.590229999999998</v>
      </c>
    </row>
    <row r="53" spans="1:74" ht="11.1" customHeight="1" x14ac:dyDescent="0.2">
      <c r="A53" s="174" t="s">
        <v>1118</v>
      </c>
      <c r="B53" s="407" t="s">
        <v>923</v>
      </c>
      <c r="C53" s="397">
        <v>23.015051489000001</v>
      </c>
      <c r="D53" s="397">
        <v>19.021396201999998</v>
      </c>
      <c r="E53" s="397">
        <v>18.106810418999999</v>
      </c>
      <c r="F53" s="397">
        <v>16.223537287999999</v>
      </c>
      <c r="G53" s="397">
        <v>20.582764204</v>
      </c>
      <c r="H53" s="397">
        <v>26.906168751999999</v>
      </c>
      <c r="I53" s="397">
        <v>29.797920009999999</v>
      </c>
      <c r="J53" s="397">
        <v>29.005012935</v>
      </c>
      <c r="K53" s="397">
        <v>23.386407481999999</v>
      </c>
      <c r="L53" s="397">
        <v>19.580807703000001</v>
      </c>
      <c r="M53" s="397">
        <v>19.839121693999999</v>
      </c>
      <c r="N53" s="397">
        <v>22.142925728000002</v>
      </c>
      <c r="O53" s="397">
        <v>21.472187988999998</v>
      </c>
      <c r="P53" s="397">
        <v>19.654883080000001</v>
      </c>
      <c r="Q53" s="397">
        <v>20.079074260999999</v>
      </c>
      <c r="R53" s="397">
        <v>17.527032050999999</v>
      </c>
      <c r="S53" s="397">
        <v>21.117926007000001</v>
      </c>
      <c r="T53" s="397">
        <v>23.183600416000001</v>
      </c>
      <c r="U53" s="397">
        <v>26.709025119</v>
      </c>
      <c r="V53" s="397">
        <v>27.156207202000001</v>
      </c>
      <c r="W53" s="397">
        <v>22.628795149999998</v>
      </c>
      <c r="X53" s="397">
        <v>18.559686711000001</v>
      </c>
      <c r="Y53" s="397">
        <v>18.874103601000002</v>
      </c>
      <c r="Z53" s="397">
        <v>21.866879414</v>
      </c>
      <c r="AA53" s="397">
        <v>23.344904817</v>
      </c>
      <c r="AB53" s="397">
        <v>19.402652123999999</v>
      </c>
      <c r="AC53" s="397">
        <v>16.270504842000001</v>
      </c>
      <c r="AD53" s="397">
        <v>17.205036123999999</v>
      </c>
      <c r="AE53" s="397">
        <v>20.668653944999999</v>
      </c>
      <c r="AF53" s="397">
        <v>24.653053689</v>
      </c>
      <c r="AG53" s="397">
        <v>29.074361881000002</v>
      </c>
      <c r="AH53" s="397">
        <v>29.058084608000001</v>
      </c>
      <c r="AI53" s="397">
        <v>24.361611071999999</v>
      </c>
      <c r="AJ53" s="397">
        <v>19.917980911000001</v>
      </c>
      <c r="AK53" s="397">
        <v>20.116458763000001</v>
      </c>
      <c r="AL53" s="397">
        <v>22.448280776000001</v>
      </c>
      <c r="AM53" s="397">
        <v>25.301755204999999</v>
      </c>
      <c r="AN53" s="397">
        <v>20.475384557999998</v>
      </c>
      <c r="AO53" s="397">
        <v>19.107315271000001</v>
      </c>
      <c r="AP53" s="397">
        <v>17.752665027999999</v>
      </c>
      <c r="AQ53" s="397">
        <v>19.856093001000001</v>
      </c>
      <c r="AR53" s="397">
        <v>24.333408029000001</v>
      </c>
      <c r="AS53" s="397">
        <v>29.258613841999999</v>
      </c>
      <c r="AT53" s="397">
        <v>25.843692177000001</v>
      </c>
      <c r="AU53" s="397">
        <v>23.276617311999999</v>
      </c>
      <c r="AV53" s="397">
        <v>20.075127616</v>
      </c>
      <c r="AW53" s="397">
        <v>18.692472566999999</v>
      </c>
      <c r="AX53" s="397">
        <v>23.194035237000001</v>
      </c>
      <c r="AY53" s="397">
        <v>23.708179192999999</v>
      </c>
      <c r="AZ53" s="798">
        <v>20.602836772</v>
      </c>
      <c r="BA53" s="798">
        <v>19.766521302000001</v>
      </c>
      <c r="BB53" s="798">
        <v>20.14167866</v>
      </c>
      <c r="BC53" s="798">
        <v>21.545915197999999</v>
      </c>
      <c r="BD53" s="798">
        <v>24.63608</v>
      </c>
      <c r="BE53" s="798">
        <v>29.27009</v>
      </c>
      <c r="BF53" s="385">
        <v>28.840140000000002</v>
      </c>
      <c r="BG53" s="385">
        <v>24.987449999999999</v>
      </c>
      <c r="BH53" s="385">
        <v>20.430869999999999</v>
      </c>
      <c r="BI53" s="385">
        <v>19.41507</v>
      </c>
      <c r="BJ53" s="385">
        <v>23.10078</v>
      </c>
      <c r="BK53" s="385">
        <v>25.331810000000001</v>
      </c>
      <c r="BL53" s="385">
        <v>21.210730000000002</v>
      </c>
      <c r="BM53" s="385">
        <v>20.295970000000001</v>
      </c>
      <c r="BN53" s="385">
        <v>19.380320000000001</v>
      </c>
      <c r="BO53" s="385">
        <v>21.643840000000001</v>
      </c>
      <c r="BP53" s="385">
        <v>26.081959999999999</v>
      </c>
      <c r="BQ53" s="385">
        <v>30.664580000000001</v>
      </c>
      <c r="BR53" s="385">
        <v>30.775279999999999</v>
      </c>
      <c r="BS53" s="385">
        <v>25.698699999999999</v>
      </c>
      <c r="BT53" s="385">
        <v>21.098400000000002</v>
      </c>
      <c r="BU53" s="385">
        <v>20.596229999999998</v>
      </c>
      <c r="BV53" s="385">
        <v>23.873519999999999</v>
      </c>
    </row>
    <row r="54" spans="1:74" ht="11.1" customHeight="1" x14ac:dyDescent="0.2">
      <c r="A54" s="174" t="s">
        <v>1119</v>
      </c>
      <c r="B54" s="375" t="s">
        <v>85</v>
      </c>
      <c r="C54" s="397">
        <v>11.516122708999999</v>
      </c>
      <c r="D54" s="397">
        <v>7.6737143290000001</v>
      </c>
      <c r="E54" s="397">
        <v>6.7440840350000002</v>
      </c>
      <c r="F54" s="397">
        <v>6.8514085939999996</v>
      </c>
      <c r="G54" s="397">
        <v>9.1346650819999997</v>
      </c>
      <c r="H54" s="397">
        <v>9.8824909529999996</v>
      </c>
      <c r="I54" s="397">
        <v>10.230353557999999</v>
      </c>
      <c r="J54" s="397">
        <v>8.0214191909999997</v>
      </c>
      <c r="K54" s="397">
        <v>6.6667944930000003</v>
      </c>
      <c r="L54" s="397">
        <v>5.6115271379999996</v>
      </c>
      <c r="M54" s="397">
        <v>6.6188747809999997</v>
      </c>
      <c r="N54" s="397">
        <v>9.4956667209999992</v>
      </c>
      <c r="O54" s="397">
        <v>6.1495126549999997</v>
      </c>
      <c r="P54" s="397">
        <v>4.8031804710000001</v>
      </c>
      <c r="Q54" s="397">
        <v>6.4406782949999997</v>
      </c>
      <c r="R54" s="397">
        <v>5.8383209300000001</v>
      </c>
      <c r="S54" s="397">
        <v>6.0925225200000002</v>
      </c>
      <c r="T54" s="397">
        <v>8.2714873779999998</v>
      </c>
      <c r="U54" s="397">
        <v>12.866794534</v>
      </c>
      <c r="V54" s="397">
        <v>11.983203683999999</v>
      </c>
      <c r="W54" s="397">
        <v>7.5398382740000001</v>
      </c>
      <c r="X54" s="397">
        <v>5.5028891140000002</v>
      </c>
      <c r="Y54" s="397">
        <v>5.9161416530000004</v>
      </c>
      <c r="Z54" s="397">
        <v>7.839696956</v>
      </c>
      <c r="AA54" s="397">
        <v>10.810783142</v>
      </c>
      <c r="AB54" s="397">
        <v>6.339227438</v>
      </c>
      <c r="AC54" s="397">
        <v>6.1948296889999996</v>
      </c>
      <c r="AD54" s="397">
        <v>5.9410319469999999</v>
      </c>
      <c r="AE54" s="397">
        <v>7.7755678489999998</v>
      </c>
      <c r="AF54" s="397">
        <v>10.727624541999999</v>
      </c>
      <c r="AG54" s="397">
        <v>11.450956751</v>
      </c>
      <c r="AH54" s="397">
        <v>9.9145428560000006</v>
      </c>
      <c r="AI54" s="397">
        <v>7.3459233819999996</v>
      </c>
      <c r="AJ54" s="397">
        <v>6.5252019370000003</v>
      </c>
      <c r="AK54" s="397">
        <v>6.2779110779999998</v>
      </c>
      <c r="AL54" s="397">
        <v>9.2879009299999993</v>
      </c>
      <c r="AM54" s="397">
        <v>13.909771393</v>
      </c>
      <c r="AN54" s="397">
        <v>7.1218609109999997</v>
      </c>
      <c r="AO54" s="397">
        <v>6.5836722099999996</v>
      </c>
      <c r="AP54" s="397">
        <v>6.9224563669999997</v>
      </c>
      <c r="AQ54" s="397">
        <v>7.5531641609999998</v>
      </c>
      <c r="AR54" s="397">
        <v>10.622516117</v>
      </c>
      <c r="AS54" s="397">
        <v>12.934697773</v>
      </c>
      <c r="AT54" s="397">
        <v>9.3532602800000006</v>
      </c>
      <c r="AU54" s="397">
        <v>7.6171695750000001</v>
      </c>
      <c r="AV54" s="397">
        <v>7.1045227540000004</v>
      </c>
      <c r="AW54" s="397">
        <v>7.0517974429999999</v>
      </c>
      <c r="AX54" s="397">
        <v>10.005965399999999</v>
      </c>
      <c r="AY54" s="397">
        <v>11.994102377000001</v>
      </c>
      <c r="AZ54" s="798">
        <v>8.2085840250000004</v>
      </c>
      <c r="BA54" s="798">
        <v>6.7335058820000002</v>
      </c>
      <c r="BB54" s="798">
        <v>6.1430240700000001</v>
      </c>
      <c r="BC54" s="798">
        <v>7.6011015540000004</v>
      </c>
      <c r="BD54" s="798">
        <v>9.8896529999999991</v>
      </c>
      <c r="BE54" s="798">
        <v>12.711970000000001</v>
      </c>
      <c r="BF54" s="385">
        <v>11.025880000000001</v>
      </c>
      <c r="BG54" s="385">
        <v>8.1682310000000005</v>
      </c>
      <c r="BH54" s="385">
        <v>6.8513229999999998</v>
      </c>
      <c r="BI54" s="385">
        <v>6.4985530000000002</v>
      </c>
      <c r="BJ54" s="385">
        <v>7.43032</v>
      </c>
      <c r="BK54" s="385">
        <v>7.394698</v>
      </c>
      <c r="BL54" s="385">
        <v>5.7838079999999996</v>
      </c>
      <c r="BM54" s="385">
        <v>6.2457560000000001</v>
      </c>
      <c r="BN54" s="385">
        <v>4.8189549999999999</v>
      </c>
      <c r="BO54" s="385">
        <v>7.1317789999999999</v>
      </c>
      <c r="BP54" s="385">
        <v>9.3691940000000002</v>
      </c>
      <c r="BQ54" s="385">
        <v>11.03158</v>
      </c>
      <c r="BR54" s="385">
        <v>10.893129999999999</v>
      </c>
      <c r="BS54" s="385">
        <v>7.8059890000000003</v>
      </c>
      <c r="BT54" s="385">
        <v>6.4598139999999997</v>
      </c>
      <c r="BU54" s="385">
        <v>6.2851119999999998</v>
      </c>
      <c r="BV54" s="385">
        <v>6.9099589999999997</v>
      </c>
    </row>
    <row r="55" spans="1:74" ht="11.1" customHeight="1" x14ac:dyDescent="0.2">
      <c r="A55" s="174" t="s">
        <v>1120</v>
      </c>
      <c r="B55" s="375" t="s">
        <v>1061</v>
      </c>
      <c r="C55" s="397">
        <v>19.091163000000002</v>
      </c>
      <c r="D55" s="397">
        <v>16.057859000000001</v>
      </c>
      <c r="E55" s="397">
        <v>16.294006</v>
      </c>
      <c r="F55" s="397">
        <v>16.011775</v>
      </c>
      <c r="G55" s="397">
        <v>17.476329</v>
      </c>
      <c r="H55" s="397">
        <v>17.613462999999999</v>
      </c>
      <c r="I55" s="397">
        <v>19.047746</v>
      </c>
      <c r="J55" s="397">
        <v>19.020423000000001</v>
      </c>
      <c r="K55" s="397">
        <v>17.356864000000002</v>
      </c>
      <c r="L55" s="397">
        <v>15.939408</v>
      </c>
      <c r="M55" s="397">
        <v>16.841947999999999</v>
      </c>
      <c r="N55" s="397">
        <v>18.285696999999999</v>
      </c>
      <c r="O55" s="397">
        <v>19.449155999999999</v>
      </c>
      <c r="P55" s="397">
        <v>15.806047</v>
      </c>
      <c r="Q55" s="397">
        <v>16.459697999999999</v>
      </c>
      <c r="R55" s="397">
        <v>16.530222999999999</v>
      </c>
      <c r="S55" s="397">
        <v>17.562723999999999</v>
      </c>
      <c r="T55" s="397">
        <v>18.302240000000001</v>
      </c>
      <c r="U55" s="397">
        <v>19.338314</v>
      </c>
      <c r="V55" s="397">
        <v>19.712409000000001</v>
      </c>
      <c r="W55" s="397">
        <v>18.314914000000002</v>
      </c>
      <c r="X55" s="397">
        <v>18.961352999999999</v>
      </c>
      <c r="Y55" s="397">
        <v>18.059418999999998</v>
      </c>
      <c r="Z55" s="397">
        <v>20.354880999999999</v>
      </c>
      <c r="AA55" s="397">
        <v>19.989898</v>
      </c>
      <c r="AB55" s="397">
        <v>17.629095</v>
      </c>
      <c r="AC55" s="397">
        <v>18.260936000000001</v>
      </c>
      <c r="AD55" s="397">
        <v>17.583428000000001</v>
      </c>
      <c r="AE55" s="397">
        <v>19.609961999999999</v>
      </c>
      <c r="AF55" s="397">
        <v>19.598914000000001</v>
      </c>
      <c r="AG55" s="397">
        <v>19.741700000000002</v>
      </c>
      <c r="AH55" s="397">
        <v>19.613382999999999</v>
      </c>
      <c r="AI55" s="397">
        <v>16.257228000000001</v>
      </c>
      <c r="AJ55" s="397">
        <v>16.460681000000001</v>
      </c>
      <c r="AK55" s="397">
        <v>17.144815999999999</v>
      </c>
      <c r="AL55" s="397">
        <v>19.878723000000001</v>
      </c>
      <c r="AM55" s="397">
        <v>19.869764</v>
      </c>
      <c r="AN55" s="397">
        <v>16.34496</v>
      </c>
      <c r="AO55" s="397">
        <v>15.984567</v>
      </c>
      <c r="AP55" s="397">
        <v>16.205314000000001</v>
      </c>
      <c r="AQ55" s="397">
        <v>17.942271000000002</v>
      </c>
      <c r="AR55" s="397">
        <v>18.899339999999999</v>
      </c>
      <c r="AS55" s="397">
        <v>20.570913000000001</v>
      </c>
      <c r="AT55" s="397">
        <v>20.566324999999999</v>
      </c>
      <c r="AU55" s="397">
        <v>18.591571999999999</v>
      </c>
      <c r="AV55" s="397">
        <v>17.859625999999999</v>
      </c>
      <c r="AW55" s="397">
        <v>19.003046999999999</v>
      </c>
      <c r="AX55" s="397">
        <v>21.110250000000001</v>
      </c>
      <c r="AY55" s="397">
        <v>20.953596999999998</v>
      </c>
      <c r="AZ55" s="798">
        <v>17.802392000000001</v>
      </c>
      <c r="BA55" s="798">
        <v>17.524058</v>
      </c>
      <c r="BB55" s="798">
        <v>17.154502000000001</v>
      </c>
      <c r="BC55" s="798">
        <v>19.012796999999999</v>
      </c>
      <c r="BD55" s="798">
        <v>19.952970000000001</v>
      </c>
      <c r="BE55" s="798">
        <v>20.419630000000002</v>
      </c>
      <c r="BF55" s="385">
        <v>20.625910000000001</v>
      </c>
      <c r="BG55" s="385">
        <v>18.223659999999999</v>
      </c>
      <c r="BH55" s="385">
        <v>17.817910000000001</v>
      </c>
      <c r="BI55" s="385">
        <v>18.826139999999999</v>
      </c>
      <c r="BJ55" s="385">
        <v>20.511839999999999</v>
      </c>
      <c r="BK55" s="385">
        <v>20.664169999999999</v>
      </c>
      <c r="BL55" s="385">
        <v>18.158290000000001</v>
      </c>
      <c r="BM55" s="385">
        <v>17.891780000000001</v>
      </c>
      <c r="BN55" s="385">
        <v>17.521709999999999</v>
      </c>
      <c r="BO55" s="385">
        <v>20.20965</v>
      </c>
      <c r="BP55" s="385">
        <v>19.949339999999999</v>
      </c>
      <c r="BQ55" s="385">
        <v>20.6341</v>
      </c>
      <c r="BR55" s="385">
        <v>20.625910000000001</v>
      </c>
      <c r="BS55" s="385">
        <v>18.681260000000002</v>
      </c>
      <c r="BT55" s="385">
        <v>17.876760000000001</v>
      </c>
      <c r="BU55" s="385">
        <v>18.164539999999999</v>
      </c>
      <c r="BV55" s="385">
        <v>20.645610000000001</v>
      </c>
    </row>
    <row r="56" spans="1:74" ht="11.1" customHeight="1" x14ac:dyDescent="0.2">
      <c r="A56" s="174" t="s">
        <v>1121</v>
      </c>
      <c r="B56" s="375" t="s">
        <v>1065</v>
      </c>
      <c r="C56" s="397">
        <v>3.3074206089999998</v>
      </c>
      <c r="D56" s="397">
        <v>2.8682971629999998</v>
      </c>
      <c r="E56" s="397">
        <v>3.3180244760000002</v>
      </c>
      <c r="F56" s="397">
        <v>2.355014326</v>
      </c>
      <c r="G56" s="397">
        <v>2.5262923659999998</v>
      </c>
      <c r="H56" s="397">
        <v>2.8271811819999999</v>
      </c>
      <c r="I56" s="397">
        <v>2.6985129699999999</v>
      </c>
      <c r="J56" s="397">
        <v>2.686505404</v>
      </c>
      <c r="K56" s="397">
        <v>2.2319499469999999</v>
      </c>
      <c r="L56" s="397">
        <v>1.769233979</v>
      </c>
      <c r="M56" s="397">
        <v>2.1004734680000001</v>
      </c>
      <c r="N56" s="397">
        <v>2.9854841099999998</v>
      </c>
      <c r="O56" s="397">
        <v>3.9368807010000002</v>
      </c>
      <c r="P56" s="397">
        <v>3.6385346489999999</v>
      </c>
      <c r="Q56" s="397">
        <v>3.3334711010000002</v>
      </c>
      <c r="R56" s="397">
        <v>2.205376695</v>
      </c>
      <c r="S56" s="397">
        <v>1.785769248</v>
      </c>
      <c r="T56" s="397">
        <v>1.8528614619999999</v>
      </c>
      <c r="U56" s="397">
        <v>2.0501595199999998</v>
      </c>
      <c r="V56" s="397">
        <v>2.2726268869999999</v>
      </c>
      <c r="W56" s="397">
        <v>1.9116030129999999</v>
      </c>
      <c r="X56" s="397">
        <v>1.3414868440000001</v>
      </c>
      <c r="Y56" s="397">
        <v>1.460596961</v>
      </c>
      <c r="Z56" s="397">
        <v>1.8829784709999999</v>
      </c>
      <c r="AA56" s="397">
        <v>3.6261020450000001</v>
      </c>
      <c r="AB56" s="397">
        <v>3.6138139690000002</v>
      </c>
      <c r="AC56" s="397">
        <v>3.6339019380000002</v>
      </c>
      <c r="AD56" s="397">
        <v>1.7860897630000001</v>
      </c>
      <c r="AE56" s="397">
        <v>2.8329634869999998</v>
      </c>
      <c r="AF56" s="397">
        <v>1.8260594290000001</v>
      </c>
      <c r="AG56" s="397">
        <v>1.6423527520000001</v>
      </c>
      <c r="AH56" s="397">
        <v>2.0215784929999998</v>
      </c>
      <c r="AI56" s="397">
        <v>1.860901055</v>
      </c>
      <c r="AJ56" s="397">
        <v>2.429161175</v>
      </c>
      <c r="AK56" s="397">
        <v>1.745792169</v>
      </c>
      <c r="AL56" s="397">
        <v>2.3324496090000002</v>
      </c>
      <c r="AM56" s="397">
        <v>2.3906307999999998</v>
      </c>
      <c r="AN56" s="397">
        <v>2.7185105200000002</v>
      </c>
      <c r="AO56" s="397">
        <v>2.800899153</v>
      </c>
      <c r="AP56" s="397">
        <v>2.3504748929999999</v>
      </c>
      <c r="AQ56" s="397">
        <v>3.1120951479999999</v>
      </c>
      <c r="AR56" s="397">
        <v>2.71772788</v>
      </c>
      <c r="AS56" s="397">
        <v>2.324797802</v>
      </c>
      <c r="AT56" s="397">
        <v>2.2648384610000001</v>
      </c>
      <c r="AU56" s="397">
        <v>1.8882037169999999</v>
      </c>
      <c r="AV56" s="397">
        <v>1.952953063</v>
      </c>
      <c r="AW56" s="397">
        <v>2.0496184639999999</v>
      </c>
      <c r="AX56" s="397">
        <v>2.0772494020000001</v>
      </c>
      <c r="AY56" s="397">
        <v>2.243290172</v>
      </c>
      <c r="AZ56" s="798">
        <v>1.9912819049999999</v>
      </c>
      <c r="BA56" s="798">
        <v>2.7026965180000002</v>
      </c>
      <c r="BB56" s="798">
        <v>2.0936257920000001</v>
      </c>
      <c r="BC56" s="798">
        <v>2.2443256570000001</v>
      </c>
      <c r="BD56" s="798">
        <v>2.1390250000000002</v>
      </c>
      <c r="BE56" s="798">
        <v>2.172453</v>
      </c>
      <c r="BF56" s="385">
        <v>2.2288190000000001</v>
      </c>
      <c r="BG56" s="385">
        <v>1.9378949999999999</v>
      </c>
      <c r="BH56" s="385">
        <v>2.0399780000000001</v>
      </c>
      <c r="BI56" s="385">
        <v>2.2609509999999999</v>
      </c>
      <c r="BJ56" s="385">
        <v>2.88531</v>
      </c>
      <c r="BK56" s="385">
        <v>3.5465610000000001</v>
      </c>
      <c r="BL56" s="385">
        <v>3.1750940000000001</v>
      </c>
      <c r="BM56" s="385">
        <v>3.2059859999999998</v>
      </c>
      <c r="BN56" s="385">
        <v>2.5281159999999998</v>
      </c>
      <c r="BO56" s="385">
        <v>2.598541</v>
      </c>
      <c r="BP56" s="385">
        <v>2.384849</v>
      </c>
      <c r="BQ56" s="385">
        <v>2.353837</v>
      </c>
      <c r="BR56" s="385">
        <v>2.3585630000000002</v>
      </c>
      <c r="BS56" s="385">
        <v>2.0276450000000001</v>
      </c>
      <c r="BT56" s="385">
        <v>2.1065510000000001</v>
      </c>
      <c r="BU56" s="385">
        <v>2.3075770000000002</v>
      </c>
      <c r="BV56" s="385">
        <v>2.9207000000000001</v>
      </c>
    </row>
    <row r="57" spans="1:74" ht="11.1" customHeight="1" x14ac:dyDescent="0.2">
      <c r="A57" s="174" t="s">
        <v>1122</v>
      </c>
      <c r="B57" s="375" t="s">
        <v>1067</v>
      </c>
      <c r="C57" s="397">
        <v>2.380367E-3</v>
      </c>
      <c r="D57" s="397">
        <v>2.346641E-3</v>
      </c>
      <c r="E57" s="397">
        <v>2.7093130000000001E-3</v>
      </c>
      <c r="F57" s="397">
        <v>2.544625E-3</v>
      </c>
      <c r="G57" s="397">
        <v>2.2250899999999999E-3</v>
      </c>
      <c r="H57" s="397">
        <v>1.7969290000000001E-3</v>
      </c>
      <c r="I57" s="397">
        <v>1.5482779999999999E-3</v>
      </c>
      <c r="J57" s="397">
        <v>1.212039E-3</v>
      </c>
      <c r="K57" s="397">
        <v>1.5917800000000001E-3</v>
      </c>
      <c r="L57" s="397">
        <v>1.9186559999999999E-3</v>
      </c>
      <c r="M57" s="397">
        <v>2.4856840000000002E-3</v>
      </c>
      <c r="N57" s="397">
        <v>2.0775979999999999E-3</v>
      </c>
      <c r="O57" s="397">
        <v>3.1510000000000002E-3</v>
      </c>
      <c r="P57" s="397">
        <v>2.5379999999999999E-3</v>
      </c>
      <c r="Q57" s="397">
        <v>1.668E-3</v>
      </c>
      <c r="R57" s="397">
        <v>1.645E-3</v>
      </c>
      <c r="S57" s="397">
        <v>1.4829999999999999E-3</v>
      </c>
      <c r="T57" s="397">
        <v>1.544E-3</v>
      </c>
      <c r="U57" s="397">
        <v>1.41E-3</v>
      </c>
      <c r="V57" s="397">
        <v>1.7359999999999999E-3</v>
      </c>
      <c r="W57" s="397">
        <v>1.5269999999999999E-3</v>
      </c>
      <c r="X57" s="397">
        <v>3.0829999999999998E-3</v>
      </c>
      <c r="Y57" s="397">
        <v>2.9989999999999999E-3</v>
      </c>
      <c r="Z57" s="397">
        <v>3.2239999999999999E-3</v>
      </c>
      <c r="AA57" s="397">
        <v>2.2790000000000002E-3</v>
      </c>
      <c r="AB57" s="397">
        <v>2.1489999999999999E-3</v>
      </c>
      <c r="AC57" s="397">
        <v>2.8019999999999998E-3</v>
      </c>
      <c r="AD57" s="397">
        <v>2.4030000000000002E-3</v>
      </c>
      <c r="AE57" s="397">
        <v>1.065E-3</v>
      </c>
      <c r="AF57" s="397">
        <v>1.2080000000000001E-3</v>
      </c>
      <c r="AG57" s="397">
        <v>6.38E-4</v>
      </c>
      <c r="AH57" s="397">
        <v>1.94E-4</v>
      </c>
      <c r="AI57" s="397">
        <v>2.9500000000000001E-4</v>
      </c>
      <c r="AJ57" s="397">
        <v>1.01E-4</v>
      </c>
      <c r="AK57" s="397">
        <v>5.1999999999999997E-5</v>
      </c>
      <c r="AL57" s="397">
        <v>0</v>
      </c>
      <c r="AM57" s="397">
        <v>0</v>
      </c>
      <c r="AN57" s="397">
        <v>0</v>
      </c>
      <c r="AO57" s="397">
        <v>0</v>
      </c>
      <c r="AP57" s="397">
        <v>0</v>
      </c>
      <c r="AQ57" s="397">
        <v>0</v>
      </c>
      <c r="AR57" s="397">
        <v>0</v>
      </c>
      <c r="AS57" s="397">
        <v>0</v>
      </c>
      <c r="AT57" s="397">
        <v>0</v>
      </c>
      <c r="AU57" s="397">
        <v>0</v>
      </c>
      <c r="AV57" s="397">
        <v>0</v>
      </c>
      <c r="AW57" s="397">
        <v>0</v>
      </c>
      <c r="AX57" s="397">
        <v>0</v>
      </c>
      <c r="AY57" s="397">
        <v>0</v>
      </c>
      <c r="AZ57" s="798">
        <v>0</v>
      </c>
      <c r="BA57" s="798">
        <v>0</v>
      </c>
      <c r="BB57" s="798">
        <v>0</v>
      </c>
      <c r="BC57" s="798">
        <v>0</v>
      </c>
      <c r="BD57" s="798">
        <v>0</v>
      </c>
      <c r="BE57" s="798">
        <v>0</v>
      </c>
      <c r="BF57" s="385">
        <v>0</v>
      </c>
      <c r="BG57" s="385">
        <v>0</v>
      </c>
      <c r="BH57" s="385">
        <v>0</v>
      </c>
      <c r="BI57" s="385">
        <v>0</v>
      </c>
      <c r="BJ57" s="385">
        <v>0</v>
      </c>
      <c r="BK57" s="385">
        <v>0</v>
      </c>
      <c r="BL57" s="385">
        <v>0</v>
      </c>
      <c r="BM57" s="385">
        <v>0</v>
      </c>
      <c r="BN57" s="385">
        <v>0</v>
      </c>
      <c r="BO57" s="385">
        <v>0</v>
      </c>
      <c r="BP57" s="385">
        <v>0</v>
      </c>
      <c r="BQ57" s="385">
        <v>0</v>
      </c>
      <c r="BR57" s="385">
        <v>0</v>
      </c>
      <c r="BS57" s="385">
        <v>0</v>
      </c>
      <c r="BT57" s="385">
        <v>0</v>
      </c>
      <c r="BU57" s="385">
        <v>0</v>
      </c>
      <c r="BV57" s="385">
        <v>0</v>
      </c>
    </row>
    <row r="58" spans="1:74" ht="11.1" customHeight="1" x14ac:dyDescent="0.2">
      <c r="A58" s="174" t="s">
        <v>1123</v>
      </c>
      <c r="B58" s="375" t="s">
        <v>1069</v>
      </c>
      <c r="C58" s="397">
        <v>1.1283401900000001</v>
      </c>
      <c r="D58" s="397">
        <v>1.2554297249999999</v>
      </c>
      <c r="E58" s="397">
        <v>1.6456403429999999</v>
      </c>
      <c r="F58" s="397">
        <v>2.0032160170000002</v>
      </c>
      <c r="G58" s="397">
        <v>2.063041202</v>
      </c>
      <c r="H58" s="397">
        <v>2.152156529</v>
      </c>
      <c r="I58" s="397">
        <v>1.92875062</v>
      </c>
      <c r="J58" s="397">
        <v>1.754600478</v>
      </c>
      <c r="K58" s="397">
        <v>1.7473873470000001</v>
      </c>
      <c r="L58" s="397">
        <v>1.6483060970000001</v>
      </c>
      <c r="M58" s="397">
        <v>1.102869026</v>
      </c>
      <c r="N58" s="397">
        <v>0.94439137399999995</v>
      </c>
      <c r="O58" s="397">
        <v>1.118363228</v>
      </c>
      <c r="P58" s="397">
        <v>1.255350942</v>
      </c>
      <c r="Q58" s="397">
        <v>1.821925488</v>
      </c>
      <c r="R58" s="397">
        <v>1.9752858870000001</v>
      </c>
      <c r="S58" s="397">
        <v>2.1008178910000002</v>
      </c>
      <c r="T58" s="397">
        <v>2.1487546850000001</v>
      </c>
      <c r="U58" s="397">
        <v>2.2030274599999999</v>
      </c>
      <c r="V58" s="397">
        <v>2.2177026440000001</v>
      </c>
      <c r="W58" s="397">
        <v>1.9304764860000001</v>
      </c>
      <c r="X58" s="397">
        <v>1.820140702</v>
      </c>
      <c r="Y58" s="397">
        <v>1.357989004</v>
      </c>
      <c r="Z58" s="397">
        <v>1.190991664</v>
      </c>
      <c r="AA58" s="397">
        <v>1.3668331549999999</v>
      </c>
      <c r="AB58" s="397">
        <v>1.538253756</v>
      </c>
      <c r="AC58" s="397">
        <v>1.8696325110000001</v>
      </c>
      <c r="AD58" s="397">
        <v>2.2530842199999999</v>
      </c>
      <c r="AE58" s="397">
        <v>2.3459089780000002</v>
      </c>
      <c r="AF58" s="397">
        <v>2.5952538629999999</v>
      </c>
      <c r="AG58" s="397">
        <v>2.375792916</v>
      </c>
      <c r="AH58" s="397">
        <v>2.554737818</v>
      </c>
      <c r="AI58" s="397">
        <v>1.740788387</v>
      </c>
      <c r="AJ58" s="397">
        <v>2.2003627990000001</v>
      </c>
      <c r="AK58" s="397">
        <v>1.44462365</v>
      </c>
      <c r="AL58" s="397">
        <v>1.445034755</v>
      </c>
      <c r="AM58" s="397">
        <v>1.6548802149999999</v>
      </c>
      <c r="AN58" s="397">
        <v>1.6604272019999999</v>
      </c>
      <c r="AO58" s="397">
        <v>2.4648506100000001</v>
      </c>
      <c r="AP58" s="397">
        <v>2.7728602160000002</v>
      </c>
      <c r="AQ58" s="397">
        <v>2.7174388490000001</v>
      </c>
      <c r="AR58" s="397">
        <v>2.9537608799999999</v>
      </c>
      <c r="AS58" s="397">
        <v>3.0409894849999999</v>
      </c>
      <c r="AT58" s="397">
        <v>2.6716491250000001</v>
      </c>
      <c r="AU58" s="397">
        <v>2.6406664040000001</v>
      </c>
      <c r="AV58" s="397">
        <v>2.1942288570000001</v>
      </c>
      <c r="AW58" s="397">
        <v>1.8891973310000001</v>
      </c>
      <c r="AX58" s="397">
        <v>1.4451457729999999</v>
      </c>
      <c r="AY58" s="397">
        <v>1.685646684</v>
      </c>
      <c r="AZ58" s="798">
        <v>1.883378545</v>
      </c>
      <c r="BA58" s="798">
        <v>2.7153679949999998</v>
      </c>
      <c r="BB58" s="798">
        <v>3.0217723900000002</v>
      </c>
      <c r="BC58" s="798">
        <v>3.0365729379999999</v>
      </c>
      <c r="BD58" s="798">
        <v>3.3049970000000002</v>
      </c>
      <c r="BE58" s="798">
        <v>3.294832</v>
      </c>
      <c r="BF58" s="385">
        <v>3.0798890000000001</v>
      </c>
      <c r="BG58" s="385">
        <v>2.6890130000000001</v>
      </c>
      <c r="BH58" s="385">
        <v>2.537204</v>
      </c>
      <c r="BI58" s="385">
        <v>1.979263</v>
      </c>
      <c r="BJ58" s="385">
        <v>1.663043</v>
      </c>
      <c r="BK58" s="385">
        <v>1.8971549999999999</v>
      </c>
      <c r="BL58" s="385">
        <v>2.0438190000000001</v>
      </c>
      <c r="BM58" s="385">
        <v>2.9224350000000001</v>
      </c>
      <c r="BN58" s="385">
        <v>3.332827</v>
      </c>
      <c r="BO58" s="385">
        <v>3.3007270000000002</v>
      </c>
      <c r="BP58" s="385">
        <v>3.6404529999999999</v>
      </c>
      <c r="BQ58" s="385">
        <v>3.6332520000000001</v>
      </c>
      <c r="BR58" s="385">
        <v>3.5939480000000001</v>
      </c>
      <c r="BS58" s="385">
        <v>3.1750569999999998</v>
      </c>
      <c r="BT58" s="385">
        <v>2.992775</v>
      </c>
      <c r="BU58" s="385">
        <v>2.4448629999999998</v>
      </c>
      <c r="BV58" s="385">
        <v>2.0923509999999998</v>
      </c>
    </row>
    <row r="59" spans="1:74" ht="11.1" customHeight="1" x14ac:dyDescent="0.2">
      <c r="A59" s="174" t="s">
        <v>1124</v>
      </c>
      <c r="B59" s="407" t="s">
        <v>1093</v>
      </c>
      <c r="C59" s="397">
        <v>0.18495836399999999</v>
      </c>
      <c r="D59" s="397">
        <v>0.173443706</v>
      </c>
      <c r="E59" s="397">
        <v>0.25539965599999997</v>
      </c>
      <c r="F59" s="397">
        <v>0.20721361599999999</v>
      </c>
      <c r="G59" s="397">
        <v>0.13904672300000001</v>
      </c>
      <c r="H59" s="397">
        <v>0.168920774</v>
      </c>
      <c r="I59" s="397">
        <v>4.8288708999999999E-2</v>
      </c>
      <c r="J59" s="397">
        <v>9.6905377000000001E-2</v>
      </c>
      <c r="K59" s="397">
        <v>0.12161592</v>
      </c>
      <c r="L59" s="397">
        <v>0.11620522799999999</v>
      </c>
      <c r="M59" s="397">
        <v>0.14384503000000001</v>
      </c>
      <c r="N59" s="397">
        <v>0.52976992599999995</v>
      </c>
      <c r="O59" s="397">
        <v>0.194055528</v>
      </c>
      <c r="P59" s="397">
        <v>0.14387678300000001</v>
      </c>
      <c r="Q59" s="397">
        <v>0.21227644900000001</v>
      </c>
      <c r="R59" s="397">
        <v>0.187984292</v>
      </c>
      <c r="S59" s="397">
        <v>0.22379679</v>
      </c>
      <c r="T59" s="397">
        <v>0.135095562</v>
      </c>
      <c r="U59" s="397">
        <v>0.122000436</v>
      </c>
      <c r="V59" s="397">
        <v>0.122602983</v>
      </c>
      <c r="W59" s="397">
        <v>6.1729032000000003E-2</v>
      </c>
      <c r="X59" s="397">
        <v>5.1789315000000002E-2</v>
      </c>
      <c r="Y59" s="397">
        <v>0.16219940299999999</v>
      </c>
      <c r="Z59" s="397">
        <v>0.104253996</v>
      </c>
      <c r="AA59" s="397">
        <v>0.25684115600000001</v>
      </c>
      <c r="AB59" s="397">
        <v>0.202114457</v>
      </c>
      <c r="AC59" s="397">
        <v>0.25579361099999998</v>
      </c>
      <c r="AD59" s="397">
        <v>0.17394865700000001</v>
      </c>
      <c r="AE59" s="397">
        <v>0.157675446</v>
      </c>
      <c r="AF59" s="397">
        <v>5.0742471999999997E-2</v>
      </c>
      <c r="AG59" s="397">
        <v>7.5569671000000005E-2</v>
      </c>
      <c r="AH59" s="397">
        <v>3.2366945000000001E-2</v>
      </c>
      <c r="AI59" s="397">
        <v>7.6131769000000002E-2</v>
      </c>
      <c r="AJ59" s="397">
        <v>0.124201429</v>
      </c>
      <c r="AK59" s="397">
        <v>0.12752258599999999</v>
      </c>
      <c r="AL59" s="397">
        <v>0.20783823600000001</v>
      </c>
      <c r="AM59" s="397">
        <v>0.32440534300000001</v>
      </c>
      <c r="AN59" s="397">
        <v>0.185468683</v>
      </c>
      <c r="AO59" s="397">
        <v>0.24392766599999999</v>
      </c>
      <c r="AP59" s="397">
        <v>0.154737756</v>
      </c>
      <c r="AQ59" s="397">
        <v>0.13335045100000001</v>
      </c>
      <c r="AR59" s="397">
        <v>0.10919353699999999</v>
      </c>
      <c r="AS59" s="397">
        <v>4.1524526999999999E-2</v>
      </c>
      <c r="AT59" s="397">
        <v>2.0011270000000001E-2</v>
      </c>
      <c r="AU59" s="397">
        <v>8.6598820000000007E-2</v>
      </c>
      <c r="AV59" s="397">
        <v>-2.8912650000000001E-3</v>
      </c>
      <c r="AW59" s="397">
        <v>8.2167708000000006E-2</v>
      </c>
      <c r="AX59" s="397">
        <v>0.18219780799999999</v>
      </c>
      <c r="AY59" s="397">
        <v>0.27926114499999999</v>
      </c>
      <c r="AZ59" s="798">
        <v>0.32730194000000001</v>
      </c>
      <c r="BA59" s="798">
        <v>0.12577970899999999</v>
      </c>
      <c r="BB59" s="798">
        <v>5.9194905999999999E-2</v>
      </c>
      <c r="BC59" s="798">
        <v>8.4641591000000002E-2</v>
      </c>
      <c r="BD59" s="798">
        <v>-6.0584699999999998E-2</v>
      </c>
      <c r="BE59" s="798">
        <v>-0.1543332</v>
      </c>
      <c r="BF59" s="385">
        <v>-0.27186149999999998</v>
      </c>
      <c r="BG59" s="385">
        <v>3.2807599999999999E-2</v>
      </c>
      <c r="BH59" s="385">
        <v>3.23018E-3</v>
      </c>
      <c r="BI59" s="385">
        <v>9.9478899999999995E-2</v>
      </c>
      <c r="BJ59" s="385">
        <v>0.13992830000000001</v>
      </c>
      <c r="BK59" s="385">
        <v>-0.56750979999999995</v>
      </c>
      <c r="BL59" s="385">
        <v>-7.3136900000000003E-3</v>
      </c>
      <c r="BM59" s="385">
        <v>-5.2639199999999997E-2</v>
      </c>
      <c r="BN59" s="385">
        <v>-4.7499699999999999E-2</v>
      </c>
      <c r="BO59" s="385">
        <v>-3.9207199999999998E-2</v>
      </c>
      <c r="BP59" s="385">
        <v>0.1393027</v>
      </c>
      <c r="BQ59" s="385">
        <v>1.3029900000000001E-2</v>
      </c>
      <c r="BR59" s="385">
        <v>-0.16424749999999999</v>
      </c>
      <c r="BS59" s="385">
        <v>2.0242E-2</v>
      </c>
      <c r="BT59" s="385">
        <v>-6.7466799999999997E-3</v>
      </c>
      <c r="BU59" s="385">
        <v>8.3962700000000001E-2</v>
      </c>
      <c r="BV59" s="385">
        <v>0.14809369999999999</v>
      </c>
    </row>
    <row r="60" spans="1:74" ht="11.1" customHeight="1" x14ac:dyDescent="0.2">
      <c r="A60" s="174" t="s">
        <v>1125</v>
      </c>
      <c r="B60" s="405" t="s">
        <v>1095</v>
      </c>
      <c r="C60" s="397">
        <v>54.238134000000002</v>
      </c>
      <c r="D60" s="397">
        <v>43.821441</v>
      </c>
      <c r="E60" s="397">
        <v>42.645471000000001</v>
      </c>
      <c r="F60" s="397">
        <v>39.956921000000001</v>
      </c>
      <c r="G60" s="397">
        <v>47.148995999999997</v>
      </c>
      <c r="H60" s="397">
        <v>53.780078000000003</v>
      </c>
      <c r="I60" s="397">
        <v>58.364086</v>
      </c>
      <c r="J60" s="397">
        <v>55.275342000000002</v>
      </c>
      <c r="K60" s="397">
        <v>46.708244000000001</v>
      </c>
      <c r="L60" s="397">
        <v>40.765850999999998</v>
      </c>
      <c r="M60" s="397">
        <v>42.651777000000003</v>
      </c>
      <c r="N60" s="397">
        <v>50.637934000000001</v>
      </c>
      <c r="O60" s="397">
        <v>47.253872174000001</v>
      </c>
      <c r="P60" s="397">
        <v>40.785724358000003</v>
      </c>
      <c r="Q60" s="397">
        <v>43.345369224000002</v>
      </c>
      <c r="R60" s="397">
        <v>39.686326113</v>
      </c>
      <c r="S60" s="397">
        <v>43.789206653000001</v>
      </c>
      <c r="T60" s="397">
        <v>48.422575342999998</v>
      </c>
      <c r="U60" s="397">
        <v>57.157902995999997</v>
      </c>
      <c r="V60" s="397">
        <v>57.465647394000001</v>
      </c>
      <c r="W60" s="397">
        <v>47.416201846</v>
      </c>
      <c r="X60" s="397">
        <v>41.604771481999997</v>
      </c>
      <c r="Y60" s="397">
        <v>42.600940710000003</v>
      </c>
      <c r="Z60" s="397">
        <v>47.918832446000003</v>
      </c>
      <c r="AA60" s="397">
        <v>54.527775277000003</v>
      </c>
      <c r="AB60" s="397">
        <v>43.726533961999998</v>
      </c>
      <c r="AC60" s="397">
        <v>41.768890433999999</v>
      </c>
      <c r="AD60" s="397">
        <v>40.735840082000003</v>
      </c>
      <c r="AE60" s="397">
        <v>47.285257332999997</v>
      </c>
      <c r="AF60" s="397">
        <v>53.765906329000003</v>
      </c>
      <c r="AG60" s="397">
        <v>58.104020181999999</v>
      </c>
      <c r="AH60" s="397">
        <v>56.906669319000002</v>
      </c>
      <c r="AI60" s="397">
        <v>46.794055643</v>
      </c>
      <c r="AJ60" s="397">
        <v>42.808645089000002</v>
      </c>
      <c r="AK60" s="397">
        <v>41.855255036000003</v>
      </c>
      <c r="AL60" s="397">
        <v>49.874577418999998</v>
      </c>
      <c r="AM60" s="397">
        <v>59.442569863000003</v>
      </c>
      <c r="AN60" s="397">
        <v>44.280719839</v>
      </c>
      <c r="AO60" s="397">
        <v>43.023947247999999</v>
      </c>
      <c r="AP60" s="397">
        <v>42.232471216</v>
      </c>
      <c r="AQ60" s="397">
        <v>45.787906984999999</v>
      </c>
      <c r="AR60" s="397">
        <v>53.590362081000002</v>
      </c>
      <c r="AS60" s="397">
        <v>61.532413740000003</v>
      </c>
      <c r="AT60" s="397">
        <v>53.276282780000003</v>
      </c>
      <c r="AU60" s="397">
        <v>48.188092912000002</v>
      </c>
      <c r="AV60" s="397">
        <v>43.148797891999997</v>
      </c>
      <c r="AW60" s="397">
        <v>43.033102976000002</v>
      </c>
      <c r="AX60" s="397">
        <v>51.387170029000004</v>
      </c>
      <c r="AY60" s="397">
        <v>55.554915354999999</v>
      </c>
      <c r="AZ60" s="798">
        <v>46.940545000999997</v>
      </c>
      <c r="BA60" s="798">
        <v>43.510709067999997</v>
      </c>
      <c r="BB60" s="798">
        <v>42.610728600000002</v>
      </c>
      <c r="BC60" s="798">
        <v>46.936017526999997</v>
      </c>
      <c r="BD60" s="798">
        <v>53.526722806999999</v>
      </c>
      <c r="BE60" s="798">
        <v>60.12735</v>
      </c>
      <c r="BF60" s="385">
        <v>58.493549999999999</v>
      </c>
      <c r="BG60" s="385">
        <v>50.819389999999999</v>
      </c>
      <c r="BH60" s="385">
        <v>45.146059999999999</v>
      </c>
      <c r="BI60" s="385">
        <v>44.5822</v>
      </c>
      <c r="BJ60" s="385">
        <v>50.440980000000003</v>
      </c>
      <c r="BK60" s="385">
        <v>52.858490000000003</v>
      </c>
      <c r="BL60" s="385">
        <v>45.821629999999999</v>
      </c>
      <c r="BM60" s="385">
        <v>45.711910000000003</v>
      </c>
      <c r="BN60" s="385">
        <v>42.982700000000001</v>
      </c>
      <c r="BO60" s="385">
        <v>48.958799999999997</v>
      </c>
      <c r="BP60" s="385">
        <v>55.315860000000001</v>
      </c>
      <c r="BQ60" s="385">
        <v>61.197139999999997</v>
      </c>
      <c r="BR60" s="385">
        <v>61.114530000000002</v>
      </c>
      <c r="BS60" s="385">
        <v>52.11609</v>
      </c>
      <c r="BT60" s="385">
        <v>45.848399999999998</v>
      </c>
      <c r="BU60" s="385">
        <v>45.204709999999999</v>
      </c>
      <c r="BV60" s="385">
        <v>51.05677</v>
      </c>
    </row>
    <row r="61" spans="1:74" ht="11.1" customHeight="1" x14ac:dyDescent="0.2">
      <c r="A61" s="169"/>
      <c r="B61" s="46" t="s">
        <v>1126</v>
      </c>
      <c r="C61" s="398"/>
      <c r="D61" s="398"/>
      <c r="E61" s="398"/>
      <c r="F61" s="398"/>
      <c r="G61" s="398"/>
      <c r="H61" s="398"/>
      <c r="I61" s="398"/>
      <c r="J61" s="398"/>
      <c r="K61" s="398"/>
      <c r="L61" s="398"/>
      <c r="M61" s="398"/>
      <c r="N61" s="398"/>
      <c r="O61" s="398"/>
      <c r="P61" s="398"/>
      <c r="Q61" s="398"/>
      <c r="R61" s="398"/>
      <c r="S61" s="398"/>
      <c r="T61" s="398"/>
      <c r="U61" s="398"/>
      <c r="V61" s="398"/>
      <c r="W61" s="398"/>
      <c r="X61" s="398"/>
      <c r="Y61" s="398"/>
      <c r="Z61" s="398"/>
      <c r="AA61" s="398"/>
      <c r="AB61" s="398"/>
      <c r="AC61" s="398"/>
      <c r="AD61" s="398"/>
      <c r="AE61" s="398"/>
      <c r="AF61" s="398"/>
      <c r="AG61" s="398"/>
      <c r="AH61" s="398"/>
      <c r="AI61" s="398"/>
      <c r="AJ61" s="398"/>
      <c r="AK61" s="398"/>
      <c r="AL61" s="398"/>
      <c r="AM61" s="398"/>
      <c r="AN61" s="398"/>
      <c r="AO61" s="398"/>
      <c r="AP61" s="398"/>
      <c r="AQ61" s="398"/>
      <c r="AR61" s="398"/>
      <c r="AS61" s="398"/>
      <c r="AT61" s="398"/>
      <c r="AU61" s="398"/>
      <c r="AV61" s="398"/>
      <c r="AW61" s="398"/>
      <c r="AX61" s="398"/>
      <c r="AY61" s="398"/>
      <c r="AZ61" s="827"/>
      <c r="BA61" s="827"/>
      <c r="BB61" s="827"/>
      <c r="BC61" s="827"/>
      <c r="BD61" s="827"/>
      <c r="BE61" s="827"/>
      <c r="BF61" s="403"/>
      <c r="BG61" s="403"/>
      <c r="BH61" s="403"/>
      <c r="BI61" s="403"/>
      <c r="BJ61" s="403"/>
      <c r="BK61" s="403"/>
      <c r="BL61" s="403"/>
      <c r="BM61" s="403"/>
      <c r="BN61" s="403"/>
      <c r="BO61" s="403"/>
      <c r="BP61" s="403"/>
      <c r="BQ61" s="403"/>
      <c r="BR61" s="403"/>
      <c r="BS61" s="403"/>
      <c r="BT61" s="403"/>
      <c r="BU61" s="403"/>
      <c r="BV61" s="403"/>
    </row>
    <row r="62" spans="1:74" s="223" customFormat="1" ht="11.1" customHeight="1" x14ac:dyDescent="0.2">
      <c r="A62" s="404" t="s">
        <v>1127</v>
      </c>
      <c r="B62" s="378" t="s">
        <v>1057</v>
      </c>
      <c r="C62" s="237">
        <v>19.029133219999999</v>
      </c>
      <c r="D62" s="237">
        <v>16.793584128999999</v>
      </c>
      <c r="E62" s="237">
        <v>18.63116612</v>
      </c>
      <c r="F62" s="237">
        <v>19.120256306000002</v>
      </c>
      <c r="G62" s="237">
        <v>22.634811352</v>
      </c>
      <c r="H62" s="237">
        <v>24.158989440999999</v>
      </c>
      <c r="I62" s="237">
        <v>25.772093884</v>
      </c>
      <c r="J62" s="237">
        <v>25.819662170000001</v>
      </c>
      <c r="K62" s="237">
        <v>22.252932270999999</v>
      </c>
      <c r="L62" s="237">
        <v>19.885198321000001</v>
      </c>
      <c r="M62" s="237">
        <v>18.833023833999999</v>
      </c>
      <c r="N62" s="237">
        <v>19.172645229</v>
      </c>
      <c r="O62" s="237">
        <v>18.406752268999998</v>
      </c>
      <c r="P62" s="237">
        <v>16.391181621000001</v>
      </c>
      <c r="Q62" s="237">
        <v>19.077244803999999</v>
      </c>
      <c r="R62" s="237">
        <v>19.853165467</v>
      </c>
      <c r="S62" s="237">
        <v>22.189731070000001</v>
      </c>
      <c r="T62" s="237">
        <v>23.491424279</v>
      </c>
      <c r="U62" s="237">
        <v>26.316346821</v>
      </c>
      <c r="V62" s="237">
        <v>27.212031719999999</v>
      </c>
      <c r="W62" s="237">
        <v>23.666896066</v>
      </c>
      <c r="X62" s="237">
        <v>20.938687676000001</v>
      </c>
      <c r="Y62" s="237">
        <v>18.177020231</v>
      </c>
      <c r="Z62" s="237">
        <v>17.960400240999999</v>
      </c>
      <c r="AA62" s="237">
        <v>19.156174021999998</v>
      </c>
      <c r="AB62" s="237">
        <v>16.983791307000001</v>
      </c>
      <c r="AC62" s="237">
        <v>18.968580914</v>
      </c>
      <c r="AD62" s="237">
        <v>19.105434609</v>
      </c>
      <c r="AE62" s="237">
        <v>24.726320052999998</v>
      </c>
      <c r="AF62" s="237">
        <v>24.908307986000001</v>
      </c>
      <c r="AG62" s="237">
        <v>27.298671181</v>
      </c>
      <c r="AH62" s="237">
        <v>26.8513047</v>
      </c>
      <c r="AI62" s="237">
        <v>24.878013437</v>
      </c>
      <c r="AJ62" s="237">
        <v>20.997082640999999</v>
      </c>
      <c r="AK62" s="237">
        <v>19.34849518</v>
      </c>
      <c r="AL62" s="237">
        <v>18.139893369999999</v>
      </c>
      <c r="AM62" s="237">
        <v>20.254876937999999</v>
      </c>
      <c r="AN62" s="237">
        <v>17.130888422999998</v>
      </c>
      <c r="AO62" s="237">
        <v>18.250107221</v>
      </c>
      <c r="AP62" s="237">
        <v>19.998095640999999</v>
      </c>
      <c r="AQ62" s="237">
        <v>24.488352262999999</v>
      </c>
      <c r="AR62" s="237">
        <v>24.986671570999999</v>
      </c>
      <c r="AS62" s="237">
        <v>27.470269714000001</v>
      </c>
      <c r="AT62" s="237">
        <v>26.898022579999999</v>
      </c>
      <c r="AU62" s="237">
        <v>24.050599077000001</v>
      </c>
      <c r="AV62" s="237">
        <v>22.176914406000002</v>
      </c>
      <c r="AW62" s="237">
        <v>18.282503299999998</v>
      </c>
      <c r="AX62" s="237">
        <v>18.986278681999998</v>
      </c>
      <c r="AY62" s="237">
        <v>19.751150225</v>
      </c>
      <c r="AZ62" s="797">
        <v>18.311104756999999</v>
      </c>
      <c r="BA62" s="797">
        <v>19.440438627999999</v>
      </c>
      <c r="BB62" s="797">
        <v>19.831959141999999</v>
      </c>
      <c r="BC62" s="797">
        <v>24.733744573999999</v>
      </c>
      <c r="BD62" s="797">
        <v>25.87134</v>
      </c>
      <c r="BE62" s="797">
        <v>28.070499999999999</v>
      </c>
      <c r="BF62" s="391">
        <v>27.135999999999999</v>
      </c>
      <c r="BG62" s="391">
        <v>25.404060000000001</v>
      </c>
      <c r="BH62" s="391">
        <v>23.030609999999999</v>
      </c>
      <c r="BI62" s="391">
        <v>19.377790000000001</v>
      </c>
      <c r="BJ62" s="391">
        <v>19.816990000000001</v>
      </c>
      <c r="BK62" s="391">
        <v>19.961539999999999</v>
      </c>
      <c r="BL62" s="391">
        <v>18.10209</v>
      </c>
      <c r="BM62" s="391">
        <v>19.930589999999999</v>
      </c>
      <c r="BN62" s="391">
        <v>20.7059</v>
      </c>
      <c r="BO62" s="391">
        <v>23.984059999999999</v>
      </c>
      <c r="BP62" s="391">
        <v>25.312049999999999</v>
      </c>
      <c r="BQ62" s="391">
        <v>27.568770000000001</v>
      </c>
      <c r="BR62" s="391">
        <v>27.95438</v>
      </c>
      <c r="BS62" s="391">
        <v>25.472339999999999</v>
      </c>
      <c r="BT62" s="391">
        <v>23.029419999999998</v>
      </c>
      <c r="BU62" s="391">
        <v>19.430029999999999</v>
      </c>
      <c r="BV62" s="391">
        <v>19.954149999999998</v>
      </c>
    </row>
    <row r="63" spans="1:74" ht="11.1" customHeight="1" x14ac:dyDescent="0.2">
      <c r="A63" s="174" t="s">
        <v>1128</v>
      </c>
      <c r="B63" s="407" t="s">
        <v>923</v>
      </c>
      <c r="C63" s="397">
        <v>14.386721608</v>
      </c>
      <c r="D63" s="397">
        <v>11.815712239</v>
      </c>
      <c r="E63" s="397">
        <v>13.796652039</v>
      </c>
      <c r="F63" s="397">
        <v>13.810178529</v>
      </c>
      <c r="G63" s="397">
        <v>16.927745856000001</v>
      </c>
      <c r="H63" s="397">
        <v>18.700214591999998</v>
      </c>
      <c r="I63" s="397">
        <v>20.242656568000001</v>
      </c>
      <c r="J63" s="397">
        <v>20.36365837</v>
      </c>
      <c r="K63" s="397">
        <v>17.893814402</v>
      </c>
      <c r="L63" s="397">
        <v>14.934118461000001</v>
      </c>
      <c r="M63" s="397">
        <v>13.786161726</v>
      </c>
      <c r="N63" s="397">
        <v>13.718746177</v>
      </c>
      <c r="O63" s="397">
        <v>13.486031970999999</v>
      </c>
      <c r="P63" s="397">
        <v>12.075100531</v>
      </c>
      <c r="Q63" s="397">
        <v>14.035659939</v>
      </c>
      <c r="R63" s="397">
        <v>15.193486001</v>
      </c>
      <c r="S63" s="397">
        <v>17.167427456999999</v>
      </c>
      <c r="T63" s="397">
        <v>18.199058128000001</v>
      </c>
      <c r="U63" s="397">
        <v>20.510276300000001</v>
      </c>
      <c r="V63" s="397">
        <v>21.463623236</v>
      </c>
      <c r="W63" s="397">
        <v>18.426617222000001</v>
      </c>
      <c r="X63" s="397">
        <v>16.749994929</v>
      </c>
      <c r="Y63" s="397">
        <v>13.626549787</v>
      </c>
      <c r="Z63" s="397">
        <v>13.612813860999999</v>
      </c>
      <c r="AA63" s="397">
        <v>14.604633072</v>
      </c>
      <c r="AB63" s="397">
        <v>12.521012623000001</v>
      </c>
      <c r="AC63" s="397">
        <v>14.768891658999999</v>
      </c>
      <c r="AD63" s="397">
        <v>14.023820303999999</v>
      </c>
      <c r="AE63" s="397">
        <v>18.999462990000001</v>
      </c>
      <c r="AF63" s="397">
        <v>19.236654340000001</v>
      </c>
      <c r="AG63" s="397">
        <v>21.405918749000001</v>
      </c>
      <c r="AH63" s="397">
        <v>21.124845362999999</v>
      </c>
      <c r="AI63" s="397">
        <v>20.422561667</v>
      </c>
      <c r="AJ63" s="397">
        <v>17.350220738000001</v>
      </c>
      <c r="AK63" s="397">
        <v>15.179088389</v>
      </c>
      <c r="AL63" s="397">
        <v>13.392484761</v>
      </c>
      <c r="AM63" s="397">
        <v>14.464179879</v>
      </c>
      <c r="AN63" s="397">
        <v>12.534392534</v>
      </c>
      <c r="AO63" s="397">
        <v>13.188817122</v>
      </c>
      <c r="AP63" s="397">
        <v>13.735582494000001</v>
      </c>
      <c r="AQ63" s="397">
        <v>18.060625160000001</v>
      </c>
      <c r="AR63" s="397">
        <v>18.874025112000002</v>
      </c>
      <c r="AS63" s="397">
        <v>20.864978565000001</v>
      </c>
      <c r="AT63" s="397">
        <v>20.654011188999998</v>
      </c>
      <c r="AU63" s="397">
        <v>18.332251625000001</v>
      </c>
      <c r="AV63" s="397">
        <v>16.883245328000001</v>
      </c>
      <c r="AW63" s="397">
        <v>12.642286229</v>
      </c>
      <c r="AX63" s="397">
        <v>13.508798075</v>
      </c>
      <c r="AY63" s="397">
        <v>13.532322049999999</v>
      </c>
      <c r="AZ63" s="798">
        <v>13.012171975999999</v>
      </c>
      <c r="BA63" s="798">
        <v>13.847569898</v>
      </c>
      <c r="BB63" s="798">
        <v>14.237932548</v>
      </c>
      <c r="BC63" s="798">
        <v>18.985799944</v>
      </c>
      <c r="BD63" s="798">
        <v>19.666270000000001</v>
      </c>
      <c r="BE63" s="798">
        <v>21.294750000000001</v>
      </c>
      <c r="BF63" s="385">
        <v>20.540949999999999</v>
      </c>
      <c r="BG63" s="385">
        <v>19.797529999999998</v>
      </c>
      <c r="BH63" s="385">
        <v>17.03237</v>
      </c>
      <c r="BI63" s="385">
        <v>13.836320000000001</v>
      </c>
      <c r="BJ63" s="385">
        <v>14.6075</v>
      </c>
      <c r="BK63" s="385">
        <v>14.26164</v>
      </c>
      <c r="BL63" s="385">
        <v>12.630800000000001</v>
      </c>
      <c r="BM63" s="385">
        <v>13.358280000000001</v>
      </c>
      <c r="BN63" s="385">
        <v>14.085000000000001</v>
      </c>
      <c r="BO63" s="385">
        <v>17.009319999999999</v>
      </c>
      <c r="BP63" s="385">
        <v>18.693259999999999</v>
      </c>
      <c r="BQ63" s="385">
        <v>20.431899999999999</v>
      </c>
      <c r="BR63" s="385">
        <v>20.651070000000001</v>
      </c>
      <c r="BS63" s="385">
        <v>18.965779999999999</v>
      </c>
      <c r="BT63" s="385">
        <v>17.498940000000001</v>
      </c>
      <c r="BU63" s="385">
        <v>14.671139999999999</v>
      </c>
      <c r="BV63" s="385">
        <v>13.712479999999999</v>
      </c>
    </row>
    <row r="64" spans="1:74" ht="11.1" customHeight="1" x14ac:dyDescent="0.2">
      <c r="A64" s="174" t="s">
        <v>1129</v>
      </c>
      <c r="B64" s="375" t="s">
        <v>85</v>
      </c>
      <c r="C64" s="397">
        <v>1.132611942</v>
      </c>
      <c r="D64" s="397">
        <v>1.343687326</v>
      </c>
      <c r="E64" s="397">
        <v>1.0345281040000001</v>
      </c>
      <c r="F64" s="397">
        <v>1.46633792</v>
      </c>
      <c r="G64" s="397">
        <v>1.421597008</v>
      </c>
      <c r="H64" s="397">
        <v>1.350020905</v>
      </c>
      <c r="I64" s="397">
        <v>1.2747241439999999</v>
      </c>
      <c r="J64" s="397">
        <v>1.2725035600000001</v>
      </c>
      <c r="K64" s="397">
        <v>1.1352486420000001</v>
      </c>
      <c r="L64" s="397">
        <v>1.07026602</v>
      </c>
      <c r="M64" s="397">
        <v>1.465422204</v>
      </c>
      <c r="N64" s="397">
        <v>1.5289142929999999</v>
      </c>
      <c r="O64" s="397">
        <v>0.83111134600000003</v>
      </c>
      <c r="P64" s="397">
        <v>0.67770308899999998</v>
      </c>
      <c r="Q64" s="397">
        <v>1.1560677960000001</v>
      </c>
      <c r="R64" s="397">
        <v>0.97841784399999998</v>
      </c>
      <c r="S64" s="397">
        <v>0.67632968000000004</v>
      </c>
      <c r="T64" s="397">
        <v>0.97273686500000001</v>
      </c>
      <c r="U64" s="397">
        <v>1.38984876</v>
      </c>
      <c r="V64" s="397">
        <v>1.309891825</v>
      </c>
      <c r="W64" s="397">
        <v>1.1835550020000001</v>
      </c>
      <c r="X64" s="397">
        <v>0.71410634100000003</v>
      </c>
      <c r="Y64" s="397">
        <v>1.02462634</v>
      </c>
      <c r="Z64" s="397">
        <v>0.750471946</v>
      </c>
      <c r="AA64" s="397">
        <v>0.82724105000000003</v>
      </c>
      <c r="AB64" s="397">
        <v>0.33290712500000003</v>
      </c>
      <c r="AC64" s="397">
        <v>0.25879712500000002</v>
      </c>
      <c r="AD64" s="397">
        <v>0.44374453600000002</v>
      </c>
      <c r="AE64" s="397">
        <v>0.70400489899999996</v>
      </c>
      <c r="AF64" s="397">
        <v>1.139314121</v>
      </c>
      <c r="AG64" s="397">
        <v>1.118114601</v>
      </c>
      <c r="AH64" s="397">
        <v>1.017785004</v>
      </c>
      <c r="AI64" s="397">
        <v>0.90944617000000005</v>
      </c>
      <c r="AJ64" s="397">
        <v>0.285249207</v>
      </c>
      <c r="AK64" s="397">
        <v>0.35753901700000001</v>
      </c>
      <c r="AL64" s="397">
        <v>0.43325188599999997</v>
      </c>
      <c r="AM64" s="397">
        <v>1.1173556790000001</v>
      </c>
      <c r="AN64" s="397">
        <v>0.24428129900000001</v>
      </c>
      <c r="AO64" s="397">
        <v>0.29695381700000001</v>
      </c>
      <c r="AP64" s="397">
        <v>0.85780102300000005</v>
      </c>
      <c r="AQ64" s="397">
        <v>0.90123330899999998</v>
      </c>
      <c r="AR64" s="397">
        <v>0.94605245199999999</v>
      </c>
      <c r="AS64" s="397">
        <v>1.0772044140000001</v>
      </c>
      <c r="AT64" s="397">
        <v>1.0509751839999999</v>
      </c>
      <c r="AU64" s="397">
        <v>1.068143464</v>
      </c>
      <c r="AV64" s="397">
        <v>1.019221803</v>
      </c>
      <c r="AW64" s="397">
        <v>0.76334019500000005</v>
      </c>
      <c r="AX64" s="397">
        <v>0.82546197799999999</v>
      </c>
      <c r="AY64" s="397">
        <v>1.3294560900000001</v>
      </c>
      <c r="AZ64" s="798">
        <v>0.94665858199999997</v>
      </c>
      <c r="BA64" s="798">
        <v>0.71641224299999995</v>
      </c>
      <c r="BB64" s="798">
        <v>0.86935273099999999</v>
      </c>
      <c r="BC64" s="798">
        <v>1.0576939329999999</v>
      </c>
      <c r="BD64" s="798">
        <v>0.9913999</v>
      </c>
      <c r="BE64" s="798">
        <v>1.204175</v>
      </c>
      <c r="BF64" s="385">
        <v>1.0765880000000001</v>
      </c>
      <c r="BG64" s="385">
        <v>1.1165659999999999</v>
      </c>
      <c r="BH64" s="385">
        <v>0.95906990000000003</v>
      </c>
      <c r="BI64" s="385">
        <v>0.71793530000000005</v>
      </c>
      <c r="BJ64" s="385">
        <v>0.4956023</v>
      </c>
      <c r="BK64" s="385">
        <v>0.84418119999999996</v>
      </c>
      <c r="BL64" s="385">
        <v>0.6828632</v>
      </c>
      <c r="BM64" s="385">
        <v>1.316058</v>
      </c>
      <c r="BN64" s="385">
        <v>1.362255</v>
      </c>
      <c r="BO64" s="385">
        <v>1.0326090000000001</v>
      </c>
      <c r="BP64" s="385">
        <v>0.96578079999999999</v>
      </c>
      <c r="BQ64" s="385">
        <v>1.2383850000000001</v>
      </c>
      <c r="BR64" s="385">
        <v>1.5828899999999999</v>
      </c>
      <c r="BS64" s="385">
        <v>1.1994149999999999</v>
      </c>
      <c r="BT64" s="385">
        <v>1.121027</v>
      </c>
      <c r="BU64" s="385">
        <v>0.83478470000000005</v>
      </c>
      <c r="BV64" s="385">
        <v>1.3781220000000001</v>
      </c>
    </row>
    <row r="65" spans="1:74" ht="11.1" customHeight="1" x14ac:dyDescent="0.2">
      <c r="A65" s="174" t="s">
        <v>1130</v>
      </c>
      <c r="B65" s="375" t="s">
        <v>1061</v>
      </c>
      <c r="C65" s="397">
        <v>2.4372379999999998</v>
      </c>
      <c r="D65" s="397">
        <v>2.5307080000000002</v>
      </c>
      <c r="E65" s="397">
        <v>2.3515350000000002</v>
      </c>
      <c r="F65" s="397">
        <v>2.431254</v>
      </c>
      <c r="G65" s="397">
        <v>2.7800660000000001</v>
      </c>
      <c r="H65" s="397">
        <v>2.6534409999999999</v>
      </c>
      <c r="I65" s="397">
        <v>2.7564679999999999</v>
      </c>
      <c r="J65" s="397">
        <v>2.757641</v>
      </c>
      <c r="K65" s="397">
        <v>1.991187</v>
      </c>
      <c r="L65" s="397">
        <v>2.6713010000000001</v>
      </c>
      <c r="M65" s="397">
        <v>2.6574469999999999</v>
      </c>
      <c r="N65" s="397">
        <v>2.7500429999999998</v>
      </c>
      <c r="O65" s="397">
        <v>2.793167</v>
      </c>
      <c r="P65" s="397">
        <v>2.2603789999999999</v>
      </c>
      <c r="Q65" s="397">
        <v>2.3305739999999999</v>
      </c>
      <c r="R65" s="397">
        <v>2.20363</v>
      </c>
      <c r="S65" s="397">
        <v>2.5952959999999998</v>
      </c>
      <c r="T65" s="397">
        <v>2.670417</v>
      </c>
      <c r="U65" s="397">
        <v>2.7142680000000001</v>
      </c>
      <c r="V65" s="397">
        <v>2.7156910000000001</v>
      </c>
      <c r="W65" s="397">
        <v>2.588546</v>
      </c>
      <c r="X65" s="397">
        <v>2.096441</v>
      </c>
      <c r="Y65" s="397">
        <v>2.4226209999999999</v>
      </c>
      <c r="Z65" s="397">
        <v>2.5491640000000002</v>
      </c>
      <c r="AA65" s="397">
        <v>2.601842</v>
      </c>
      <c r="AB65" s="397">
        <v>2.63178</v>
      </c>
      <c r="AC65" s="397">
        <v>2.2294619999999998</v>
      </c>
      <c r="AD65" s="397">
        <v>2.36605</v>
      </c>
      <c r="AE65" s="397">
        <v>2.7558039999999999</v>
      </c>
      <c r="AF65" s="397">
        <v>2.4136150000000001</v>
      </c>
      <c r="AG65" s="397">
        <v>2.6752820000000002</v>
      </c>
      <c r="AH65" s="397">
        <v>2.6336400000000002</v>
      </c>
      <c r="AI65" s="397">
        <v>1.949703</v>
      </c>
      <c r="AJ65" s="397">
        <v>1.7789079999999999</v>
      </c>
      <c r="AK65" s="397">
        <v>2.2718660000000002</v>
      </c>
      <c r="AL65" s="397">
        <v>2.745638</v>
      </c>
      <c r="AM65" s="397">
        <v>2.8173270000000001</v>
      </c>
      <c r="AN65" s="397">
        <v>2.5115059999999998</v>
      </c>
      <c r="AO65" s="397">
        <v>2.145826</v>
      </c>
      <c r="AP65" s="397">
        <v>2.5646070000000001</v>
      </c>
      <c r="AQ65" s="397">
        <v>2.7793950000000001</v>
      </c>
      <c r="AR65" s="397">
        <v>2.5818750000000001</v>
      </c>
      <c r="AS65" s="397">
        <v>2.7610459999999999</v>
      </c>
      <c r="AT65" s="397">
        <v>2.6602169999999998</v>
      </c>
      <c r="AU65" s="397">
        <v>2.2583120000000001</v>
      </c>
      <c r="AV65" s="397">
        <v>2.0324409999999999</v>
      </c>
      <c r="AW65" s="397">
        <v>2.68174</v>
      </c>
      <c r="AX65" s="397">
        <v>2.79332</v>
      </c>
      <c r="AY65" s="397">
        <v>2.78647</v>
      </c>
      <c r="AZ65" s="798">
        <v>2.0006309999999998</v>
      </c>
      <c r="BA65" s="798">
        <v>2.144231</v>
      </c>
      <c r="BB65" s="798">
        <v>1.7204699999999999</v>
      </c>
      <c r="BC65" s="798">
        <v>1.656725</v>
      </c>
      <c r="BD65" s="798">
        <v>2.3774500000000001</v>
      </c>
      <c r="BE65" s="798">
        <v>2.64506</v>
      </c>
      <c r="BF65" s="385">
        <v>2.7382300000000002</v>
      </c>
      <c r="BG65" s="385">
        <v>2.0288400000000002</v>
      </c>
      <c r="BH65" s="385">
        <v>2.71401</v>
      </c>
      <c r="BI65" s="385">
        <v>2.6499000000000001</v>
      </c>
      <c r="BJ65" s="385">
        <v>2.7382300000000002</v>
      </c>
      <c r="BK65" s="385">
        <v>2.7382300000000002</v>
      </c>
      <c r="BL65" s="385">
        <v>2.4732400000000001</v>
      </c>
      <c r="BM65" s="385">
        <v>2.3725700000000001</v>
      </c>
      <c r="BN65" s="385">
        <v>2.0301800000000001</v>
      </c>
      <c r="BO65" s="385">
        <v>2.7382300000000002</v>
      </c>
      <c r="BP65" s="385">
        <v>2.6499000000000001</v>
      </c>
      <c r="BQ65" s="385">
        <v>2.7382300000000002</v>
      </c>
      <c r="BR65" s="385">
        <v>2.7382300000000002</v>
      </c>
      <c r="BS65" s="385">
        <v>2.6499000000000001</v>
      </c>
      <c r="BT65" s="385">
        <v>1.8415999999999999</v>
      </c>
      <c r="BU65" s="385">
        <v>1.5083800000000001</v>
      </c>
      <c r="BV65" s="385">
        <v>2.7382300000000002</v>
      </c>
    </row>
    <row r="66" spans="1:74" ht="11.1" customHeight="1" x14ac:dyDescent="0.2">
      <c r="A66" s="174" t="s">
        <v>1131</v>
      </c>
      <c r="B66" s="375" t="s">
        <v>1065</v>
      </c>
      <c r="C66" s="397">
        <v>2.0219339999999999E-2</v>
      </c>
      <c r="D66" s="397">
        <v>2.3819238999999999E-2</v>
      </c>
      <c r="E66" s="397">
        <v>3.2837482000000001E-2</v>
      </c>
      <c r="F66" s="397">
        <v>2.8127883999999999E-2</v>
      </c>
      <c r="G66" s="397">
        <v>2.0731181000000001E-2</v>
      </c>
      <c r="H66" s="397">
        <v>1.4220379999999999E-2</v>
      </c>
      <c r="I66" s="397">
        <v>1.1705790000000001E-2</v>
      </c>
      <c r="J66" s="397">
        <v>1.3533389999999999E-2</v>
      </c>
      <c r="K66" s="397">
        <v>1.4629193E-2</v>
      </c>
      <c r="L66" s="397">
        <v>1.1241516999999999E-2</v>
      </c>
      <c r="M66" s="397">
        <v>1.4390963999999999E-2</v>
      </c>
      <c r="N66" s="397">
        <v>2.550564E-2</v>
      </c>
      <c r="O66" s="397">
        <v>2.1721000000000001E-2</v>
      </c>
      <c r="P66" s="397">
        <v>1.1936E-2</v>
      </c>
      <c r="Q66" s="397">
        <v>2.3944E-2</v>
      </c>
      <c r="R66" s="397">
        <v>1.7781000000000002E-2</v>
      </c>
      <c r="S66" s="397">
        <v>2.6775E-2</v>
      </c>
      <c r="T66" s="397">
        <v>1.9408000000000002E-2</v>
      </c>
      <c r="U66" s="397">
        <v>2.4937999999999998E-2</v>
      </c>
      <c r="V66" s="397">
        <v>1.9061000000000002E-2</v>
      </c>
      <c r="W66" s="397">
        <v>1.7382000000000002E-2</v>
      </c>
      <c r="X66" s="397">
        <v>1.2290000000000001E-2</v>
      </c>
      <c r="Y66" s="397">
        <v>1.2338E-2</v>
      </c>
      <c r="Z66" s="397">
        <v>1.6618000000000001E-2</v>
      </c>
      <c r="AA66" s="397">
        <v>1.7172E-2</v>
      </c>
      <c r="AB66" s="397">
        <v>1.0427000000000001E-2</v>
      </c>
      <c r="AC66" s="397">
        <v>7.7029999999999998E-3</v>
      </c>
      <c r="AD66" s="397">
        <v>1.4055E-2</v>
      </c>
      <c r="AE66" s="397">
        <v>1.0685999999999999E-2</v>
      </c>
      <c r="AF66" s="397">
        <v>1.542E-2</v>
      </c>
      <c r="AG66" s="397">
        <v>1.7094999999999999E-2</v>
      </c>
      <c r="AH66" s="397">
        <v>1.6209000000000001E-2</v>
      </c>
      <c r="AI66" s="397">
        <v>1.3846000000000001E-2</v>
      </c>
      <c r="AJ66" s="397">
        <v>1.5166000000000001E-2</v>
      </c>
      <c r="AK66" s="397">
        <v>1.9286999999999999E-2</v>
      </c>
      <c r="AL66" s="397">
        <v>2.0171999999999999E-2</v>
      </c>
      <c r="AM66" s="397">
        <v>1.4114415E-2</v>
      </c>
      <c r="AN66" s="397">
        <v>1.3619111E-2</v>
      </c>
      <c r="AO66" s="397">
        <v>1.5751483E-2</v>
      </c>
      <c r="AP66" s="397">
        <v>1.3731691000000001E-2</v>
      </c>
      <c r="AQ66" s="397">
        <v>1.6921571E-2</v>
      </c>
      <c r="AR66" s="397">
        <v>1.5400865E-2</v>
      </c>
      <c r="AS66" s="397">
        <v>1.3960772E-2</v>
      </c>
      <c r="AT66" s="397">
        <v>1.3005463E-2</v>
      </c>
      <c r="AU66" s="397">
        <v>1.1402525E-2</v>
      </c>
      <c r="AV66" s="397">
        <v>1.1672732E-2</v>
      </c>
      <c r="AW66" s="397">
        <v>1.263951E-2</v>
      </c>
      <c r="AX66" s="397">
        <v>1.3100189E-2</v>
      </c>
      <c r="AY66" s="397">
        <v>1.321612E-2</v>
      </c>
      <c r="AZ66" s="798">
        <v>1.1463238000000001E-2</v>
      </c>
      <c r="BA66" s="798">
        <v>1.5229138999999999E-2</v>
      </c>
      <c r="BB66" s="798">
        <v>1.3322570000000001E-2</v>
      </c>
      <c r="BC66" s="798">
        <v>1.4101997999999999E-2</v>
      </c>
      <c r="BD66" s="798">
        <v>1.1585E-2</v>
      </c>
      <c r="BE66" s="798">
        <v>1.23448E-2</v>
      </c>
      <c r="BF66" s="385">
        <v>1.16913E-2</v>
      </c>
      <c r="BG66" s="385">
        <v>1.0855800000000001E-2</v>
      </c>
      <c r="BH66" s="385">
        <v>1.16387E-2</v>
      </c>
      <c r="BI66" s="385">
        <v>1.3138499999999999E-2</v>
      </c>
      <c r="BJ66" s="385">
        <v>1.62928E-2</v>
      </c>
      <c r="BK66" s="385">
        <v>1.9063900000000002E-2</v>
      </c>
      <c r="BL66" s="385">
        <v>1.6211E-2</v>
      </c>
      <c r="BM66" s="385">
        <v>1.9226699999999999E-2</v>
      </c>
      <c r="BN66" s="385">
        <v>1.7753600000000001E-2</v>
      </c>
      <c r="BO66" s="385">
        <v>1.72614E-2</v>
      </c>
      <c r="BP66" s="385">
        <v>1.37044E-2</v>
      </c>
      <c r="BQ66" s="385">
        <v>1.38628E-2</v>
      </c>
      <c r="BR66" s="385">
        <v>1.2743600000000001E-2</v>
      </c>
      <c r="BS66" s="385">
        <v>1.1561699999999999E-2</v>
      </c>
      <c r="BT66" s="385">
        <v>1.21443E-2</v>
      </c>
      <c r="BU66" s="385">
        <v>1.34777E-2</v>
      </c>
      <c r="BV66" s="385">
        <v>1.65357E-2</v>
      </c>
    </row>
    <row r="67" spans="1:74" ht="11.1" customHeight="1" x14ac:dyDescent="0.2">
      <c r="A67" s="174" t="s">
        <v>1132</v>
      </c>
      <c r="B67" s="375" t="s">
        <v>1067</v>
      </c>
      <c r="C67" s="397">
        <v>0</v>
      </c>
      <c r="D67" s="397">
        <v>0</v>
      </c>
      <c r="E67" s="397">
        <v>0</v>
      </c>
      <c r="F67" s="397">
        <v>0</v>
      </c>
      <c r="G67" s="397">
        <v>0</v>
      </c>
      <c r="H67" s="397">
        <v>0</v>
      </c>
      <c r="I67" s="397">
        <v>0</v>
      </c>
      <c r="J67" s="397">
        <v>0</v>
      </c>
      <c r="K67" s="397">
        <v>0</v>
      </c>
      <c r="L67" s="397">
        <v>0</v>
      </c>
      <c r="M67" s="397">
        <v>0</v>
      </c>
      <c r="N67" s="397">
        <v>0</v>
      </c>
      <c r="O67" s="397">
        <v>0</v>
      </c>
      <c r="P67" s="397">
        <v>0</v>
      </c>
      <c r="Q67" s="397">
        <v>0</v>
      </c>
      <c r="R67" s="397">
        <v>0</v>
      </c>
      <c r="S67" s="397">
        <v>0</v>
      </c>
      <c r="T67" s="397">
        <v>0</v>
      </c>
      <c r="U67" s="397">
        <v>0</v>
      </c>
      <c r="V67" s="397">
        <v>0</v>
      </c>
      <c r="W67" s="397">
        <v>0</v>
      </c>
      <c r="X67" s="397">
        <v>0</v>
      </c>
      <c r="Y67" s="397">
        <v>0</v>
      </c>
      <c r="Z67" s="397">
        <v>0</v>
      </c>
      <c r="AA67" s="397">
        <v>0</v>
      </c>
      <c r="AB67" s="397">
        <v>0</v>
      </c>
      <c r="AC67" s="397">
        <v>0</v>
      </c>
      <c r="AD67" s="397">
        <v>0</v>
      </c>
      <c r="AE67" s="397">
        <v>0</v>
      </c>
      <c r="AF67" s="397">
        <v>0</v>
      </c>
      <c r="AG67" s="397">
        <v>0</v>
      </c>
      <c r="AH67" s="397">
        <v>0</v>
      </c>
      <c r="AI67" s="397">
        <v>0</v>
      </c>
      <c r="AJ67" s="397">
        <v>0</v>
      </c>
      <c r="AK67" s="397">
        <v>0</v>
      </c>
      <c r="AL67" s="397">
        <v>0</v>
      </c>
      <c r="AM67" s="397">
        <v>0</v>
      </c>
      <c r="AN67" s="397">
        <v>0</v>
      </c>
      <c r="AO67" s="397">
        <v>0</v>
      </c>
      <c r="AP67" s="397">
        <v>0</v>
      </c>
      <c r="AQ67" s="397">
        <v>0</v>
      </c>
      <c r="AR67" s="397">
        <v>0</v>
      </c>
      <c r="AS67" s="397">
        <v>0</v>
      </c>
      <c r="AT67" s="397">
        <v>0</v>
      </c>
      <c r="AU67" s="397">
        <v>0</v>
      </c>
      <c r="AV67" s="397">
        <v>0</v>
      </c>
      <c r="AW67" s="397">
        <v>0</v>
      </c>
      <c r="AX67" s="397">
        <v>0</v>
      </c>
      <c r="AY67" s="397">
        <v>0</v>
      </c>
      <c r="AZ67" s="798">
        <v>0</v>
      </c>
      <c r="BA67" s="798">
        <v>0</v>
      </c>
      <c r="BB67" s="798">
        <v>0</v>
      </c>
      <c r="BC67" s="798">
        <v>0</v>
      </c>
      <c r="BD67" s="798">
        <v>0</v>
      </c>
      <c r="BE67" s="798">
        <v>0</v>
      </c>
      <c r="BF67" s="385">
        <v>0</v>
      </c>
      <c r="BG67" s="385">
        <v>0</v>
      </c>
      <c r="BH67" s="385">
        <v>0</v>
      </c>
      <c r="BI67" s="385">
        <v>0</v>
      </c>
      <c r="BJ67" s="385">
        <v>0</v>
      </c>
      <c r="BK67" s="385">
        <v>0</v>
      </c>
      <c r="BL67" s="385">
        <v>0</v>
      </c>
      <c r="BM67" s="385">
        <v>0</v>
      </c>
      <c r="BN67" s="385">
        <v>0</v>
      </c>
      <c r="BO67" s="385">
        <v>0</v>
      </c>
      <c r="BP67" s="385">
        <v>0</v>
      </c>
      <c r="BQ67" s="385">
        <v>0</v>
      </c>
      <c r="BR67" s="385">
        <v>0</v>
      </c>
      <c r="BS67" s="385">
        <v>0</v>
      </c>
      <c r="BT67" s="385">
        <v>0</v>
      </c>
      <c r="BU67" s="385">
        <v>0</v>
      </c>
      <c r="BV67" s="385">
        <v>0</v>
      </c>
    </row>
    <row r="68" spans="1:74" ht="11.1" customHeight="1" x14ac:dyDescent="0.2">
      <c r="A68" s="174" t="s">
        <v>1133</v>
      </c>
      <c r="B68" s="375" t="s">
        <v>1069</v>
      </c>
      <c r="C68" s="397">
        <v>0.72995136900000002</v>
      </c>
      <c r="D68" s="397">
        <v>0.77678340099999998</v>
      </c>
      <c r="E68" s="397">
        <v>1.0096175409999999</v>
      </c>
      <c r="F68" s="397">
        <v>1.073443688</v>
      </c>
      <c r="G68" s="397">
        <v>1.183186294</v>
      </c>
      <c r="H68" s="397">
        <v>1.0863210599999999</v>
      </c>
      <c r="I68" s="397">
        <v>1.1012460479999999</v>
      </c>
      <c r="J68" s="397">
        <v>1.0325574390000001</v>
      </c>
      <c r="K68" s="397">
        <v>0.85564203800000005</v>
      </c>
      <c r="L68" s="397">
        <v>0.923082925</v>
      </c>
      <c r="M68" s="397">
        <v>0.65534078100000004</v>
      </c>
      <c r="N68" s="397">
        <v>0.69525310799999995</v>
      </c>
      <c r="O68" s="397">
        <v>0.86139768900000002</v>
      </c>
      <c r="P68" s="397">
        <v>1.0075514109999999</v>
      </c>
      <c r="Q68" s="397">
        <v>1.285754793</v>
      </c>
      <c r="R68" s="397">
        <v>1.2279958559999999</v>
      </c>
      <c r="S68" s="397">
        <v>1.43585205</v>
      </c>
      <c r="T68" s="397">
        <v>1.3298975129999999</v>
      </c>
      <c r="U68" s="397">
        <v>1.312275477</v>
      </c>
      <c r="V68" s="397">
        <v>1.3387527420000001</v>
      </c>
      <c r="W68" s="397">
        <v>1.1913690320000001</v>
      </c>
      <c r="X68" s="397">
        <v>1.199543024</v>
      </c>
      <c r="Y68" s="397">
        <v>0.87397164400000005</v>
      </c>
      <c r="Z68" s="397">
        <v>0.76998307700000002</v>
      </c>
      <c r="AA68" s="397">
        <v>0.86068</v>
      </c>
      <c r="AB68" s="397">
        <v>1.2927599999999999</v>
      </c>
      <c r="AC68" s="397">
        <v>1.5451429999999999</v>
      </c>
      <c r="AD68" s="397">
        <v>2.0124819999999999</v>
      </c>
      <c r="AE68" s="397">
        <v>2.017153</v>
      </c>
      <c r="AF68" s="397">
        <v>1.7978130000000001</v>
      </c>
      <c r="AG68" s="397">
        <v>1.7403729999999999</v>
      </c>
      <c r="AH68" s="397">
        <v>1.7074819999999999</v>
      </c>
      <c r="AI68" s="397">
        <v>1.3908240000000001</v>
      </c>
      <c r="AJ68" s="397">
        <v>1.4117519999999999</v>
      </c>
      <c r="AK68" s="397">
        <v>1.2970839999999999</v>
      </c>
      <c r="AL68" s="397">
        <v>1.3360122290000001</v>
      </c>
      <c r="AM68" s="397">
        <v>1.4303004290000001</v>
      </c>
      <c r="AN68" s="397">
        <v>1.6280705200000001</v>
      </c>
      <c r="AO68" s="397">
        <v>2.2707640840000001</v>
      </c>
      <c r="AP68" s="397">
        <v>2.5700833269999999</v>
      </c>
      <c r="AQ68" s="397">
        <v>2.4460051169999999</v>
      </c>
      <c r="AR68" s="397">
        <v>2.2230575950000002</v>
      </c>
      <c r="AS68" s="397">
        <v>2.3267614089999999</v>
      </c>
      <c r="AT68" s="397">
        <v>2.1497316039999999</v>
      </c>
      <c r="AU68" s="397">
        <v>2.11631547</v>
      </c>
      <c r="AV68" s="397">
        <v>1.992729041</v>
      </c>
      <c r="AW68" s="397">
        <v>1.9074976219999999</v>
      </c>
      <c r="AX68" s="397">
        <v>1.619171812</v>
      </c>
      <c r="AY68" s="397">
        <v>1.7320493720000001</v>
      </c>
      <c r="AZ68" s="798">
        <v>1.9543504439999999</v>
      </c>
      <c r="BA68" s="798">
        <v>2.4662015180000001</v>
      </c>
      <c r="BB68" s="798">
        <v>2.722009554</v>
      </c>
      <c r="BC68" s="798">
        <v>2.698816039</v>
      </c>
      <c r="BD68" s="798">
        <v>2.4971239999999999</v>
      </c>
      <c r="BE68" s="798">
        <v>2.5303179999999998</v>
      </c>
      <c r="BF68" s="385">
        <v>2.40326</v>
      </c>
      <c r="BG68" s="385">
        <v>2.2115049999999998</v>
      </c>
      <c r="BH68" s="385">
        <v>2.1386430000000001</v>
      </c>
      <c r="BI68" s="385">
        <v>1.9173640000000001</v>
      </c>
      <c r="BJ68" s="385">
        <v>1.7308269999999999</v>
      </c>
      <c r="BK68" s="385">
        <v>1.765693</v>
      </c>
      <c r="BL68" s="385">
        <v>2.0345469999999999</v>
      </c>
      <c r="BM68" s="385">
        <v>2.6153659999999999</v>
      </c>
      <c r="BN68" s="385">
        <v>2.9515180000000001</v>
      </c>
      <c r="BO68" s="385">
        <v>2.904563</v>
      </c>
      <c r="BP68" s="385">
        <v>2.656234</v>
      </c>
      <c r="BQ68" s="385">
        <v>2.7581280000000001</v>
      </c>
      <c r="BR68" s="385">
        <v>2.5994489999999999</v>
      </c>
      <c r="BS68" s="385">
        <v>2.410666</v>
      </c>
      <c r="BT68" s="385">
        <v>2.3698269999999999</v>
      </c>
      <c r="BU68" s="385">
        <v>2.1498729999999999</v>
      </c>
      <c r="BV68" s="385">
        <v>1.8827910000000001</v>
      </c>
    </row>
    <row r="69" spans="1:74" ht="11.1" customHeight="1" x14ac:dyDescent="0.2">
      <c r="A69" s="174" t="s">
        <v>1134</v>
      </c>
      <c r="B69" s="407" t="s">
        <v>1093</v>
      </c>
      <c r="C69" s="397">
        <v>0.32239096099999998</v>
      </c>
      <c r="D69" s="397">
        <v>0.30287392400000002</v>
      </c>
      <c r="E69" s="397">
        <v>0.40599595399999999</v>
      </c>
      <c r="F69" s="397">
        <v>0.31091428500000001</v>
      </c>
      <c r="G69" s="397">
        <v>0.30148501300000002</v>
      </c>
      <c r="H69" s="397">
        <v>0.35477150400000002</v>
      </c>
      <c r="I69" s="397">
        <v>0.38529333399999999</v>
      </c>
      <c r="J69" s="397">
        <v>0.37976841099999997</v>
      </c>
      <c r="K69" s="397">
        <v>0.36241099599999999</v>
      </c>
      <c r="L69" s="397">
        <v>0.275188398</v>
      </c>
      <c r="M69" s="397">
        <v>0.25426115900000001</v>
      </c>
      <c r="N69" s="397">
        <v>0.45418301100000003</v>
      </c>
      <c r="O69" s="397">
        <v>0.413323263</v>
      </c>
      <c r="P69" s="397">
        <v>0.35851158999999999</v>
      </c>
      <c r="Q69" s="397">
        <v>0.24524427600000001</v>
      </c>
      <c r="R69" s="397">
        <v>0.23185476599999999</v>
      </c>
      <c r="S69" s="397">
        <v>0.28805088299999998</v>
      </c>
      <c r="T69" s="397">
        <v>0.29990677300000002</v>
      </c>
      <c r="U69" s="397">
        <v>0.36474028400000003</v>
      </c>
      <c r="V69" s="397">
        <v>0.36501191700000002</v>
      </c>
      <c r="W69" s="397">
        <v>0.25942681000000001</v>
      </c>
      <c r="X69" s="397">
        <v>0.16631238200000001</v>
      </c>
      <c r="Y69" s="397">
        <v>0.21691346</v>
      </c>
      <c r="Z69" s="397">
        <v>0.261349357</v>
      </c>
      <c r="AA69" s="397">
        <v>0.24460589999999999</v>
      </c>
      <c r="AB69" s="397">
        <v>0.194904559</v>
      </c>
      <c r="AC69" s="397">
        <v>0.15858412999999999</v>
      </c>
      <c r="AD69" s="397">
        <v>0.24528276900000001</v>
      </c>
      <c r="AE69" s="397">
        <v>0.239209164</v>
      </c>
      <c r="AF69" s="397">
        <v>0.30549152499999999</v>
      </c>
      <c r="AG69" s="397">
        <v>0.34188783099999998</v>
      </c>
      <c r="AH69" s="397">
        <v>0.35134333299999998</v>
      </c>
      <c r="AI69" s="397">
        <v>0.19163259999999999</v>
      </c>
      <c r="AJ69" s="397">
        <v>0.155786696</v>
      </c>
      <c r="AK69" s="397">
        <v>0.223630774</v>
      </c>
      <c r="AL69" s="397">
        <v>0.21233449400000001</v>
      </c>
      <c r="AM69" s="397">
        <v>0.41159953599999999</v>
      </c>
      <c r="AN69" s="397">
        <v>0.199018959</v>
      </c>
      <c r="AO69" s="397">
        <v>0.331994715</v>
      </c>
      <c r="AP69" s="397">
        <v>0.25629010600000002</v>
      </c>
      <c r="AQ69" s="397">
        <v>0.28417210599999998</v>
      </c>
      <c r="AR69" s="397">
        <v>0.34626054699999997</v>
      </c>
      <c r="AS69" s="397">
        <v>0.42631855400000002</v>
      </c>
      <c r="AT69" s="397">
        <v>0.37008214</v>
      </c>
      <c r="AU69" s="397">
        <v>0.264173993</v>
      </c>
      <c r="AV69" s="397">
        <v>0.237604502</v>
      </c>
      <c r="AW69" s="397">
        <v>0.27499974399999999</v>
      </c>
      <c r="AX69" s="397">
        <v>0.22642662799999999</v>
      </c>
      <c r="AY69" s="397">
        <v>0.357636593</v>
      </c>
      <c r="AZ69" s="798">
        <v>0.38582951700000001</v>
      </c>
      <c r="BA69" s="798">
        <v>0.25079483000000002</v>
      </c>
      <c r="BB69" s="798">
        <v>0.268871739</v>
      </c>
      <c r="BC69" s="798">
        <v>0.32060766000000002</v>
      </c>
      <c r="BD69" s="798">
        <v>0.32751219999999998</v>
      </c>
      <c r="BE69" s="798">
        <v>0.38384940000000001</v>
      </c>
      <c r="BF69" s="385">
        <v>0.36527999999999999</v>
      </c>
      <c r="BG69" s="385">
        <v>0.23876310000000001</v>
      </c>
      <c r="BH69" s="385">
        <v>0.1748712</v>
      </c>
      <c r="BI69" s="385">
        <v>0.24313129999999999</v>
      </c>
      <c r="BJ69" s="385">
        <v>0.2285402</v>
      </c>
      <c r="BK69" s="385">
        <v>0.33273009999999997</v>
      </c>
      <c r="BL69" s="385">
        <v>0.26442939999999998</v>
      </c>
      <c r="BM69" s="385">
        <v>0.24909239999999999</v>
      </c>
      <c r="BN69" s="385">
        <v>0.25919300000000001</v>
      </c>
      <c r="BO69" s="385">
        <v>0.28207939999999998</v>
      </c>
      <c r="BP69" s="385">
        <v>0.33317140000000001</v>
      </c>
      <c r="BQ69" s="385">
        <v>0.38826169999999999</v>
      </c>
      <c r="BR69" s="385">
        <v>0.36999959999999998</v>
      </c>
      <c r="BS69" s="385">
        <v>0.235015</v>
      </c>
      <c r="BT69" s="385">
        <v>0.18587529999999999</v>
      </c>
      <c r="BU69" s="385">
        <v>0.25237310000000002</v>
      </c>
      <c r="BV69" s="385">
        <v>0.225998</v>
      </c>
    </row>
    <row r="70" spans="1:74" ht="11.1" customHeight="1" x14ac:dyDescent="0.2">
      <c r="A70" s="174" t="s">
        <v>1135</v>
      </c>
      <c r="B70" s="408" t="s">
        <v>1095</v>
      </c>
      <c r="C70" s="399">
        <v>18.853649999999998</v>
      </c>
      <c r="D70" s="399">
        <v>16.79561</v>
      </c>
      <c r="E70" s="399">
        <v>19.053006</v>
      </c>
      <c r="F70" s="399">
        <v>19.596167000000001</v>
      </c>
      <c r="G70" s="399">
        <v>23.048870000000001</v>
      </c>
      <c r="H70" s="399">
        <v>24.441987000000001</v>
      </c>
      <c r="I70" s="399">
        <v>26.352166</v>
      </c>
      <c r="J70" s="399">
        <v>26.334589999999999</v>
      </c>
      <c r="K70" s="399">
        <v>22.848406000000001</v>
      </c>
      <c r="L70" s="399">
        <v>20.174793000000001</v>
      </c>
      <c r="M70" s="399">
        <v>18.986910999999999</v>
      </c>
      <c r="N70" s="399">
        <v>19.129974000000001</v>
      </c>
      <c r="O70" s="399">
        <v>18.558945803</v>
      </c>
      <c r="P70" s="399">
        <v>17.026088392999998</v>
      </c>
      <c r="Q70" s="399">
        <v>19.831952082000001</v>
      </c>
      <c r="R70" s="399">
        <v>20.472586141000001</v>
      </c>
      <c r="S70" s="399">
        <v>22.608860743000001</v>
      </c>
      <c r="T70" s="399">
        <v>24.224356493999998</v>
      </c>
      <c r="U70" s="399">
        <v>27.302226743999999</v>
      </c>
      <c r="V70" s="399">
        <v>28.158777858000001</v>
      </c>
      <c r="W70" s="399">
        <v>24.264425461999998</v>
      </c>
      <c r="X70" s="399">
        <v>21.305890439999999</v>
      </c>
      <c r="Y70" s="399">
        <v>18.376977488000001</v>
      </c>
      <c r="Z70" s="399">
        <v>18.196172123</v>
      </c>
      <c r="AA70" s="399">
        <v>18.899958999999999</v>
      </c>
      <c r="AB70" s="399">
        <v>16.757321000000001</v>
      </c>
      <c r="AC70" s="399">
        <v>19.024667999999998</v>
      </c>
      <c r="AD70" s="399">
        <v>19.254234</v>
      </c>
      <c r="AE70" s="399">
        <v>25.422039999999999</v>
      </c>
      <c r="AF70" s="399">
        <v>25.542106</v>
      </c>
      <c r="AG70" s="399">
        <v>27.736333999999999</v>
      </c>
      <c r="AH70" s="399">
        <v>27.338743000000001</v>
      </c>
      <c r="AI70" s="399">
        <v>25.212426000000001</v>
      </c>
      <c r="AJ70" s="399">
        <v>21.327627</v>
      </c>
      <c r="AK70" s="399">
        <v>19.651813000000001</v>
      </c>
      <c r="AL70" s="399">
        <v>18.607115</v>
      </c>
      <c r="AM70" s="399">
        <v>20.510766962000002</v>
      </c>
      <c r="AN70" s="399">
        <v>17.201337991999999</v>
      </c>
      <c r="AO70" s="399">
        <v>18.593313628000001</v>
      </c>
      <c r="AP70" s="399">
        <v>20.849247208000001</v>
      </c>
      <c r="AQ70" s="399">
        <v>24.946994157999999</v>
      </c>
      <c r="AR70" s="399">
        <v>25.417893268</v>
      </c>
      <c r="AS70" s="399">
        <v>27.683583864999999</v>
      </c>
      <c r="AT70" s="399">
        <v>27.608873078999999</v>
      </c>
      <c r="AU70" s="399">
        <v>24.299326003000001</v>
      </c>
      <c r="AV70" s="399">
        <v>22.116877921</v>
      </c>
      <c r="AW70" s="399">
        <v>18.365105703000001</v>
      </c>
      <c r="AX70" s="399">
        <v>19.105662765999998</v>
      </c>
      <c r="AY70" s="399">
        <v>19.905529195</v>
      </c>
      <c r="AZ70" s="823">
        <v>18.577362852</v>
      </c>
      <c r="BA70" s="823">
        <v>20.004946</v>
      </c>
      <c r="BB70" s="823">
        <v>20.187974363999999</v>
      </c>
      <c r="BC70" s="823">
        <v>24.873307212</v>
      </c>
      <c r="BD70" s="823">
        <v>26.202437473</v>
      </c>
      <c r="BE70" s="823">
        <v>27.83436</v>
      </c>
      <c r="BF70" s="388">
        <v>27.463000000000001</v>
      </c>
      <c r="BG70" s="388">
        <v>26.03097</v>
      </c>
      <c r="BH70" s="388">
        <v>23.451059999999998</v>
      </c>
      <c r="BI70" s="388">
        <v>19.638829999999999</v>
      </c>
      <c r="BJ70" s="388">
        <v>20.070779999999999</v>
      </c>
      <c r="BK70" s="388">
        <v>19.923269999999999</v>
      </c>
      <c r="BL70" s="388">
        <v>18.173580000000001</v>
      </c>
      <c r="BM70" s="388">
        <v>20.31926</v>
      </c>
      <c r="BN70" s="388">
        <v>21.266839999999998</v>
      </c>
      <c r="BO70" s="388">
        <v>24.865790000000001</v>
      </c>
      <c r="BP70" s="388">
        <v>26.36674</v>
      </c>
      <c r="BQ70" s="388">
        <v>28.531600000000001</v>
      </c>
      <c r="BR70" s="388">
        <v>29.05894</v>
      </c>
      <c r="BS70" s="388">
        <v>26.389669999999999</v>
      </c>
      <c r="BT70" s="388">
        <v>23.655390000000001</v>
      </c>
      <c r="BU70" s="388">
        <v>19.842030000000001</v>
      </c>
      <c r="BV70" s="388">
        <v>20.268270000000001</v>
      </c>
    </row>
    <row r="71" spans="1:74" s="268" customFormat="1" ht="12.75" x14ac:dyDescent="0.2">
      <c r="A71" s="267"/>
      <c r="B71" s="1071" t="s">
        <v>1136</v>
      </c>
      <c r="C71" s="1069"/>
      <c r="D71" s="1069"/>
      <c r="E71" s="1069"/>
      <c r="F71" s="1069"/>
      <c r="G71" s="1069"/>
      <c r="H71" s="1069"/>
      <c r="I71" s="1069"/>
      <c r="J71" s="1069"/>
      <c r="K71" s="1069"/>
      <c r="L71" s="1069"/>
      <c r="M71" s="1069"/>
      <c r="N71" s="1069"/>
      <c r="O71" s="1069"/>
      <c r="P71" s="1069"/>
      <c r="Q71" s="1070"/>
      <c r="R71" s="883"/>
      <c r="AY71" s="271"/>
      <c r="AZ71" s="271"/>
      <c r="BA71" s="271"/>
      <c r="BB71" s="271"/>
      <c r="BC71" s="271"/>
      <c r="BD71" s="271"/>
      <c r="BE71" s="271"/>
      <c r="BF71" s="271"/>
      <c r="BG71" s="271"/>
      <c r="BH71" s="271"/>
      <c r="BI71" s="271"/>
    </row>
    <row r="72" spans="1:74" ht="12" customHeight="1" x14ac:dyDescent="0.2">
      <c r="A72" s="169"/>
      <c r="B72" s="1068" t="s">
        <v>1137</v>
      </c>
      <c r="C72" s="1069"/>
      <c r="D72" s="1069"/>
      <c r="E72" s="1069"/>
      <c r="F72" s="1069"/>
      <c r="G72" s="1069"/>
      <c r="H72" s="1069"/>
      <c r="I72" s="1069"/>
      <c r="J72" s="1069"/>
      <c r="K72" s="1069"/>
      <c r="L72" s="1069"/>
      <c r="M72" s="1069"/>
      <c r="N72" s="1069"/>
      <c r="O72" s="1069"/>
      <c r="P72" s="1069"/>
      <c r="Q72" s="1070"/>
      <c r="R72" s="883"/>
      <c r="S72" s="176"/>
      <c r="T72" s="176"/>
      <c r="U72" s="176"/>
      <c r="V72" s="176"/>
      <c r="W72" s="176"/>
      <c r="X72" s="176"/>
      <c r="Y72" s="176"/>
      <c r="Z72" s="176"/>
      <c r="AA72" s="176"/>
      <c r="AB72" s="176"/>
      <c r="AC72" s="176"/>
      <c r="AD72" s="176"/>
      <c r="AE72" s="176"/>
      <c r="AF72" s="176"/>
      <c r="AG72" s="176"/>
      <c r="AH72" s="176"/>
      <c r="AI72" s="176"/>
      <c r="AJ72" s="176"/>
      <c r="AK72" s="176"/>
      <c r="AL72" s="176"/>
      <c r="AM72" s="176"/>
      <c r="AN72" s="176"/>
      <c r="AO72" s="176"/>
      <c r="AP72" s="176"/>
      <c r="AQ72" s="176"/>
      <c r="AR72" s="176"/>
      <c r="AS72" s="176"/>
      <c r="AT72" s="176"/>
      <c r="AU72" s="176"/>
      <c r="AV72" s="176"/>
      <c r="AW72" s="176"/>
      <c r="AX72" s="176"/>
      <c r="AY72" s="606"/>
      <c r="AZ72" s="606"/>
      <c r="BA72" s="606"/>
      <c r="BB72" s="606"/>
      <c r="BC72" s="606"/>
      <c r="BD72" s="606"/>
      <c r="BE72" s="606"/>
      <c r="BF72" s="606"/>
      <c r="BG72" s="606"/>
      <c r="BH72" s="606"/>
      <c r="BI72" s="606"/>
      <c r="BJ72" s="176"/>
      <c r="BK72" s="176"/>
      <c r="BL72" s="176"/>
      <c r="BM72" s="176"/>
      <c r="BN72" s="176"/>
      <c r="BO72" s="176"/>
      <c r="BP72" s="176"/>
      <c r="BQ72" s="176"/>
      <c r="BR72" s="176"/>
      <c r="BS72" s="176"/>
      <c r="BT72" s="176"/>
      <c r="BU72" s="176"/>
      <c r="BV72" s="176"/>
    </row>
    <row r="73" spans="1:74" ht="12" customHeight="1" x14ac:dyDescent="0.2">
      <c r="A73" s="169"/>
      <c r="B73" s="1068" t="s">
        <v>1138</v>
      </c>
      <c r="C73" s="1069"/>
      <c r="D73" s="1069"/>
      <c r="E73" s="1069"/>
      <c r="F73" s="1069"/>
      <c r="G73" s="1069"/>
      <c r="H73" s="1069"/>
      <c r="I73" s="1069"/>
      <c r="J73" s="1069"/>
      <c r="K73" s="1069"/>
      <c r="L73" s="1069"/>
      <c r="M73" s="1069"/>
      <c r="N73" s="1069"/>
      <c r="O73" s="1069"/>
      <c r="P73" s="1069"/>
      <c r="Q73" s="1070"/>
      <c r="R73" s="883"/>
      <c r="S73" s="176"/>
      <c r="T73" s="176"/>
      <c r="U73" s="176"/>
      <c r="V73" s="176"/>
      <c r="W73" s="176"/>
      <c r="X73" s="176"/>
      <c r="Y73" s="176"/>
      <c r="Z73" s="176"/>
      <c r="AA73" s="176"/>
      <c r="AB73" s="176"/>
      <c r="AC73" s="176"/>
      <c r="AD73" s="176"/>
      <c r="AE73" s="176"/>
      <c r="AF73" s="176"/>
      <c r="AG73" s="176"/>
      <c r="AH73" s="176"/>
      <c r="AI73" s="176"/>
      <c r="AJ73" s="176"/>
      <c r="AK73" s="176"/>
      <c r="AL73" s="176"/>
      <c r="AM73" s="176"/>
      <c r="AN73" s="176"/>
      <c r="AO73" s="176"/>
      <c r="AP73" s="176"/>
      <c r="AQ73" s="176"/>
      <c r="AR73" s="176"/>
      <c r="AS73" s="176"/>
      <c r="AT73" s="176"/>
      <c r="AU73" s="176"/>
      <c r="AV73" s="176"/>
      <c r="AW73" s="176"/>
      <c r="AX73" s="176"/>
      <c r="AY73" s="614"/>
      <c r="AZ73" s="614"/>
      <c r="BA73" s="614"/>
      <c r="BB73" s="614"/>
      <c r="BC73" s="614"/>
      <c r="BD73" s="607"/>
      <c r="BE73" s="607"/>
      <c r="BF73" s="607"/>
      <c r="BG73" s="614"/>
      <c r="BH73" s="614"/>
      <c r="BI73" s="614"/>
      <c r="BJ73" s="176"/>
      <c r="BK73" s="176"/>
      <c r="BL73" s="176"/>
      <c r="BM73" s="176"/>
      <c r="BN73" s="176"/>
      <c r="BO73" s="176"/>
      <c r="BP73" s="176"/>
      <c r="BQ73" s="176"/>
      <c r="BR73" s="176"/>
      <c r="BS73" s="176"/>
      <c r="BT73" s="176"/>
      <c r="BU73" s="176"/>
      <c r="BV73" s="176"/>
    </row>
    <row r="74" spans="1:74" ht="12" customHeight="1" x14ac:dyDescent="0.2">
      <c r="A74" s="177"/>
      <c r="B74" s="1068" t="s">
        <v>1139</v>
      </c>
      <c r="C74" s="1069"/>
      <c r="D74" s="1069"/>
      <c r="E74" s="1069"/>
      <c r="F74" s="1069"/>
      <c r="G74" s="1069"/>
      <c r="H74" s="1069"/>
      <c r="I74" s="1069"/>
      <c r="J74" s="1069"/>
      <c r="K74" s="1069"/>
      <c r="L74" s="1069"/>
      <c r="M74" s="1069"/>
      <c r="N74" s="1069"/>
      <c r="O74" s="1069"/>
      <c r="P74" s="1069"/>
      <c r="Q74" s="1070"/>
      <c r="R74" s="883"/>
      <c r="S74" s="178"/>
      <c r="T74" s="178"/>
      <c r="U74" s="178"/>
      <c r="V74" s="178"/>
      <c r="W74" s="178"/>
      <c r="X74" s="178"/>
      <c r="Y74" s="178"/>
      <c r="Z74" s="178"/>
      <c r="AA74" s="178"/>
      <c r="AB74" s="178"/>
      <c r="AC74" s="178"/>
      <c r="AD74" s="178"/>
      <c r="AE74" s="178"/>
      <c r="AF74" s="178"/>
      <c r="AG74" s="178"/>
      <c r="AH74" s="178"/>
      <c r="AI74" s="178"/>
      <c r="AJ74" s="178"/>
      <c r="AK74" s="178"/>
      <c r="AL74" s="178"/>
      <c r="AM74" s="178"/>
      <c r="AN74" s="178"/>
      <c r="AO74" s="178"/>
      <c r="AP74" s="178"/>
      <c r="AQ74" s="178"/>
      <c r="AR74" s="178"/>
      <c r="AS74" s="178"/>
      <c r="AT74" s="178"/>
      <c r="AU74" s="178"/>
      <c r="AV74" s="178"/>
      <c r="AW74" s="178"/>
      <c r="AX74" s="178"/>
      <c r="AY74" s="618"/>
      <c r="AZ74" s="618"/>
      <c r="BA74" s="618"/>
      <c r="BB74" s="618"/>
      <c r="BC74" s="618"/>
      <c r="BD74" s="608"/>
      <c r="BE74" s="608"/>
      <c r="BF74" s="608"/>
      <c r="BG74" s="618"/>
      <c r="BH74" s="618"/>
      <c r="BI74" s="618"/>
      <c r="BJ74" s="178"/>
      <c r="BK74" s="178"/>
      <c r="BL74" s="178"/>
      <c r="BM74" s="178"/>
      <c r="BN74" s="178"/>
      <c r="BO74" s="178"/>
      <c r="BP74" s="178"/>
      <c r="BQ74" s="178"/>
      <c r="BR74" s="178"/>
      <c r="BS74" s="178"/>
      <c r="BT74" s="178"/>
      <c r="BU74" s="178"/>
      <c r="BV74" s="178"/>
    </row>
    <row r="75" spans="1:74" ht="12" customHeight="1" x14ac:dyDescent="0.2">
      <c r="A75" s="177"/>
      <c r="B75" s="1068" t="s">
        <v>1140</v>
      </c>
      <c r="C75" s="1072"/>
      <c r="D75" s="1072"/>
      <c r="E75" s="1072"/>
      <c r="F75" s="1072"/>
      <c r="G75" s="1072"/>
      <c r="H75" s="1072"/>
      <c r="I75" s="1072"/>
      <c r="J75" s="1072"/>
      <c r="K75" s="1072"/>
      <c r="L75" s="1072"/>
      <c r="M75" s="1072"/>
      <c r="N75" s="1072"/>
      <c r="O75" s="1072"/>
      <c r="P75" s="1072"/>
      <c r="Q75" s="1072"/>
      <c r="R75" s="1072"/>
      <c r="S75" s="1072"/>
      <c r="T75" s="178"/>
      <c r="U75" s="178"/>
      <c r="V75" s="178"/>
      <c r="W75" s="178"/>
      <c r="X75" s="178"/>
      <c r="Y75" s="178"/>
      <c r="Z75" s="178"/>
      <c r="AA75" s="178"/>
      <c r="AB75" s="178"/>
      <c r="AC75" s="178"/>
      <c r="AD75" s="178"/>
      <c r="AE75" s="178"/>
      <c r="AF75" s="178"/>
      <c r="AG75" s="178"/>
      <c r="AH75" s="178"/>
      <c r="AI75" s="178"/>
      <c r="AJ75" s="178"/>
      <c r="AK75" s="178"/>
      <c r="AL75" s="178"/>
      <c r="AM75" s="178"/>
      <c r="AN75" s="178"/>
      <c r="AO75" s="178"/>
      <c r="AP75" s="178"/>
      <c r="AQ75" s="178"/>
      <c r="AR75" s="178"/>
      <c r="AS75" s="178"/>
      <c r="AT75" s="178"/>
      <c r="AU75" s="178"/>
      <c r="AV75" s="178"/>
      <c r="AW75" s="178"/>
      <c r="AX75" s="178"/>
      <c r="AY75" s="618"/>
      <c r="AZ75" s="618"/>
      <c r="BA75" s="618"/>
      <c r="BB75" s="618"/>
      <c r="BC75" s="618"/>
      <c r="BD75" s="608"/>
      <c r="BE75" s="608"/>
      <c r="BF75" s="608"/>
      <c r="BG75" s="618"/>
      <c r="BH75" s="618"/>
      <c r="BI75" s="618"/>
      <c r="BJ75" s="178"/>
      <c r="BK75" s="178"/>
      <c r="BL75" s="178"/>
      <c r="BM75" s="178"/>
      <c r="BN75" s="178"/>
      <c r="BO75" s="178"/>
      <c r="BP75" s="178"/>
      <c r="BQ75" s="178"/>
      <c r="BR75" s="178"/>
      <c r="BS75" s="178"/>
      <c r="BT75" s="178"/>
      <c r="BU75" s="178"/>
      <c r="BV75" s="178"/>
    </row>
    <row r="76" spans="1:74" ht="12" customHeight="1" x14ac:dyDescent="0.2">
      <c r="A76" s="177"/>
      <c r="B76" s="691" t="s">
        <v>114</v>
      </c>
      <c r="C76" s="691"/>
      <c r="D76" s="691"/>
      <c r="E76" s="691"/>
      <c r="F76" s="691"/>
      <c r="G76" s="691"/>
      <c r="H76" s="692"/>
      <c r="I76" s="691"/>
      <c r="J76" s="691"/>
      <c r="K76" s="691"/>
      <c r="L76" s="691"/>
      <c r="M76" s="691"/>
      <c r="N76" s="691"/>
      <c r="O76" s="691"/>
      <c r="P76" s="691"/>
      <c r="Q76" s="691"/>
      <c r="R76" s="693"/>
      <c r="S76" s="178"/>
      <c r="T76" s="178"/>
      <c r="U76" s="178"/>
      <c r="V76" s="178"/>
      <c r="W76" s="178"/>
      <c r="X76" s="178"/>
      <c r="Y76" s="178"/>
      <c r="Z76" s="178"/>
      <c r="AA76" s="178"/>
      <c r="AB76" s="178"/>
      <c r="AC76" s="178"/>
      <c r="AD76" s="178"/>
      <c r="AE76" s="178"/>
      <c r="AF76" s="178"/>
      <c r="AG76" s="178"/>
      <c r="AH76" s="178"/>
      <c r="AI76" s="178"/>
      <c r="AJ76" s="178"/>
      <c r="AK76" s="178"/>
      <c r="AL76" s="178"/>
      <c r="AM76" s="178"/>
      <c r="AN76" s="178"/>
      <c r="AO76" s="178"/>
      <c r="AP76" s="178"/>
      <c r="AQ76" s="178"/>
      <c r="AR76" s="178"/>
      <c r="AS76" s="178"/>
      <c r="AT76" s="178"/>
      <c r="AU76" s="178"/>
      <c r="AV76" s="178"/>
      <c r="AW76" s="178"/>
      <c r="AX76" s="178"/>
      <c r="AY76" s="618"/>
      <c r="AZ76" s="618"/>
      <c r="BA76" s="618"/>
      <c r="BB76" s="618"/>
      <c r="BC76" s="618"/>
      <c r="BD76" s="608"/>
      <c r="BE76" s="608"/>
      <c r="BF76" s="608"/>
      <c r="BG76" s="618"/>
      <c r="BH76" s="618"/>
      <c r="BI76" s="618"/>
      <c r="BJ76" s="178"/>
      <c r="BK76" s="178"/>
      <c r="BL76" s="178"/>
      <c r="BM76" s="178"/>
      <c r="BN76" s="178"/>
      <c r="BO76" s="178"/>
      <c r="BP76" s="178"/>
      <c r="BQ76" s="178"/>
      <c r="BR76" s="178"/>
      <c r="BS76" s="178"/>
      <c r="BT76" s="178"/>
      <c r="BU76" s="178"/>
      <c r="BV76" s="178"/>
    </row>
    <row r="77" spans="1:74" ht="12" customHeight="1" x14ac:dyDescent="0.2">
      <c r="A77" s="177"/>
      <c r="B77" s="974" t="str">
        <f>Dates!$G$2</f>
        <v>EIA completed modeling and analysis for this report on Thursday, August 6, 2026.</v>
      </c>
      <c r="C77" s="975"/>
      <c r="D77" s="975"/>
      <c r="E77" s="975"/>
      <c r="F77" s="975"/>
      <c r="G77" s="975"/>
      <c r="H77" s="975"/>
      <c r="I77" s="975"/>
      <c r="J77" s="975"/>
      <c r="K77" s="975"/>
      <c r="L77" s="975"/>
      <c r="M77" s="975"/>
      <c r="N77" s="975"/>
      <c r="O77" s="975"/>
      <c r="P77" s="975"/>
      <c r="Q77" s="975"/>
      <c r="R77" s="694"/>
      <c r="S77" s="178"/>
      <c r="T77" s="178"/>
      <c r="U77" s="178"/>
      <c r="V77" s="178"/>
      <c r="W77" s="178"/>
      <c r="X77" s="178"/>
      <c r="Y77" s="178"/>
      <c r="Z77" s="178"/>
      <c r="AA77" s="178"/>
      <c r="AB77" s="178"/>
      <c r="AC77" s="178"/>
      <c r="AD77" s="178"/>
      <c r="AE77" s="178"/>
      <c r="AF77" s="178"/>
      <c r="AG77" s="178"/>
      <c r="AH77" s="178"/>
      <c r="AI77" s="178"/>
      <c r="AJ77" s="178"/>
      <c r="AK77" s="178"/>
      <c r="AL77" s="178"/>
      <c r="AM77" s="178"/>
      <c r="AN77" s="178"/>
      <c r="AO77" s="178"/>
      <c r="AP77" s="178"/>
      <c r="AQ77" s="178"/>
      <c r="AR77" s="178"/>
      <c r="AS77" s="178"/>
      <c r="AT77" s="178"/>
      <c r="AU77" s="178"/>
      <c r="AV77" s="178"/>
      <c r="AW77" s="178"/>
      <c r="AX77" s="178"/>
      <c r="AY77" s="618"/>
      <c r="AZ77" s="618"/>
      <c r="BA77" s="618"/>
      <c r="BB77" s="618"/>
      <c r="BC77" s="618"/>
      <c r="BD77" s="608"/>
      <c r="BE77" s="608"/>
      <c r="BF77" s="608"/>
      <c r="BG77" s="618"/>
      <c r="BH77" s="618"/>
      <c r="BI77" s="618"/>
      <c r="BJ77" s="178"/>
      <c r="BK77" s="178"/>
      <c r="BL77" s="178"/>
      <c r="BM77" s="178"/>
      <c r="BN77" s="178"/>
      <c r="BO77" s="178"/>
      <c r="BP77" s="178"/>
      <c r="BQ77" s="178"/>
      <c r="BR77" s="178"/>
      <c r="BS77" s="178"/>
      <c r="BT77" s="178"/>
      <c r="BU77" s="178"/>
      <c r="BV77" s="178"/>
    </row>
    <row r="78" spans="1:74" ht="12" customHeight="1" x14ac:dyDescent="0.2">
      <c r="A78" s="177"/>
      <c r="B78" s="976" t="s">
        <v>116</v>
      </c>
      <c r="C78" s="977"/>
      <c r="D78" s="977"/>
      <c r="E78" s="977"/>
      <c r="F78" s="977"/>
      <c r="G78" s="977"/>
      <c r="H78" s="977"/>
      <c r="I78" s="977"/>
      <c r="J78" s="977"/>
      <c r="K78" s="977"/>
      <c r="L78" s="977"/>
      <c r="M78" s="977"/>
      <c r="N78" s="977"/>
      <c r="O78" s="977"/>
      <c r="P78" s="977"/>
      <c r="Q78" s="977"/>
      <c r="R78" s="690"/>
      <c r="S78" s="178"/>
      <c r="T78" s="178"/>
      <c r="U78" s="178"/>
      <c r="V78" s="178"/>
      <c r="W78" s="178"/>
      <c r="X78" s="178"/>
      <c r="Y78" s="178"/>
      <c r="Z78" s="178"/>
      <c r="AA78" s="178"/>
      <c r="AB78" s="178"/>
      <c r="AC78" s="178"/>
      <c r="AD78" s="178"/>
      <c r="AE78" s="178"/>
      <c r="AF78" s="178"/>
      <c r="AG78" s="178"/>
      <c r="AH78" s="178"/>
      <c r="AI78" s="178"/>
      <c r="AJ78" s="178"/>
      <c r="AK78" s="178"/>
      <c r="AL78" s="178"/>
      <c r="AM78" s="178"/>
      <c r="AN78" s="178"/>
      <c r="AO78" s="178"/>
      <c r="AP78" s="178"/>
      <c r="AQ78" s="178"/>
      <c r="AR78" s="178"/>
      <c r="AS78" s="178"/>
      <c r="AT78" s="178"/>
      <c r="AU78" s="178"/>
      <c r="AV78" s="178"/>
      <c r="AW78" s="178"/>
      <c r="AX78" s="178"/>
      <c r="AY78" s="618"/>
      <c r="AZ78" s="618"/>
      <c r="BA78" s="618"/>
      <c r="BB78" s="618"/>
      <c r="BC78" s="618"/>
      <c r="BD78" s="608"/>
      <c r="BE78" s="608"/>
      <c r="BF78" s="608"/>
      <c r="BG78" s="618"/>
      <c r="BH78" s="618"/>
      <c r="BI78" s="618"/>
      <c r="BJ78" s="178"/>
      <c r="BK78" s="178"/>
      <c r="BL78" s="178"/>
      <c r="BM78" s="178"/>
      <c r="BN78" s="178"/>
      <c r="BO78" s="178"/>
      <c r="BP78" s="178"/>
      <c r="BQ78" s="178"/>
      <c r="BR78" s="178"/>
      <c r="BS78" s="178"/>
      <c r="BT78" s="178"/>
      <c r="BU78" s="178"/>
      <c r="BV78" s="178"/>
    </row>
    <row r="79" spans="1:74" ht="12.75" x14ac:dyDescent="0.2">
      <c r="A79" s="177"/>
      <c r="B79" s="1065" t="s">
        <v>1141</v>
      </c>
      <c r="C79" s="1066"/>
      <c r="D79" s="1066"/>
      <c r="E79" s="1066"/>
      <c r="F79" s="1066"/>
      <c r="G79" s="1066"/>
      <c r="H79" s="1066"/>
      <c r="I79" s="1066"/>
      <c r="J79" s="1066"/>
      <c r="K79" s="1066"/>
      <c r="L79" s="1066"/>
      <c r="M79" s="1066"/>
      <c r="N79" s="1066"/>
      <c r="O79" s="1066"/>
      <c r="P79" s="1066"/>
      <c r="Q79" s="1067"/>
      <c r="R79" s="883"/>
      <c r="S79" s="178"/>
      <c r="T79" s="178"/>
      <c r="U79" s="178"/>
      <c r="V79" s="178"/>
      <c r="W79" s="178"/>
      <c r="X79" s="178"/>
      <c r="Y79" s="178"/>
      <c r="Z79" s="178"/>
      <c r="AA79" s="178"/>
      <c r="AB79" s="178"/>
      <c r="AC79" s="178"/>
      <c r="AD79" s="178"/>
      <c r="AE79" s="178"/>
      <c r="AF79" s="178"/>
      <c r="AG79" s="178"/>
      <c r="AH79" s="178"/>
      <c r="AI79" s="178"/>
      <c r="AJ79" s="178"/>
      <c r="AK79" s="178"/>
      <c r="AL79" s="178"/>
      <c r="AM79" s="178"/>
      <c r="AN79" s="178"/>
      <c r="AO79" s="178"/>
      <c r="AP79" s="178"/>
      <c r="AQ79" s="178"/>
      <c r="AR79" s="178"/>
      <c r="AS79" s="178"/>
      <c r="AT79" s="178"/>
      <c r="AU79" s="178"/>
      <c r="AV79" s="178"/>
      <c r="AW79" s="178"/>
      <c r="AX79" s="178"/>
      <c r="AY79" s="618"/>
      <c r="AZ79" s="618"/>
      <c r="BA79" s="618"/>
      <c r="BB79" s="618"/>
      <c r="BC79" s="618"/>
      <c r="BD79" s="608"/>
      <c r="BE79" s="608"/>
      <c r="BF79" s="608"/>
      <c r="BG79" s="618"/>
      <c r="BH79" s="618"/>
      <c r="BI79" s="618"/>
      <c r="BJ79" s="178"/>
      <c r="BK79" s="178"/>
      <c r="BL79" s="178"/>
      <c r="BM79" s="178"/>
      <c r="BN79" s="178"/>
      <c r="BO79" s="178"/>
      <c r="BP79" s="178"/>
      <c r="BQ79" s="178"/>
      <c r="BR79" s="178"/>
      <c r="BS79" s="178"/>
      <c r="BT79" s="178"/>
      <c r="BU79" s="178"/>
      <c r="BV79" s="178"/>
    </row>
    <row r="80" spans="1:74" ht="12" customHeight="1" x14ac:dyDescent="0.2">
      <c r="A80" s="177"/>
      <c r="B80" s="980" t="s">
        <v>118</v>
      </c>
      <c r="C80" s="980"/>
      <c r="D80" s="980"/>
      <c r="E80" s="980"/>
      <c r="F80" s="980"/>
      <c r="G80" s="980"/>
      <c r="H80" s="980"/>
      <c r="I80" s="980"/>
      <c r="J80" s="980"/>
      <c r="K80" s="980"/>
      <c r="L80" s="980"/>
      <c r="M80" s="980"/>
      <c r="N80" s="980"/>
      <c r="O80" s="980"/>
      <c r="P80" s="980"/>
      <c r="Q80" s="980"/>
      <c r="R80" s="980"/>
      <c r="S80" s="178"/>
      <c r="T80" s="178"/>
      <c r="U80" s="178"/>
      <c r="V80" s="178"/>
      <c r="W80" s="178"/>
      <c r="X80" s="178"/>
      <c r="Y80" s="178"/>
      <c r="Z80" s="178"/>
      <c r="AA80" s="178"/>
      <c r="AB80" s="178"/>
      <c r="AC80" s="178"/>
      <c r="AD80" s="178"/>
      <c r="AE80" s="178"/>
      <c r="AF80" s="178"/>
      <c r="AG80" s="178"/>
      <c r="AH80" s="178"/>
      <c r="AI80" s="178"/>
      <c r="AJ80" s="178"/>
      <c r="AK80" s="178"/>
      <c r="AL80" s="178"/>
      <c r="AM80" s="178"/>
      <c r="AN80" s="178"/>
      <c r="AO80" s="178"/>
      <c r="AP80" s="178"/>
      <c r="AQ80" s="178"/>
      <c r="AR80" s="178"/>
      <c r="AS80" s="178"/>
      <c r="AT80" s="178"/>
      <c r="AU80" s="178"/>
      <c r="AV80" s="178"/>
      <c r="AW80" s="178"/>
      <c r="AX80" s="178"/>
      <c r="AY80" s="618"/>
      <c r="AZ80" s="618"/>
      <c r="BA80" s="618"/>
      <c r="BB80" s="618"/>
      <c r="BC80" s="618"/>
      <c r="BD80" s="608"/>
      <c r="BE80" s="608"/>
      <c r="BF80" s="608"/>
      <c r="BG80" s="618"/>
      <c r="BH80" s="618"/>
      <c r="BI80" s="618"/>
      <c r="BJ80" s="178"/>
      <c r="BK80" s="178"/>
      <c r="BL80" s="178"/>
      <c r="BM80" s="178"/>
      <c r="BN80" s="178"/>
      <c r="BO80" s="178"/>
      <c r="BP80" s="178"/>
      <c r="BQ80" s="178"/>
      <c r="BR80" s="178"/>
      <c r="BS80" s="178"/>
      <c r="BT80" s="178"/>
      <c r="BU80" s="178"/>
      <c r="BV80" s="178"/>
    </row>
    <row r="81" spans="1:74" ht="12" customHeight="1" x14ac:dyDescent="0.2">
      <c r="A81" s="177"/>
      <c r="B81" s="1050" t="s">
        <v>1009</v>
      </c>
      <c r="C81" s="989"/>
      <c r="D81" s="989"/>
      <c r="E81" s="989"/>
      <c r="F81" s="989"/>
      <c r="G81" s="989"/>
      <c r="H81" s="989"/>
      <c r="I81" s="989"/>
      <c r="J81" s="989"/>
      <c r="K81" s="989"/>
      <c r="L81" s="989"/>
      <c r="M81" s="989"/>
      <c r="N81" s="989"/>
      <c r="O81" s="989"/>
      <c r="P81" s="989"/>
      <c r="Q81" s="972"/>
      <c r="R81" s="883"/>
      <c r="S81" s="178"/>
      <c r="T81" s="178"/>
      <c r="U81" s="178"/>
      <c r="V81" s="178"/>
      <c r="W81" s="178"/>
      <c r="X81" s="178"/>
      <c r="Y81" s="178"/>
      <c r="Z81" s="178"/>
      <c r="AA81" s="178"/>
      <c r="AB81" s="178"/>
      <c r="AC81" s="178"/>
      <c r="AD81" s="178"/>
      <c r="AE81" s="178"/>
      <c r="AF81" s="178"/>
      <c r="AG81" s="178"/>
      <c r="AH81" s="178"/>
      <c r="AI81" s="178"/>
      <c r="AJ81" s="178"/>
      <c r="AK81" s="178"/>
      <c r="AL81" s="178"/>
      <c r="AM81" s="178"/>
      <c r="AN81" s="178"/>
      <c r="AO81" s="178"/>
      <c r="AP81" s="178"/>
      <c r="AQ81" s="178"/>
      <c r="AR81" s="178"/>
      <c r="AS81" s="178"/>
      <c r="AT81" s="178"/>
      <c r="AU81" s="178"/>
      <c r="AV81" s="178"/>
      <c r="AW81" s="178"/>
      <c r="AX81" s="178"/>
      <c r="AY81" s="618"/>
      <c r="AZ81" s="618"/>
      <c r="BA81" s="618"/>
      <c r="BB81" s="618"/>
      <c r="BC81" s="618"/>
      <c r="BD81" s="608"/>
      <c r="BE81" s="608"/>
      <c r="BF81" s="608"/>
      <c r="BG81" s="618"/>
      <c r="BH81" s="618"/>
      <c r="BI81" s="618"/>
      <c r="BJ81" s="178"/>
      <c r="BK81" s="178"/>
      <c r="BL81" s="178"/>
      <c r="BM81" s="178"/>
      <c r="BN81" s="178"/>
      <c r="BO81" s="178"/>
      <c r="BP81" s="178"/>
      <c r="BQ81" s="178"/>
      <c r="BR81" s="178"/>
      <c r="BS81" s="178"/>
      <c r="BT81" s="178"/>
      <c r="BU81" s="178"/>
      <c r="BV81" s="178"/>
    </row>
    <row r="82" spans="1:74" ht="12" customHeight="1" x14ac:dyDescent="0.2">
      <c r="A82" s="177"/>
      <c r="B82" s="1062" t="s">
        <v>955</v>
      </c>
      <c r="C82" s="1063"/>
      <c r="D82" s="1063"/>
      <c r="E82" s="1063"/>
      <c r="F82" s="1063"/>
      <c r="G82" s="1063"/>
      <c r="H82" s="1063"/>
      <c r="I82" s="1063"/>
      <c r="J82" s="1063"/>
      <c r="K82" s="1063"/>
      <c r="L82" s="1063"/>
      <c r="M82" s="1063"/>
      <c r="N82" s="1063"/>
      <c r="O82" s="1063"/>
      <c r="P82" s="1063"/>
      <c r="Q82" s="1064"/>
      <c r="R82" s="883"/>
      <c r="S82" s="180"/>
      <c r="T82" s="180"/>
      <c r="U82" s="180"/>
      <c r="V82" s="180"/>
      <c r="W82" s="180"/>
      <c r="X82" s="180"/>
      <c r="Y82" s="180"/>
      <c r="Z82" s="180"/>
      <c r="AA82" s="179"/>
      <c r="AB82" s="180"/>
      <c r="AC82" s="180"/>
      <c r="AD82" s="180"/>
      <c r="AE82" s="180"/>
      <c r="AF82" s="180"/>
      <c r="AG82" s="180"/>
      <c r="AH82" s="180"/>
      <c r="AI82" s="180"/>
      <c r="AJ82" s="180"/>
      <c r="AK82" s="180"/>
      <c r="AL82" s="180"/>
      <c r="AM82" s="179"/>
      <c r="AN82" s="180"/>
      <c r="AO82" s="180"/>
      <c r="AP82" s="180"/>
      <c r="AQ82" s="180"/>
      <c r="AR82" s="180"/>
      <c r="AS82" s="180"/>
      <c r="AT82" s="180"/>
      <c r="AU82" s="180"/>
      <c r="AV82" s="180"/>
      <c r="AW82" s="180"/>
      <c r="AX82" s="180"/>
      <c r="AY82" s="757"/>
      <c r="AZ82" s="619"/>
      <c r="BA82" s="619"/>
      <c r="BB82" s="619"/>
      <c r="BC82" s="619"/>
      <c r="BD82" s="591"/>
      <c r="BE82" s="591"/>
      <c r="BF82" s="591"/>
      <c r="BG82" s="619"/>
      <c r="BH82" s="619"/>
      <c r="BI82" s="619"/>
      <c r="BJ82" s="180"/>
      <c r="BK82" s="179"/>
      <c r="BL82" s="180"/>
      <c r="BM82" s="180"/>
      <c r="BN82" s="180"/>
      <c r="BO82" s="180"/>
      <c r="BP82" s="180"/>
      <c r="BQ82" s="180"/>
      <c r="BR82" s="180"/>
      <c r="BS82" s="180"/>
      <c r="BT82" s="180"/>
      <c r="BU82" s="180"/>
      <c r="BV82" s="180"/>
    </row>
    <row r="83" spans="1:74" ht="12.75" x14ac:dyDescent="0.2">
      <c r="A83" s="177"/>
      <c r="B83" s="1073" t="s">
        <v>1010</v>
      </c>
      <c r="C83" s="1063"/>
      <c r="D83" s="1063"/>
      <c r="E83" s="1063"/>
      <c r="F83" s="1063"/>
      <c r="G83" s="1063"/>
      <c r="H83" s="1063"/>
      <c r="I83" s="1063"/>
      <c r="J83" s="1063"/>
      <c r="K83" s="1063"/>
      <c r="L83" s="1063"/>
      <c r="M83" s="1063"/>
      <c r="N83" s="1063"/>
      <c r="O83" s="1063"/>
      <c r="P83" s="1063"/>
      <c r="Q83" s="1074"/>
      <c r="R83" s="180"/>
      <c r="S83" s="182"/>
      <c r="T83" s="182"/>
      <c r="U83" s="182"/>
      <c r="V83" s="182"/>
      <c r="W83" s="182"/>
      <c r="X83" s="182"/>
      <c r="Y83" s="182"/>
      <c r="Z83" s="182"/>
      <c r="AA83" s="182"/>
      <c r="AB83" s="182"/>
      <c r="AC83" s="182"/>
      <c r="AD83" s="182"/>
      <c r="AE83" s="182"/>
      <c r="AF83" s="182"/>
      <c r="AG83" s="182"/>
      <c r="AH83" s="182"/>
      <c r="AI83" s="182"/>
      <c r="AJ83" s="182"/>
      <c r="AK83" s="182"/>
      <c r="AL83" s="182"/>
      <c r="AM83" s="182"/>
      <c r="AN83" s="182"/>
      <c r="AO83" s="182"/>
      <c r="AP83" s="182"/>
      <c r="AQ83" s="182"/>
      <c r="AR83" s="182"/>
      <c r="AS83" s="182"/>
      <c r="AT83" s="182"/>
      <c r="AU83" s="182"/>
      <c r="AV83" s="182"/>
      <c r="AW83" s="182"/>
      <c r="AX83" s="182"/>
      <c r="AY83" s="620"/>
      <c r="AZ83" s="620"/>
      <c r="BA83" s="620"/>
      <c r="BB83" s="620"/>
      <c r="BC83" s="620"/>
      <c r="BD83" s="609"/>
      <c r="BE83" s="609"/>
      <c r="BF83" s="609"/>
      <c r="BG83" s="620"/>
      <c r="BH83" s="620"/>
      <c r="BI83" s="620"/>
      <c r="BJ83" s="182"/>
      <c r="BK83" s="182"/>
      <c r="BL83" s="182"/>
      <c r="BM83" s="182"/>
      <c r="BN83" s="182"/>
      <c r="BO83" s="182"/>
      <c r="BP83" s="182"/>
      <c r="BQ83" s="182"/>
      <c r="BR83" s="182"/>
      <c r="BS83" s="182"/>
      <c r="BT83" s="182"/>
      <c r="BU83" s="182"/>
      <c r="BV83" s="182"/>
    </row>
    <row r="84" spans="1:74" x14ac:dyDescent="0.2">
      <c r="A84" s="180"/>
      <c r="B84" s="179"/>
      <c r="C84" s="182"/>
      <c r="D84" s="182"/>
      <c r="E84" s="182"/>
      <c r="F84" s="182"/>
      <c r="G84" s="182"/>
      <c r="H84" s="182"/>
      <c r="I84" s="182"/>
      <c r="J84" s="182"/>
      <c r="K84" s="182"/>
      <c r="L84" s="182"/>
      <c r="M84" s="182"/>
      <c r="N84" s="182"/>
      <c r="O84" s="182"/>
      <c r="P84" s="182"/>
      <c r="Q84" s="182"/>
      <c r="R84" s="182"/>
      <c r="S84" s="182"/>
      <c r="T84" s="182"/>
      <c r="U84" s="182"/>
      <c r="V84" s="182"/>
      <c r="W84" s="182"/>
      <c r="X84" s="182"/>
      <c r="Y84" s="182"/>
      <c r="Z84" s="182"/>
      <c r="AA84" s="182"/>
      <c r="AB84" s="182"/>
      <c r="AC84" s="182"/>
      <c r="AD84" s="182"/>
      <c r="AE84" s="182"/>
      <c r="AF84" s="182"/>
      <c r="AG84" s="182"/>
      <c r="AH84" s="182"/>
      <c r="AI84" s="182"/>
      <c r="AJ84" s="182"/>
      <c r="AK84" s="182"/>
      <c r="AL84" s="182"/>
      <c r="AM84" s="182"/>
      <c r="AN84" s="182"/>
      <c r="AO84" s="182"/>
      <c r="AP84" s="182"/>
      <c r="AQ84" s="182"/>
      <c r="AR84" s="182"/>
      <c r="AS84" s="182"/>
      <c r="AT84" s="182"/>
      <c r="AU84" s="182"/>
      <c r="AV84" s="182"/>
      <c r="AW84" s="182"/>
      <c r="AX84" s="182"/>
      <c r="AY84" s="620"/>
      <c r="AZ84" s="620"/>
      <c r="BA84" s="620"/>
      <c r="BB84" s="620"/>
      <c r="BC84" s="620"/>
      <c r="BD84" s="609"/>
      <c r="BE84" s="609"/>
      <c r="BF84" s="609"/>
      <c r="BG84" s="620"/>
      <c r="BH84" s="620"/>
      <c r="BI84" s="620"/>
      <c r="BJ84" s="182"/>
      <c r="BK84" s="182"/>
      <c r="BL84" s="182"/>
      <c r="BM84" s="182"/>
      <c r="BN84" s="182"/>
      <c r="BO84" s="182"/>
      <c r="BP84" s="182"/>
      <c r="BQ84" s="182"/>
      <c r="BR84" s="182"/>
      <c r="BS84" s="182"/>
      <c r="BT84" s="182"/>
      <c r="BU84" s="182"/>
      <c r="BV84" s="182"/>
    </row>
    <row r="85" spans="1:74" x14ac:dyDescent="0.2">
      <c r="A85" s="180"/>
      <c r="B85" s="179"/>
      <c r="C85" s="182"/>
      <c r="D85" s="182"/>
      <c r="E85" s="182"/>
      <c r="F85" s="182"/>
      <c r="G85" s="182"/>
      <c r="H85" s="182"/>
      <c r="I85" s="182"/>
      <c r="J85" s="182"/>
      <c r="K85" s="182"/>
      <c r="L85" s="182"/>
      <c r="M85" s="182"/>
      <c r="N85" s="182"/>
      <c r="O85" s="182"/>
      <c r="P85" s="182"/>
      <c r="Q85" s="182"/>
      <c r="R85" s="182"/>
      <c r="S85" s="182"/>
      <c r="T85" s="182"/>
      <c r="U85" s="182"/>
      <c r="V85" s="182"/>
      <c r="W85" s="182"/>
      <c r="X85" s="182"/>
      <c r="Y85" s="182"/>
      <c r="Z85" s="182"/>
      <c r="AA85" s="182"/>
      <c r="AB85" s="182"/>
      <c r="AC85" s="182"/>
      <c r="AD85" s="182"/>
      <c r="AE85" s="182"/>
      <c r="AF85" s="182"/>
      <c r="AG85" s="182"/>
      <c r="AH85" s="182"/>
      <c r="AI85" s="182"/>
      <c r="AJ85" s="182"/>
      <c r="AK85" s="182"/>
      <c r="AL85" s="182"/>
      <c r="AM85" s="182"/>
      <c r="AN85" s="182"/>
      <c r="AO85" s="182"/>
      <c r="AP85" s="182"/>
      <c r="AQ85" s="182"/>
      <c r="AR85" s="182"/>
      <c r="AS85" s="182"/>
      <c r="AT85" s="182"/>
      <c r="AU85" s="182"/>
      <c r="AV85" s="182"/>
      <c r="AW85" s="182"/>
      <c r="AX85" s="182"/>
      <c r="AY85" s="620"/>
      <c r="AZ85" s="620"/>
      <c r="BA85" s="620"/>
      <c r="BB85" s="620"/>
      <c r="BC85" s="620"/>
      <c r="BD85" s="609"/>
      <c r="BE85" s="609"/>
      <c r="BF85" s="609"/>
      <c r="BG85" s="620"/>
      <c r="BH85" s="620"/>
      <c r="BI85" s="620"/>
      <c r="BJ85" s="182"/>
      <c r="BK85" s="182"/>
      <c r="BL85" s="182"/>
      <c r="BM85" s="182"/>
      <c r="BN85" s="182"/>
      <c r="BO85" s="182"/>
      <c r="BP85" s="182"/>
      <c r="BQ85" s="182"/>
      <c r="BR85" s="182"/>
      <c r="BS85" s="182"/>
      <c r="BT85" s="182"/>
      <c r="BU85" s="182"/>
      <c r="BV85" s="182"/>
    </row>
    <row r="87" spans="1:74" x14ac:dyDescent="0.2">
      <c r="B87" s="181"/>
      <c r="C87" s="182"/>
      <c r="D87" s="182"/>
      <c r="E87" s="182"/>
      <c r="F87" s="182"/>
      <c r="G87" s="182"/>
      <c r="H87" s="182"/>
      <c r="I87" s="182"/>
      <c r="J87" s="182"/>
      <c r="K87" s="182"/>
      <c r="L87" s="182"/>
      <c r="M87" s="182"/>
      <c r="N87" s="182"/>
      <c r="O87" s="182"/>
      <c r="P87" s="182"/>
      <c r="Q87" s="182"/>
      <c r="R87" s="182"/>
      <c r="S87" s="182"/>
      <c r="T87" s="182"/>
      <c r="U87" s="182"/>
      <c r="V87" s="182"/>
      <c r="W87" s="182"/>
      <c r="X87" s="182"/>
      <c r="Y87" s="182"/>
      <c r="Z87" s="182"/>
      <c r="AA87" s="182"/>
      <c r="AB87" s="182"/>
      <c r="AC87" s="182"/>
      <c r="AD87" s="182"/>
      <c r="AE87" s="182"/>
      <c r="AF87" s="182"/>
      <c r="AG87" s="182"/>
      <c r="AH87" s="182"/>
      <c r="AI87" s="182"/>
      <c r="AJ87" s="182"/>
      <c r="AK87" s="182"/>
      <c r="AL87" s="182"/>
      <c r="AM87" s="182"/>
      <c r="AN87" s="182"/>
      <c r="AO87" s="182"/>
      <c r="AP87" s="182"/>
      <c r="AQ87" s="182"/>
      <c r="AR87" s="182"/>
      <c r="AS87" s="182"/>
      <c r="AT87" s="182"/>
      <c r="AU87" s="182"/>
      <c r="AV87" s="182"/>
      <c r="AW87" s="182"/>
      <c r="AX87" s="182"/>
      <c r="AY87" s="620"/>
      <c r="AZ87" s="620"/>
      <c r="BA87" s="620"/>
      <c r="BB87" s="620"/>
      <c r="BC87" s="620"/>
      <c r="BD87" s="609"/>
      <c r="BE87" s="609"/>
      <c r="BF87" s="609"/>
      <c r="BG87" s="620"/>
      <c r="BH87" s="620"/>
      <c r="BI87" s="620"/>
      <c r="BJ87" s="182"/>
      <c r="BK87" s="182"/>
      <c r="BL87" s="182"/>
      <c r="BM87" s="182"/>
      <c r="BN87" s="182"/>
      <c r="BO87" s="182"/>
      <c r="BP87" s="182"/>
      <c r="BQ87" s="182"/>
      <c r="BR87" s="182"/>
      <c r="BS87" s="182"/>
      <c r="BT87" s="182"/>
      <c r="BU87" s="182"/>
      <c r="BV87" s="182"/>
    </row>
    <row r="88" spans="1:74" x14ac:dyDescent="0.2">
      <c r="B88" s="179"/>
      <c r="C88" s="182"/>
      <c r="D88" s="182"/>
      <c r="E88" s="182"/>
      <c r="F88" s="182"/>
      <c r="G88" s="182"/>
      <c r="H88" s="182"/>
      <c r="I88" s="182"/>
      <c r="J88" s="182"/>
      <c r="K88" s="182"/>
      <c r="L88" s="182"/>
      <c r="M88" s="182"/>
      <c r="N88" s="182"/>
      <c r="O88" s="182"/>
      <c r="P88" s="182"/>
      <c r="Q88" s="182"/>
      <c r="R88" s="182"/>
      <c r="S88" s="182"/>
      <c r="T88" s="182"/>
      <c r="U88" s="182"/>
      <c r="V88" s="182"/>
      <c r="W88" s="182"/>
      <c r="X88" s="182"/>
      <c r="Y88" s="182"/>
      <c r="Z88" s="182"/>
      <c r="AA88" s="182"/>
      <c r="AB88" s="182"/>
      <c r="AC88" s="182"/>
      <c r="AD88" s="182"/>
      <c r="AE88" s="182"/>
      <c r="AF88" s="182"/>
      <c r="AG88" s="182"/>
      <c r="AH88" s="182"/>
      <c r="AI88" s="182"/>
      <c r="AJ88" s="182"/>
      <c r="AK88" s="182"/>
      <c r="AL88" s="182"/>
      <c r="AM88" s="182"/>
      <c r="AN88" s="182"/>
      <c r="AO88" s="182"/>
      <c r="AP88" s="182"/>
      <c r="AQ88" s="182"/>
      <c r="AR88" s="182"/>
      <c r="AS88" s="182"/>
      <c r="AT88" s="182"/>
      <c r="AU88" s="182"/>
      <c r="AV88" s="182"/>
      <c r="AW88" s="182"/>
      <c r="AX88" s="182"/>
      <c r="AY88" s="620"/>
      <c r="AZ88" s="620"/>
      <c r="BA88" s="620"/>
      <c r="BB88" s="620"/>
      <c r="BC88" s="620"/>
      <c r="BD88" s="609"/>
      <c r="BE88" s="609"/>
      <c r="BF88" s="609"/>
      <c r="BG88" s="620"/>
      <c r="BH88" s="620"/>
      <c r="BI88" s="620"/>
      <c r="BJ88" s="182"/>
      <c r="BK88" s="182"/>
      <c r="BL88" s="182"/>
      <c r="BM88" s="182"/>
      <c r="BN88" s="182"/>
      <c r="BO88" s="182"/>
      <c r="BP88" s="182"/>
      <c r="BQ88" s="182"/>
      <c r="BR88" s="182"/>
      <c r="BS88" s="182"/>
      <c r="BT88" s="182"/>
      <c r="BU88" s="182"/>
      <c r="BV88" s="182"/>
    </row>
    <row r="89" spans="1:74" x14ac:dyDescent="0.2">
      <c r="A89" s="180"/>
      <c r="B89" s="179"/>
      <c r="C89" s="182"/>
      <c r="D89" s="182"/>
      <c r="E89" s="182"/>
      <c r="F89" s="182"/>
      <c r="G89" s="182"/>
      <c r="H89" s="182"/>
      <c r="I89" s="182"/>
      <c r="J89" s="182"/>
      <c r="K89" s="182"/>
      <c r="L89" s="182"/>
      <c r="M89" s="182"/>
      <c r="N89" s="182"/>
      <c r="O89" s="182"/>
      <c r="P89" s="182"/>
      <c r="Q89" s="182"/>
      <c r="R89" s="182"/>
      <c r="S89" s="182"/>
      <c r="T89" s="182"/>
      <c r="U89" s="182"/>
      <c r="V89" s="182"/>
      <c r="W89" s="182"/>
      <c r="X89" s="182"/>
      <c r="Y89" s="182"/>
      <c r="Z89" s="182"/>
      <c r="AA89" s="182"/>
      <c r="AB89" s="182"/>
      <c r="AC89" s="182"/>
      <c r="AD89" s="182"/>
      <c r="AE89" s="182"/>
      <c r="AF89" s="182"/>
      <c r="AG89" s="182"/>
      <c r="AH89" s="182"/>
      <c r="AI89" s="182"/>
      <c r="AJ89" s="182"/>
      <c r="AK89" s="182"/>
      <c r="AL89" s="182"/>
      <c r="AM89" s="182"/>
      <c r="AN89" s="182"/>
      <c r="AO89" s="182"/>
      <c r="AP89" s="182"/>
      <c r="AQ89" s="182"/>
      <c r="AR89" s="182"/>
      <c r="AS89" s="182"/>
      <c r="AT89" s="182"/>
      <c r="AU89" s="182"/>
      <c r="AV89" s="182"/>
      <c r="AW89" s="182"/>
      <c r="AX89" s="182"/>
      <c r="AY89" s="620"/>
      <c r="AZ89" s="620"/>
      <c r="BA89" s="620"/>
      <c r="BB89" s="620"/>
      <c r="BC89" s="620"/>
      <c r="BD89" s="609"/>
      <c r="BE89" s="609"/>
      <c r="BF89" s="609"/>
      <c r="BG89" s="620"/>
      <c r="BH89" s="620"/>
      <c r="BI89" s="620"/>
      <c r="BJ89" s="182"/>
      <c r="BK89" s="182"/>
      <c r="BL89" s="182"/>
      <c r="BM89" s="182"/>
      <c r="BN89" s="182"/>
      <c r="BO89" s="182"/>
      <c r="BP89" s="182"/>
      <c r="BQ89" s="182"/>
      <c r="BR89" s="182"/>
      <c r="BS89" s="182"/>
      <c r="BT89" s="182"/>
      <c r="BU89" s="182"/>
      <c r="BV89" s="182"/>
    </row>
    <row r="90" spans="1:74" x14ac:dyDescent="0.2">
      <c r="A90" s="180"/>
      <c r="B90" s="179"/>
      <c r="C90" s="182"/>
      <c r="D90" s="182"/>
      <c r="E90" s="182"/>
      <c r="F90" s="182"/>
      <c r="G90" s="182"/>
      <c r="H90" s="182"/>
      <c r="I90" s="182"/>
      <c r="J90" s="182"/>
      <c r="K90" s="182"/>
      <c r="L90" s="182"/>
      <c r="M90" s="182"/>
      <c r="N90" s="182"/>
      <c r="O90" s="182"/>
      <c r="P90" s="182"/>
      <c r="Q90" s="182"/>
      <c r="R90" s="182"/>
      <c r="S90" s="182"/>
      <c r="T90" s="182"/>
      <c r="U90" s="182"/>
      <c r="V90" s="182"/>
      <c r="W90" s="182"/>
      <c r="X90" s="182"/>
      <c r="Y90" s="182"/>
      <c r="Z90" s="182"/>
      <c r="AA90" s="182"/>
      <c r="AB90" s="182"/>
      <c r="AC90" s="182"/>
      <c r="AD90" s="182"/>
      <c r="AE90" s="182"/>
      <c r="AF90" s="182"/>
      <c r="AG90" s="182"/>
      <c r="AH90" s="182"/>
      <c r="AI90" s="182"/>
      <c r="AJ90" s="182"/>
      <c r="AK90" s="182"/>
      <c r="AL90" s="182"/>
      <c r="AM90" s="182"/>
      <c r="AN90" s="182"/>
      <c r="AO90" s="182"/>
      <c r="AP90" s="182"/>
      <c r="AQ90" s="182"/>
      <c r="AR90" s="182"/>
      <c r="AS90" s="182"/>
      <c r="AT90" s="182"/>
      <c r="AU90" s="182"/>
      <c r="AV90" s="182"/>
      <c r="AW90" s="182"/>
      <c r="AX90" s="182"/>
      <c r="AY90" s="620"/>
      <c r="AZ90" s="620"/>
      <c r="BA90" s="620"/>
      <c r="BB90" s="620"/>
      <c r="BC90" s="620"/>
      <c r="BD90" s="609"/>
      <c r="BE90" s="609"/>
      <c r="BF90" s="609"/>
      <c r="BG90" s="620"/>
      <c r="BH90" s="620"/>
      <c r="BI90" s="620"/>
      <c r="BJ90" s="182"/>
      <c r="BK90" s="182"/>
      <c r="BL90" s="182"/>
      <c r="BM90" s="182"/>
      <c r="BN90" s="182"/>
      <c r="BO90" s="182"/>
      <c r="BP90" s="182"/>
      <c r="BQ90" s="182"/>
      <c r="BR90" s="182"/>
      <c r="BS90" s="182"/>
      <c r="BT90" s="182"/>
      <c r="BU90" s="182"/>
      <c r="BV90" s="182"/>
    </row>
    <row r="91" spans="1:74" x14ac:dyDescent="0.2">
      <c r="B91" s="181"/>
      <c r="C91" s="182"/>
      <c r="D91" s="182"/>
      <c r="E91" s="182"/>
      <c r="F91" s="182"/>
      <c r="G91" s="182"/>
      <c r="H91" s="182"/>
      <c r="I91" s="182"/>
      <c r="J91" s="182"/>
      <c r="K91" s="182"/>
      <c r="L91" s="182"/>
      <c r="M91" s="182"/>
      <c r="N91" s="182"/>
      <c r="O91" s="182"/>
      <c r="P91" s="182"/>
      <c r="Q91" s="182"/>
      <c r="R91" s="182"/>
      <c r="S91" s="182"/>
      <c r="T91" s="182"/>
      <c r="U91" s="182"/>
      <c r="V91" s="182"/>
      <c r="W91" s="182"/>
      <c r="X91" s="182"/>
      <c r="Y91" s="182"/>
      <c r="Z91" s="182"/>
      <c r="AA91" s="182"/>
      <c r="AB91" s="182"/>
      <c r="AC91" s="182"/>
      <c r="AD91" s="182"/>
      <c r="AE91" s="182"/>
      <c r="AF91" s="182"/>
      <c r="AG91" s="182"/>
      <c r="AH91" s="182"/>
      <c r="AI91" s="182"/>
      <c r="AJ91" s="182"/>
      <c r="AK91" s="182"/>
      <c r="AL91" s="182"/>
      <c r="AM91" s="182"/>
      <c r="AN91" s="182"/>
      <c r="AO91" s="182"/>
      <c r="AP91" s="182"/>
      <c r="AQ91" s="182"/>
      <c r="AR91" s="182"/>
      <c r="AS91" s="182"/>
      <c r="AT91" s="182"/>
      <c r="AU91" s="182"/>
      <c r="AV91" s="182"/>
      <c r="AW91" s="182"/>
      <c r="AX91" s="182"/>
      <c r="AY91" s="620"/>
      <c r="AZ91" s="620"/>
      <c r="BA91" s="620"/>
      <c r="BB91" s="620"/>
      <c r="BC91" s="620"/>
      <c r="BD91" s="609"/>
      <c r="BE91" s="609"/>
      <c r="BF91" s="609"/>
      <c r="BG91" s="620"/>
      <c r="BH91" s="620"/>
      <c r="BI91" s="620"/>
      <c r="BJ91" s="182"/>
      <c r="BK91" s="182"/>
      <c r="BL91" s="182"/>
      <c r="BM91" s="182"/>
      <c r="BN91" s="182"/>
      <c r="BO91" s="182"/>
      <c r="BP91" s="182"/>
      <c r="BQ91" s="182"/>
      <c r="BR91" s="182"/>
      <c r="BS91" s="182"/>
      <c r="BT91" s="182"/>
      <c r="BU91" s="182"/>
      <c r="BV91" s="182"/>
    </row>
    <row r="92" spans="1:74" x14ac:dyDescent="0.2">
      <c r="B92" s="179"/>
      <c r="C92" s="182"/>
      <c r="D92" s="182"/>
      <c r="E92" s="182"/>
      <c r="F92" s="182"/>
      <c r="G92" s="182"/>
      <c r="H92" s="182"/>
      <c r="I92" s="182"/>
      <c r="J92" s="182"/>
      <c r="K92" s="182"/>
      <c r="L92" s="182"/>
      <c r="M92" s="182"/>
      <c r="N92" s="182"/>
      <c r="O92" s="182"/>
      <c r="P92" s="182"/>
      <c r="Q92" s="182"/>
      <c r="R92" s="182"/>
      <c r="S92" s="182"/>
      <c r="T92" s="182"/>
      <c r="U92" s="182"/>
      <c r="V92" s="182"/>
      <c r="W92" s="182"/>
      <c r="X92" s="182"/>
      <c r="Y92" s="182"/>
      <c r="Z92" s="182"/>
      <c r="AA92" s="182"/>
      <c r="AB92" s="182"/>
      <c r="AC92" s="182"/>
      <c r="AD92" s="182"/>
      <c r="AE92" s="182"/>
      <c r="AF92" s="182"/>
      <c r="AG92" s="182"/>
      <c r="AH92" s="182"/>
      <c r="AI92" s="182"/>
      <c r="AJ92" s="182"/>
      <c r="AK92" s="182"/>
      <c r="AL92" s="182"/>
      <c r="AM92" s="182"/>
      <c r="AN92" s="182"/>
      <c r="AO92" s="182"/>
      <c r="AP92" s="182"/>
      <c r="AQ92" s="182"/>
      <c r="AR92" s="182"/>
      <c r="AS92" s="182"/>
      <c r="AT92" s="182"/>
      <c r="AU92" s="182"/>
      <c r="AV92" s="182"/>
      <c r="AW92" s="182"/>
      <c r="AX92" s="182"/>
      <c r="AY92" s="620"/>
      <c r="AZ92" s="620"/>
      <c r="BA92" s="620"/>
      <c r="BB92" s="620"/>
      <c r="BC92" s="620"/>
      <c r="BD92" s="609"/>
      <c r="BE92" s="609"/>
      <c r="BF92" s="609"/>
      <c r="BG92" s="620"/>
      <c r="BH92" s="620"/>
      <c r="BI92" s="620"/>
      <c r="BJ92" s="182"/>
      <c r="BK92" s="182"/>
      <c r="BL92" s="182"/>
      <c r="BM92" s="182"/>
      <c r="BN92" s="182"/>
      <c r="BO92" s="182"/>
      <c r="BP92" s="182"/>
      <c r="BQ92" s="182"/>
      <c r="BR92" s="182"/>
      <c r="BS92" s="182"/>
      <c r="BT92" s="182"/>
      <c r="BU92" s="182"/>
      <c r="BV92" s="182"/>
    </row>
    <row r="93" spans="1:74" x14ac:dyDescent="0.2">
      <c r="A93" s="180"/>
      <c r="B93" s="179"/>
      <c r="C93" s="182"/>
      <c r="D93" s="182"/>
      <c r="E93" s="182"/>
      <c r="F93" s="182"/>
      <c r="G93" s="182"/>
      <c r="H93" s="182"/>
      <c r="I93" s="182"/>
      <c r="J93" s="182"/>
      <c r="K93" s="182"/>
      <c r="L93" s="182"/>
      <c r="M93" s="182"/>
      <c r="N93" s="182"/>
      <c r="O93" s="182"/>
      <c r="P93" s="182"/>
      <c r="Q93" s="182"/>
      <c r="R93" s="182"/>
      <c r="S93" s="182"/>
      <c r="T93" s="182"/>
      <c r="U93" s="182"/>
      <c r="V93" s="182"/>
      <c r="W93" s="182"/>
      <c r="X93" s="182"/>
      <c r="Y93" s="182"/>
      <c r="Z93" s="182"/>
      <c r="AA93" s="182"/>
      <c r="AB93" s="182"/>
      <c r="AC93" s="182"/>
      <c r="AD93" s="182"/>
      <c r="AE93" s="182"/>
      <c r="AF93" s="182"/>
      <c r="AG93" s="182"/>
      <c r="AH93" s="182"/>
      <c r="AI93" s="182"/>
      <c r="AJ93" s="182"/>
      <c r="AK93" s="182"/>
      <c r="AL93" s="182"/>
      <c r="AM93" s="182"/>
      <c r="AN93" s="182"/>
      <c r="AO93" s="182"/>
      <c r="AP93" s="182"/>
      <c r="AQ93" s="182"/>
      <c r="AR93" s="182"/>
      <c r="AS93" s="182"/>
      <c r="AT93" s="182"/>
      <c r="AU93" s="182"/>
      <c r="AV93" s="182"/>
      <c r="AW93" s="182"/>
      <c r="AX93" s="182"/>
      <c r="AY93" s="620"/>
      <c r="AZ93" s="620"/>
      <c r="BA93" s="620"/>
      <c r="BB93" s="620"/>
      <c r="BC93" s="620"/>
      <c r="BD93" s="609"/>
      <c r="BE93" s="609"/>
      <c r="BF93" s="609"/>
      <c r="BG93" s="620"/>
      <c r="BH93" s="620"/>
      <c r="BI93" s="620"/>
      <c r="BJ93" s="182"/>
      <c r="BK93" s="182"/>
      <c r="BL93" s="182"/>
      <c r="BM93" s="182"/>
      <c r="BN93" s="182"/>
      <c r="BO93" s="182"/>
      <c r="BP93" s="182"/>
      <c r="BQ93" s="182"/>
      <c r="BR93" s="182"/>
      <c r="BS93" s="182"/>
      <c r="BT93" s="182"/>
      <c r="BU93" s="182"/>
      <c r="BV93" s="182"/>
    </row>
    <row r="95" spans="1:74" x14ac:dyDescent="0.2">
      <c r="B95" s="181"/>
      <c r="C95" s="182"/>
      <c r="D95" s="182"/>
      <c r="E95" s="182"/>
      <c r="F95" s="182"/>
      <c r="G95" s="182"/>
      <c r="H95" s="182"/>
      <c r="I95" s="182"/>
      <c r="J95" s="182"/>
      <c r="K95" s="182"/>
      <c r="L95" s="182"/>
      <c r="M95" s="182"/>
      <c r="N95" s="182"/>
      <c r="O95" s="182"/>
      <c r="P95" s="182"/>
      <c r="Q95" s="182"/>
      <c r="R95" s="182"/>
      <c r="S95" s="182"/>
      <c r="T95" s="182"/>
      <c r="U95" s="182"/>
      <c r="V95" s="182"/>
      <c r="W95" s="182"/>
      <c r="X95" s="182"/>
      <c r="Y95" s="182"/>
      <c r="Z95" s="182"/>
      <c r="AA95" s="182"/>
      <c r="AB95" s="182"/>
      <c r="AC95" s="182"/>
      <c r="AD95" s="182"/>
      <c r="AE95" s="182"/>
      <c r="AF95" s="182"/>
      <c r="AG95" s="182"/>
      <c r="AH95" s="182"/>
      <c r="AI95" s="182"/>
      <c r="AJ95" s="182"/>
      <c r="AK95" s="182"/>
      <c r="AL95" s="182"/>
      <c r="AM95" s="182"/>
      <c r="AN95" s="182"/>
      <c r="AO95" s="182"/>
      <c r="AP95" s="182"/>
      <c r="AQ95" s="182"/>
      <c r="AR95" s="182"/>
      <c r="AS95" s="182"/>
      <c r="AT95" s="182"/>
      <c r="AU95" s="182"/>
      <c r="AV95" s="182"/>
      <c r="AW95" s="182"/>
      <c r="AX95" s="182"/>
      <c r="AY95" s="620"/>
      <c r="AZ95" s="620"/>
      <c r="BA95" s="620"/>
      <c r="BB95" s="620"/>
      <c r="BC95" s="620"/>
      <c r="BD95" s="609"/>
      <c r="BE95" s="609"/>
      <c r="BF95" s="609"/>
      <c r="BG95" s="620"/>
      <c r="BH95" s="620"/>
      <c r="BI95" s="620"/>
      <c r="BJ95" s="182"/>
      <c r="BK95" s="182"/>
      <c r="BL95" s="182"/>
      <c r="BM95" s="182"/>
      <c r="BN95" s="182"/>
      <c r="BO95" s="182"/>
      <c r="BP95" s="182"/>
      <c r="BQ95" s="182"/>
      <c r="BR95" s="182"/>
      <c r="BS95" s="182"/>
      <c r="BT95" s="182"/>
      <c r="BU95" s="182"/>
      <c r="BV95" s="182"/>
    </row>
    <row r="96" spans="1:74" x14ac:dyDescent="0.2">
      <c r="B96" s="179"/>
      <c r="C96" s="182"/>
      <c r="D96" s="182"/>
      <c r="E96" s="182"/>
      <c r="F96" s="182"/>
      <c r="G96" s="182"/>
      <c r="H96" s="182"/>
      <c r="I96" s="182"/>
      <c r="J96" s="182"/>
      <c r="K96" s="182"/>
      <c r="L96" s="182"/>
      <c r="M96" s="182"/>
      <c r="N96" s="182"/>
      <c r="O96" s="182"/>
      <c r="P96" s="182"/>
      <c r="Q96" s="182"/>
      <c r="R96" s="182"/>
      <c r="S96" s="182"/>
      <c r="T96" s="182"/>
      <c r="U96" s="182"/>
      <c r="V96" s="182"/>
      <c r="W96" s="182"/>
      <c r="X96" s="182"/>
      <c r="Y96" s="182"/>
      <c r="Z96" s="182"/>
      <c r="AA96" s="182"/>
      <c r="AB96" s="182"/>
      <c r="AC96" s="182"/>
      <c r="AD96" s="182"/>
      <c r="AE96" s="182"/>
      <c r="AF96" s="182"/>
      <c r="AG96" s="182"/>
      <c r="AH96" s="182"/>
      <c r="AI96" s="182"/>
      <c r="AJ96" s="182"/>
      <c r="AK96" s="182"/>
      <c r="AL96" s="182"/>
      <c r="AM96" s="182"/>
      <c r="AN96" s="182"/>
      <c r="AO96" s="182"/>
      <c r="AP96" s="182"/>
      <c r="AQ96" s="182"/>
      <c r="AR96" s="182"/>
      <c r="AS96" s="182"/>
      <c r="AT96" s="182"/>
      <c r="AU96" s="182"/>
      <c r="AV96" s="182"/>
      <c r="AW96" s="182"/>
      <c r="AX96" s="182"/>
      <c r="AY96" s="620"/>
      <c r="AZ96" s="620"/>
      <c r="BA96" s="620"/>
      <c r="BB96" s="620"/>
      <c r="BC96" s="620"/>
      <c r="BD96" s="609"/>
      <c r="BE96" s="609"/>
      <c r="BF96" s="609"/>
      <c r="BG96" s="620"/>
      <c r="BH96" s="620"/>
      <c r="BI96" s="620"/>
      <c r="BJ96" s="182"/>
      <c r="BK96" s="182"/>
      <c r="BL96" s="182"/>
      <c r="BM96" s="182"/>
      <c r="BN96" s="182"/>
      <c r="BO96" s="182"/>
      <c r="BP96" s="182"/>
      <c r="BQ96" s="182"/>
      <c r="BR96" s="182"/>
      <c r="BS96" s="182"/>
      <c r="BT96" s="182"/>
      <c r="BU96" s="182"/>
      <c r="BV96" s="182"/>
    </row>
    <row r="97" spans="1:74" x14ac:dyDescent="0.2">
      <c r="A97" s="180"/>
      <c r="B97" s="179"/>
      <c r="C97" s="182"/>
      <c r="D97" s="182"/>
      <c r="E97" s="182"/>
      <c r="F97" s="182"/>
      <c r="G97" s="182"/>
      <c r="H97" s="182"/>
      <c r="I97" s="182"/>
      <c r="J97" s="182"/>
      <c r="K97" s="182"/>
      <c r="L97" s="182"/>
      <c r="M97" s="182"/>
      <c r="N97" s="182"/>
      <c r="O97" s="182"/>
      <c r="P97" s="182"/>
      <c r="Q97" s="182"/>
      <c r="R97" s="182"/>
      <c r="S97" s="182"/>
      <c r="T97" s="182"/>
      <c r="U97" s="182"/>
      <c r="V97" s="182"/>
      <c r="W97" s="182"/>
      <c r="X97" s="182"/>
      <c r="Y97" s="182"/>
      <c r="Z97" s="182"/>
      <c r="AA97" s="182"/>
      <c r="AB97" s="182"/>
      <c r="AC97" s="182"/>
      <c r="AD97" s="182"/>
      <c r="AE97" s="182"/>
      <c r="AF97" s="182"/>
      <c r="AG97" s="182"/>
      <c r="AH97" s="182"/>
      <c r="AI97" s="182"/>
      <c r="AJ97" s="182"/>
      <c r="AK97" s="182"/>
      <c r="AL97" s="182"/>
      <c r="AM97" s="182"/>
      <c r="AN97" s="182"/>
      <c r="AO97" s="182"/>
      <c r="AP97" s="182"/>
      <c r="AQ97" s="182"/>
      <c r="AR97" s="182"/>
      <c r="AS97" s="182"/>
      <c r="AT97" s="182"/>
      <c r="AU97" s="182"/>
      <c r="AV97" s="182"/>
      <c r="AW97" s="182"/>
      <c r="AX97" s="182"/>
      <c r="AY97" s="620"/>
      <c r="AZ97" s="620"/>
      <c r="BA97" s="620"/>
      <c r="BB97" s="620"/>
      <c r="BC97" s="620"/>
      <c r="BD97" s="609"/>
      <c r="BE97" s="609"/>
      <c r="BF97" s="609"/>
      <c r="BG97" s="620"/>
      <c r="BH97" s="620"/>
      <c r="BI97" s="620"/>
      <c r="BJ97" s="182"/>
      <c r="BK97" s="182"/>
      <c r="BL97" s="182"/>
      <c r="BM97" s="182"/>
      <c r="BN97" s="182"/>
      <c r="BO97" s="182"/>
      <c r="BP97" s="182"/>
      <c r="BQ97" s="182"/>
      <c r="BR97" s="182"/>
      <c r="BS97" s="182"/>
      <c r="BT97" s="182"/>
      <c r="BU97" s="182"/>
      <c r="BV97" s="182"/>
    </row>
    <row r="99" spans="1:74" x14ac:dyDescent="0.2">
      <c r="B99" s="181"/>
      <c r="C99" s="183"/>
      <c r="D99" s="183"/>
      <c r="E99" s="183"/>
      <c r="F99" s="183"/>
      <c r="G99" s="183"/>
      <c r="H99" s="183"/>
      <c r="I99" s="183"/>
      <c r="J99" s="183"/>
      <c r="K99" s="183"/>
      <c r="L99" s="183"/>
      <c r="M99" s="183"/>
      <c r="N99" s="183"/>
      <c r="O99" s="183"/>
      <c r="P99" s="183"/>
      <c r="Q99" s="183"/>
      <c r="R99" s="183"/>
      <c r="S99" s="183"/>
      <c r="T99" s="183"/>
      <c r="U99" s="183"/>
      <c r="V99" s="183"/>
      <c r="W99" s="183"/>
      <c r="X99" s="183"/>
      <c r="Y99" s="183"/>
      <c r="Z99" s="183"/>
      <c r="AA99" s="183"/>
      <c r="AB99" s="183"/>
      <c r="AC99" s="183"/>
      <c r="AD99" s="183"/>
      <c r="AE99" s="183"/>
      <c r="AF99" s="183"/>
      <c r="AG99" s="183"/>
      <c r="AH99" s="183"/>
      <c r="AI99" s="183"/>
      <c r="AJ99" s="183"/>
      <c r="AK99" s="183"/>
      <c r="AL99" s="183"/>
      <c r="AM99" s="183"/>
      <c r="AN99" s="183"/>
      <c r="AO99" s="183"/>
      <c r="AP99" s="183"/>
      <c r="AQ99" s="183"/>
      <c r="AR99" s="183"/>
      <c r="AS99" s="183"/>
      <c r="AT99" s="183"/>
      <c r="AU99" s="183"/>
      <c r="AV99" s="183"/>
      <c r="AW99" s="183"/>
      <c r="AX99" s="183"/>
      <c r="AY99" s="621"/>
      <c r="AZ99" s="621"/>
      <c r="BA99" s="621"/>
      <c r="BB99" s="621"/>
      <c r="BC99" s="621"/>
      <c r="BD99" s="610"/>
      <c r="BE99" s="610"/>
      <c r="BF99" s="610"/>
      <c r="BG99" s="621"/>
      <c r="BH99" s="621"/>
      <c r="BI99" s="621"/>
      <c r="BJ99" s="183"/>
      <c r="BK99" s="183"/>
      <c r="BL99" s="183"/>
      <c r="BM99" s="183"/>
      <c r="BN99" s="183"/>
      <c r="BO99" s="183"/>
      <c r="BP99" s="183"/>
      <c r="BQ99" s="183"/>
      <c r="BR99" s="183"/>
      <c r="BS99" s="183"/>
      <c r="BT99" s="183"/>
      <c r="BU99" s="183"/>
      <c r="BV99" s="183"/>
    </row>
    <row r="100" spans="1:74" x14ac:dyDescent="0.2">
      <c r="B100" s="179"/>
      <c r="C100" s="183"/>
      <c r="D100" s="183"/>
      <c r="E100" s="183"/>
      <c r="F100" s="183"/>
      <c r="G100" s="183"/>
      <c r="H100" s="183"/>
      <c r="I100" s="183"/>
      <c r="J100" s="183"/>
      <c r="K100" s="183"/>
      <c r="L100" s="183"/>
      <c r="M100" s="183"/>
      <c r="N100" s="183"/>
      <c r="O100" s="183"/>
      <c r="P100" s="183"/>
      <c r="Q100" s="183"/>
      <c r="R100" s="183"/>
      <c r="S100" s="183"/>
      <c r="T100" s="183"/>
      <c r="U100" s="183"/>
      <c r="V100" s="183"/>
      <c r="W100" s="183"/>
      <c r="X100" s="183"/>
      <c r="Y100" s="183"/>
      <c r="Z100" s="183"/>
      <c r="AA100" s="183"/>
      <c r="AB100" s="183"/>
      <c r="AC100" s="183"/>
      <c r="AD100" s="183"/>
      <c r="AE100" s="183"/>
      <c r="AF100" s="183"/>
      <c r="AG100" s="183"/>
      <c r="AH100" s="183"/>
      <c r="AI100" s="183"/>
      <c r="AJ100" s="183"/>
      <c r="AK100" s="183"/>
      <c r="AL100" s="183"/>
      <c r="AM100" s="183"/>
      <c r="AN100" s="183"/>
      <c r="AO100" s="183"/>
      <c r="AP100" s="183"/>
      <c r="AQ100" s="183"/>
      <c r="AR100" s="183"/>
      <c r="AS100" s="183"/>
      <c r="AT100" s="183"/>
      <c r="AU100" s="183"/>
      <c r="AV100" s="183"/>
      <c r="AW100" s="183"/>
      <c r="AX100" s="183"/>
      <c r="AY100" s="621"/>
      <c r="AZ100" s="621"/>
      <c r="BA100" s="621"/>
      <c r="BB100" s="621"/>
      <c r="BC100" s="621"/>
      <c r="BD100" s="610"/>
      <c r="BE100" s="610"/>
      <c r="BF100" s="610"/>
      <c r="BG100" s="621"/>
      <c r="BH100" s="621"/>
      <c r="BI100" s="621"/>
      <c r="BJ100" s="183"/>
      <c r="BK100" s="183"/>
      <c r="BL100" s="183"/>
      <c r="BM100" s="183"/>
      <c r="BN100" s="183"/>
      <c r="BO100" s="183"/>
      <c r="BP100" s="183"/>
      <c r="BQ100" s="183"/>
      <c r="BR100" s="183"/>
      <c r="BS100" s="183"/>
      <c r="BT100" s="183"/>
      <c r="BU100" s="183"/>
      <c r="BV100" s="183"/>
    </row>
    <row r="101" spans="1:74" x14ac:dyDescent="0.2">
      <c r="A101" s="180"/>
      <c r="B101" s="179"/>
      <c r="C101" s="182"/>
      <c r="D101" s="182"/>
      <c r="E101" s="182"/>
      <c r="F101" s="182"/>
      <c r="G101" s="182"/>
      <c r="H101" s="182"/>
      <c r="I101" s="182"/>
      <c r="J101" s="182"/>
      <c r="K101" s="182"/>
      <c r="L101" s="182"/>
      <c r="M101" s="182"/>
      <c r="N101" s="182"/>
      <c r="O101" s="182"/>
      <c r="P101" s="182"/>
      <c r="Q101" s="182"/>
      <c r="R101" s="182"/>
      <c r="S101" s="182"/>
      <c r="T101" s="182"/>
      <c r="U101" s="182"/>
      <c r="V101" s="182"/>
      <c r="W101" s="182"/>
      <c r="X101" s="182"/>
      <c r="Y101" s="182"/>
      <c r="Z101" s="182"/>
      <c r="AA101" s="182"/>
      <c r="AB101" s="182"/>
      <c r="AC101" s="182"/>
      <c r="AD101" s="182"/>
      <c r="AE101" s="182"/>
      <c r="AF101" s="182"/>
      <c r="AG101" s="182"/>
      <c r="AH101" s="182"/>
      <c r="AI101" s="182"/>
      <c r="AJ101" s="182"/>
      <c r="AK101" s="182"/>
      <c r="AL101" s="182"/>
      <c r="AM101" s="182"/>
      <c r="AN101" s="182"/>
      <c r="AO101" s="182"/>
      <c r="AP101" s="182"/>
      <c r="AQ101" s="182"/>
      <c r="AR101" s="182"/>
      <c r="AS101" s="182"/>
      <c r="AT101" s="182"/>
      <c r="AU101" s="182"/>
      <c r="AV101" s="182"/>
      <c r="AW101" s="182"/>
      <c r="AX101" s="182"/>
      <c r="AY101" s="620"/>
      <c r="AZ101" s="620"/>
      <c r="BA101" s="620"/>
      <c r="BB101" s="620"/>
      <c r="BC101" s="620"/>
      <c r="BD101" s="609"/>
      <c r="BE101" s="609"/>
      <c r="BF101" s="609"/>
      <c r="BG101" s="620"/>
      <c r="BH101" s="620"/>
      <c r="BI101" s="620"/>
      <c r="BJ101" s="182"/>
      <c r="BK101" s="182"/>
      <c r="BL101" s="182"/>
      <c r="BM101" s="182"/>
      <c r="BN101" s="182"/>
      <c r="BO101" s="182"/>
      <c r="BP101" s="182"/>
      <c r="BQ101" s="182"/>
      <c r="BR101" s="182"/>
      <c r="BS101" s="182"/>
      <c r="BT101" s="182"/>
      <c r="BU101" s="182"/>
      <c r="BV101" s="182"/>
    </row>
    <row r="103" spans="1:74" x14ac:dyDescent="0.2">
      <c r="C103" s="184"/>
      <c r="D103" s="184"/>
      <c r="E103" s="184"/>
      <c r="F103" s="184"/>
      <c r="G103" s="184"/>
      <c r="H103" s="184"/>
      <c r="I103" s="184"/>
      <c r="J103" s="184"/>
      <c r="K103" s="184"/>
      <c r="L103" s="184"/>
      <c r="M103" s="184"/>
      <c r="N103" s="184"/>
      <c r="O103" s="184"/>
      <c r="P103" s="184"/>
      <c r="Q103" s="184"/>
      <c r="R103" s="184"/>
      <c r="S103" s="184"/>
      <c r="T103" s="184"/>
      <c r="U103" s="184"/>
      <c r="V103" s="184"/>
      <c r="W103" s="184"/>
      <c r="X103" s="184"/>
      <c r="Y103" s="184"/>
      <c r="Z103" s="184"/>
      <c r="AA103" s="184"/>
      <c r="AB103" s="184"/>
      <c r="AC103" s="184"/>
      <c r="AD103" s="184"/>
      <c r="AE103" s="184"/>
      <c r="AF103" s="184"/>
      <c r="AG103" s="184"/>
      <c r="AH103" s="184"/>
      <c r="AI103" s="184"/>
      <c r="AJ103" s="184"/>
      <c r="AK103" s="184"/>
      <c r="AL103" s="184"/>
      <c r="AM103" s="184"/>
      <c r="AN103" s="184"/>
      <c r="AO103" s="184"/>
      <c r="AP103" s="184"/>
      <c r="AQ103" s="184"/>
      <c r="AR103" s="184"/>
      <c r="AS103" s="184"/>
      <c r="AT103" s="184"/>
      <c r="AU103" s="184"/>
      <c r="AV103" s="184"/>
      <c r="AW103" s="184"/>
      <c r="AX103" s="184"/>
      <c r="AY103" s="622"/>
      <c r="AZ103" s="622"/>
      <c r="BA103" s="622"/>
      <c r="BB103" s="622"/>
      <c r="BC103" s="622"/>
      <c r="BD103" s="611"/>
      <c r="BE103" s="611"/>
      <c r="BF103" s="611"/>
      <c r="BG103" s="622"/>
      <c r="BH103" s="622"/>
      <c r="BI103" s="622"/>
      <c r="BJ103" s="184"/>
      <c r="BK103" s="184"/>
      <c r="BL103" s="184"/>
      <c r="BM103" s="184"/>
      <c r="BN103" s="184"/>
      <c r="BO103" s="184"/>
      <c r="BP103" s="184"/>
      <c r="BQ103" s="184"/>
      <c r="BR103" s="184"/>
      <c r="BS103" s="184"/>
      <c r="BT103" s="184"/>
      <c r="BU103" s="184"/>
      <c r="BV103" s="184"/>
    </row>
    <row r="104" spans="1:74" x14ac:dyDescent="0.2">
      <c r="C104" s="185"/>
      <c r="D104" s="185"/>
      <c r="E104" s="185"/>
      <c r="F104" s="185"/>
      <c r="G104" s="185"/>
      <c r="H104" s="185"/>
      <c r="I104" s="185"/>
      <c r="J104" s="185"/>
      <c r="K104" s="185"/>
      <c r="L104" s="185"/>
      <c r="M104" s="185"/>
      <c r="N104" s="185"/>
      <c r="O104" s="185"/>
      <c r="P104" s="185"/>
      <c r="Q104" s="185"/>
      <c r="R104" s="185"/>
      <c r="S104" s="185"/>
      <c r="T104" s="185"/>
      <c r="U104" s="185"/>
      <c r="V104" s="185"/>
      <c r="W104" s="185"/>
      <c r="X104" s="185"/>
      <c r="Y104" s="185"/>
      <c r="Z104" s="185"/>
      <c r="AA104" s="185"/>
      <c r="AB104" s="185"/>
      <c r="AC104" s="185"/>
      <c r="AD104" s="185"/>
      <c r="AE104" s="185"/>
      <c r="AF104" s="185"/>
      <c r="AG104" s="185"/>
      <c r="AH104" s="185"/>
      <c r="AI104" s="185"/>
      <c r="AJ104" s="185"/>
      <c r="AK104" s="185"/>
      <c r="AL104" s="185"/>
      <c r="AM104" s="185"/>
      <c r="AN104" s="185"/>
      <c r="AO104" s="185"/>
      <c r="AP104" s="185"/>
      <c r="AQ104" s="185"/>
      <c r="AR104" s="185"/>
      <c r="AS104" s="185"/>
      <c r="AT104" s="185"/>
      <c r="AU104" s="185"/>
      <c r="AV104" s="185"/>
      <c r="AW104" s="185"/>
      <c r="AX104" s="185"/>
      <c r="AY104" s="623"/>
      <c r="AZ104" s="623"/>
      <c r="BA104" s="623"/>
      <c r="BB104" s="623"/>
      <c r="BC104" s="623"/>
      <c r="BD104" s="612"/>
      <c r="BE104" s="612"/>
      <c r="BF104" s="612"/>
      <c r="BG104" s="623"/>
      <c r="BH104" s="623"/>
      <c r="BI104" s="623"/>
      <c r="BJ104" s="185"/>
      <c r="BK104" s="185"/>
      <c r="BL104" s="185"/>
      <c r="BM104" s="185"/>
      <c r="BN104" s="185"/>
      <c r="BO104" s="185"/>
      <c r="BP104" s="185"/>
      <c r="BQ104" s="185"/>
      <c r="BR104" s="185"/>
      <c r="BS104" s="185"/>
      <c r="BT104" s="185"/>
      <c r="BU104" s="185"/>
      <c r="BV104" s="185"/>
    </row>
    <row r="105" spans="1:74" x14ac:dyDescent="0.2">
      <c r="B105" s="179"/>
    </row>
  </sheetData>
  <mergeCells count="19">
    <mergeCell ref="B83:Q83"/>
    <mergeCell ref="A1:A2"/>
    <mergeCell ref="C3:N3"/>
    <mergeCell ref="O3:Z3"/>
    <mergeCell ref="AA3:AL3"/>
    <mergeCell ref="AM3:AX3"/>
    <mergeCell ref="B82:Q82"/>
    <mergeCell ref="BK3:BV3"/>
    <mergeCell ref="AY3:BJ3"/>
    <mergeCell ref="B77:Q77"/>
    <mergeCell ref="B79:Q79"/>
    <mergeCell ref="B72:Q72"/>
    <mergeCell ref="B73:Q73"/>
    <mergeCell ref="B74:Q74"/>
    <mergeCell ref="B78:Q78"/>
    <mergeCell ref="B81:Q81"/>
    <mergeCell ref="B71:Q71"/>
    <mergeCell ref="B80:R80"/>
    <mergeCell ref="B75:S75"/>
  </mergeCells>
  <phoneticPr fontId="0" type="noConversion"/>
  <conditionalFormatting sqref="C85:BV85 C89:BV89 C93:BV93 C97:BV97 C101:BV101 C105:BV105">
    <cfRule type="cellIs" dxfId="2" priority="3" stopIfTrue="1" operator="notEqual">
      <formula>0</formula>
    </cfRule>
  </conditionalFormatting>
  <hyperlinks>
    <hyperlink ref="A1:A2" location="Contents!A1" display="Table of Contents" xr:uid="{00000000-0004-0000-1100-000000000000}"/>
  </hyperlinks>
  <printOptions horizontalCentered="1"/>
  <pageMargins left="0.25" right="0.25" top="0.25" bottom="0.25" header="0.5" footer="0.5"/>
  <pageSetup scale="78"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ransitionEvaluation="1" transitionEntry="1" codeName="Sheet12">
    <pageSetUpPr fitToPage="1"/>
  </sheetPr>
  <dimension ref="A1:BV78"/>
  <sheetViews>
    <sheetView showGridLines="0" zoomScaleNormal="100" workbookViewId="0">
      <pane xSplit="2" ySplit="4" topLeftCell="AP5" activePane="bottomRight" state="frozen"/>
      <selection pane="topRight" activeCell="BF63" sqref="BF63"/>
      <selection pane="bottomLeft" activeCell="BF63" sqref="BF63"/>
      <selection pane="bottomRight" activeCell="B1" sqref="B1"/>
    </sheetView>
  </sheetViews>
  <sheetFormatPr defaultColWidth="11" defaultRowHeight="11.25" x14ac:dyDescent="0.2"/>
  <cols>
    <col min="1" max="1" width="11.5703125" style="167" customWidth="1"/>
    <col min="2" max="2" width="26.42578125" style="167" customWidth="1"/>
    <col min="3" max="50" width="6.5703125" style="167" customWidth="1"/>
    <col min="51" max="55" width="6.5703125" style="624" customWidth="1"/>
    <col min="56" max="58" width="6.5703125" style="613" customWidth="1"/>
    <col min="59" max="61" width="6.5703125" style="624" customWidth="1"/>
    <col min="62" max="74" width="6.5703125" style="167" customWidth="1"/>
    <col min="75" max="249" width="11" style="167"/>
    <col min="250" max="250" width="1.5703125" style="167" customWidth="1"/>
    <col min="251" max="16384" width="11" style="167"/>
  </cols>
  <sheetData>
    <row r="1" spans="1:74" ht="12.75" customHeight="1" x14ac:dyDescent="0.2">
      <c r="A1" s="970" t="s">
        <v>38</v>
      </c>
      <c r="B1" s="166" t="s">
        <v>1142</v>
      </c>
      <c r="C1" s="166"/>
      <c r="D1" s="166"/>
      <c r="E1" s="166"/>
      <c r="F1" s="166"/>
      <c r="G1" s="166"/>
      <c r="H1" s="166"/>
      <c r="I1" s="166"/>
      <c r="J1" s="166"/>
      <c r="K1" s="166"/>
      <c r="L1" s="166"/>
      <c r="M1" s="166"/>
      <c r="N1" s="166"/>
      <c r="O1" s="166"/>
      <c r="P1" s="166"/>
      <c r="Q1" s="166"/>
      <c r="R1" s="166"/>
      <c r="S1" s="166"/>
      <c r="T1" s="166"/>
      <c r="U1" s="166"/>
      <c r="V1" s="166"/>
      <c r="W1" s="166"/>
      <c r="X1" s="166"/>
      <c r="Y1" s="166"/>
      <c r="Z1" s="166"/>
      <c r="AA1" s="166"/>
      <c r="AB1" s="166"/>
      <c r="AC1" s="166"/>
      <c r="AD1" s="166"/>
      <c r="AE1" s="166"/>
      <c r="AF1" s="166"/>
      <c r="AG1" s="166"/>
      <c r="AH1" s="166"/>
      <c r="AI1" s="166"/>
      <c r="AJ1" s="166"/>
      <c r="AK1" s="166"/>
      <c r="AL1" s="166"/>
      <c r="AM1" s="166"/>
      <c r="AN1" s="166"/>
      <c r="AO1" s="166"/>
      <c r="AP1" s="166"/>
      <c r="AQ1" s="166"/>
      <c r="AR1" s="166"/>
      <c r="AS1" s="166"/>
      <c r="AT1" s="166"/>
      <c r="AU1" s="166"/>
      <c r="AV1" s="166"/>
      <c r="AW1" s="166"/>
      <c r="AX1" s="166"/>
      <c r="AY1" s="604"/>
      <c r="AZ1" s="604"/>
      <c r="BA1" s="604"/>
      <c r="BB1" s="604"/>
      <c r="BC1" s="604"/>
      <c r="BD1" s="604"/>
      <c r="BE1" s="604"/>
      <c r="BF1" s="604"/>
      <c r="BG1" s="604"/>
      <c r="BH1" s="604"/>
      <c r="BI1" s="604"/>
      <c r="BJ1" s="166"/>
      <c r="BK1" s="166"/>
      <c r="BL1" s="166"/>
      <c r="BM1" s="166"/>
      <c r="BN1" s="166"/>
      <c r="BO1" s="166"/>
      <c r="BP1" s="166"/>
      <c r="BQ1" s="166"/>
      <c r="BR1" s="166"/>
      <c r="BS1" s="166"/>
      <c r="BT1" s="166"/>
      <c r="BU1" s="166"/>
      <c r="BV1" s="166"/>
    </row>
    <row r="2" spans="1:74" ht="12.75" customHeight="1" x14ac:dyDescent="0.2">
      <c r="A2" s="971"/>
      <c r="B2" s="884" t="str">
        <f>"U.S. Energy Information Administration  |  Short-Term Energy Outlook  - "&amp;Dates!D1</f>
        <v>U.S. Energy Information Administration  |  Short-Term Energy Outlook  - August 2026</v>
      </c>
      <c r="C2" s="168"/>
      <c r="D2" s="168"/>
      <c r="E2" s="168"/>
      <c r="F2" s="168"/>
      <c r="G2" s="168"/>
      <c r="H2" s="168"/>
      <c r="I2" s="168"/>
      <c r="J2" s="168"/>
      <c r="K2" s="168"/>
      <c r="L2" s="168"/>
      <c r="M2" s="168"/>
      <c r="N2" s="168"/>
      <c r="O2" s="168"/>
      <c r="P2" s="168"/>
      <c r="Q2" s="168"/>
      <c r="R2" s="168"/>
      <c r="S2" s="168"/>
      <c r="T2" s="168"/>
      <c r="U2" s="168"/>
      <c r="V2" s="168"/>
      <c r="W2" s="168"/>
      <c r="X2" s="168"/>
      <c r="Y2" s="168"/>
      <c r="Z2" s="168"/>
      <c r="AA2" s="168"/>
      <c r="AB2" s="168"/>
      <c r="AC2" s="168"/>
      <c r="AD2" s="168"/>
      <c r="AE2" s="168"/>
      <c r="AF2" s="168"/>
      <c r="AG2" s="168"/>
      <c r="AH2" s="168"/>
      <c r="AI2" s="168"/>
      <c r="AJ2" s="168"/>
      <c r="AK2" s="168"/>
      <c r="AL2" s="168"/>
      <c r="AM2" s="168"/>
      <c r="AN2" s="168"/>
      <c r="AO2" s="168"/>
      <c r="AP2" s="168"/>
      <c r="AQ2" s="168"/>
      <c r="AR2" s="168"/>
      <c r="AS2" s="168"/>
      <c r="AT2" s="168"/>
      <c r="AU2" s="168"/>
      <c r="AV2" s="168"/>
      <c r="AW2" s="168"/>
      <c r="AX2" s="168"/>
      <c r="AY2" s="615"/>
      <c r="AZ2" s="615"/>
      <c r="BA2" s="615"/>
      <c r="BB2" s="615"/>
      <c r="BC2" s="615"/>
      <c r="BD2" s="605"/>
      <c r="BE2" s="605"/>
      <c r="BF2" s="605"/>
      <c r="BG2" s="615"/>
      <c r="BH2" s="615"/>
      <c r="BI2" s="615"/>
      <c r="BJ2" s="168"/>
      <c r="BK2" s="168"/>
      <c r="BL2" s="168"/>
      <c r="BM2" s="168"/>
      <c r="BN2" s="168"/>
      <c r="BO2" s="168"/>
      <c r="BP2" s="168"/>
      <c r="BQ2" s="168"/>
      <c r="BR2" s="168"/>
      <c r="BS2" s="168"/>
      <c r="BT2" s="168"/>
      <c r="BU2" s="168"/>
      <c r="BV2" s="168"/>
    </row>
    <row r="3" spans="1:74" ht="12.75" customHeight="1" x14ac:dyDescent="0.2">
      <c r="A3" s="248" t="s">
        <v>39</v>
      </c>
      <c r="B3" s="170"/>
      <c r="C3" s="962">
        <f>Dates!D3</f>
        <v>2022</v>
      </c>
      <c r="D3" s="965"/>
      <c r="E3" s="965"/>
      <c r="F3" s="965"/>
      <c r="G3" s="965"/>
      <c r="H3" s="965"/>
      <c r="I3" s="965"/>
      <c r="J3" s="965"/>
      <c r="K3" s="965"/>
      <c r="L3" s="965"/>
      <c r="M3" s="965"/>
      <c r="N3" s="1061"/>
      <c r="O3" s="962">
        <f>C3+1</f>
        <v>2023</v>
      </c>
      <c r="P3" s="965"/>
      <c r="Q3" s="965"/>
      <c r="R3" s="965"/>
      <c r="S3" s="965"/>
      <c r="T3" s="965"/>
      <c r="U3" s="965"/>
      <c r="V3" s="965"/>
      <c r="W3" s="965"/>
      <c r="X3" s="965"/>
      <c r="Y3" s="965"/>
      <c r="Z3" s="1061"/>
      <c r="AA3" s="962">
        <f>O3+1</f>
        <v>2024</v>
      </c>
      <c r="AB3" s="965"/>
      <c r="AC3" s="965"/>
      <c r="AD3" s="965"/>
      <c r="AE3" s="965"/>
      <c r="AF3" s="965"/>
      <c r="AG3" s="965"/>
      <c r="AH3" s="965"/>
      <c r="AI3" s="965"/>
      <c r="AJ3" s="965"/>
      <c r="AK3" s="965"/>
      <c r="AL3" s="1061"/>
      <c r="AM3" s="962">
        <f>AA3+1</f>
        <v>2025</v>
      </c>
      <c r="AN3" s="965"/>
      <c r="AO3" s="965"/>
      <c r="AP3" s="965"/>
      <c r="AQ3" s="965"/>
      <c r="AR3" s="965"/>
      <c r="AS3" s="965"/>
      <c r="AT3" s="965"/>
      <c r="AU3" s="965"/>
      <c r="AV3" s="965"/>
      <c r="AW3" s="965"/>
      <c r="AX3" s="1061"/>
      <c r="AY3" s="962">
        <f>AM3+1</f>
        <v>2026</v>
      </c>
      <c r="AZ3" s="965"/>
      <c r="BA3" s="965"/>
      <c r="BB3" s="965"/>
      <c r="BC3" s="965"/>
      <c r="BD3" s="965"/>
      <c r="BE3" s="965"/>
      <c r="BF3" s="965"/>
      <c r="BG3" s="965"/>
      <c r="BH3" s="965"/>
      <c r="BI3" s="965"/>
      <c r="BJ3" s="1061"/>
      <c r="BK3" s="962">
        <f>AY3+1</f>
        <v>2027</v>
      </c>
      <c r="BL3" s="965"/>
      <c r="BM3" s="965"/>
      <c r="BN3" s="965"/>
      <c r="BO3" s="965"/>
      <c r="BP3" s="965"/>
      <c r="BQ3" s="965"/>
      <c r="BR3" s="965"/>
      <c r="BS3" s="965"/>
      <c r="BT3" s="965"/>
      <c r="BU3" s="965"/>
      <c r="BV3" s="1061"/>
    </row>
    <row r="4" spans="1:74" ht="12.75" customHeight="1" x14ac:dyDescent="0.2">
      <c r="A4" s="254" t="str">
        <f>TEXT(Dates!$D$2,"dddd, mmmm d, yyyy")</f>
        <v>Thursday, August 6, 2026</v>
      </c>
      <c r="B4" s="171"/>
      <c r="C4" s="11" t="s">
        <v>40</v>
      </c>
      <c r="D4" s="11" t="s">
        <v>41</v>
      </c>
      <c r="E4" s="11" t="s">
        <v>42</v>
      </c>
      <c r="F4" s="11" t="s">
        <v>43</v>
      </c>
      <c r="G4" s="11" t="s">
        <v>44</v>
      </c>
      <c r="H4" s="11" t="s">
        <v>45</v>
      </c>
      <c r="I4" s="11" t="s">
        <v>46</v>
      </c>
      <c r="J4" s="11" t="s">
        <v>47</v>
      </c>
      <c r="K4" s="11" t="s">
        <v>48</v>
      </c>
      <c r="L4" s="11" t="s">
        <v>49</v>
      </c>
      <c r="M4" s="11" t="s">
        <v>50</v>
      </c>
      <c r="N4" s="11" t="s">
        <v>51</v>
      </c>
      <c r="O4" s="11" t="s">
        <v>40</v>
      </c>
      <c r="P4" s="11" t="s">
        <v>41</v>
      </c>
      <c r="Q4" s="11" t="s">
        <v>42</v>
      </c>
      <c r="R4" s="11" t="s">
        <v>43</v>
      </c>
      <c r="S4" s="11" t="s">
        <v>44</v>
      </c>
      <c r="T4" s="11" t="s">
        <v>45</v>
      </c>
      <c r="U4" s="11" t="s">
        <v>46</v>
      </c>
      <c r="V4" s="11" t="s">
        <v>47</v>
      </c>
      <c r="W4" s="11" t="s">
        <v>48</v>
      </c>
      <c r="X4" s="11" t="s">
        <v>49</v>
      </c>
      <c r="Y4" s="11" t="s">
        <v>50</v>
      </c>
      <c r="Z4" s="11" t="s">
        <v>51</v>
      </c>
      <c r="AA4" s="11" t="s">
        <v>40</v>
      </c>
      <c r="AB4" s="11" t="s">
        <v>41</v>
      </c>
      <c r="AC4" s="11" t="s">
        <v>42</v>
      </c>
      <c r="AD4" s="11" t="s">
        <v>43</v>
      </c>
      <c r="AE4" s="11" t="s">
        <v>44</v>
      </c>
      <c r="AF4" s="11" t="s">
        <v>45</v>
      </c>
      <c r="AG4" s="11" t="s">
        <v>46</v>
      </c>
      <c r="AH4" s="11" t="s">
        <v>47</v>
      </c>
      <c r="AI4" s="11" t="s">
        <v>48</v>
      </c>
      <c r="AJ4" s="11" t="s">
        <v>49</v>
      </c>
      <c r="AK4" s="11" t="s">
        <v>50</v>
      </c>
      <c r="AL4" s="11" t="s">
        <v>51</v>
      </c>
      <c r="AM4" s="11" t="s">
        <v>40</v>
      </c>
      <c r="AN4" s="11" t="s">
        <v>41</v>
      </c>
      <c r="AO4" s="11" t="s">
        <v>42</v>
      </c>
      <c r="AP4" s="11" t="s">
        <v>43</v>
      </c>
      <c r="AQ4" s="11" t="s">
        <v>44</v>
      </c>
      <c r="AR4" s="11" t="s">
        <v>45</v>
      </c>
      <c r="AS4" s="11" t="s">
        <v>46</v>
      </c>
      <c r="AT4" s="11" t="s">
        <v>47</v>
      </c>
      <c r="AU4" s="11" t="s">
        <v>48</v>
      </c>
      <c r="AV4" s="11" t="s">
        <v>49</v>
      </c>
      <c r="AW4" s="11" t="s">
        <v>50</v>
      </c>
      <c r="AX4" s="11" t="s">
        <v>51</v>
      </c>
      <c r="AY4" s="553" t="s">
        <v>40</v>
      </c>
      <c r="AZ4" s="553" t="s">
        <v>41</v>
      </c>
      <c r="BA4" s="553" t="s">
        <v>42</v>
      </c>
      <c r="BB4" s="553" t="s">
        <v>43</v>
      </c>
      <c r="BC4" s="553" t="s">
        <v>44</v>
      </c>
      <c r="BD4" s="553" t="s">
        <v>45</v>
      </c>
      <c r="BE4" s="553" t="s">
        <v>46</v>
      </c>
      <c r="BF4" s="553" t="s">
        <v>47</v>
      </c>
      <c r="BG4" s="553" t="s">
        <v>48</v>
      </c>
      <c r="BH4" s="553" t="s">
        <v>49</v>
      </c>
      <c r="BI4" s="553" t="s">
        <v>50</v>
      </c>
      <c r="BJ4" s="11" t="s">
        <v>51</v>
      </c>
      <c r="BK4" s="11" t="s">
        <v>40</v>
      </c>
      <c r="BL4" s="11" t="s">
        <v>41</v>
      </c>
      <c r="BM4" s="11" t="s">
        <v>42</v>
      </c>
      <c r="BN4" s="11" t="s">
        <v>43</v>
      </c>
      <c r="BO4" s="11" t="s">
        <v>44</v>
      </c>
      <c r="BP4" s="11" t="s">
        <v>45</v>
      </c>
      <c r="BQ4" s="11" t="s">
        <v>46</v>
      </c>
      <c r="BR4" s="11" t="s">
        <v>47</v>
      </c>
      <c r="BS4" s="11" t="s">
        <v>48</v>
      </c>
      <c r="BT4" s="11" t="s">
        <v>49</v>
      </c>
      <c r="BU4" s="11" t="s">
        <v>50</v>
      </c>
      <c r="BV4" s="11" t="s">
        <v>51</v>
      </c>
    </row>
    <row r="5" spans="1:74" ht="11.1" customHeight="1" x14ac:dyDescent="0.2">
      <c r="A5" s="169"/>
      <c r="B5" s="46" t="s">
        <v>1143</v>
      </c>
      <c r="C5" s="172"/>
      <c r="D5" s="172"/>
      <c r="E5" s="172"/>
      <c r="F5" s="172"/>
      <c r="G5" s="172"/>
      <c r="H5" s="172"/>
      <c r="I5" s="172"/>
      <c r="J5" s="172"/>
      <c r="K5" s="172"/>
      <c r="L5" s="172"/>
      <c r="M5" s="172"/>
      <c r="N5" s="172"/>
      <c r="O5" s="172"/>
      <c r="P5" s="172"/>
      <c r="Q5" s="172"/>
      <c r="R5" s="172"/>
      <c r="S5" s="172"/>
      <c r="T5" s="172"/>
      <c r="U5" s="172"/>
      <c r="V5" s="172"/>
      <c r="W5" s="172"/>
      <c r="X5" s="172"/>
      <c r="Y5" s="172"/>
      <c r="Z5" s="172"/>
      <c r="AA5" s="172"/>
      <c r="AB5" s="172"/>
      <c r="AC5" s="172"/>
      <c r="AD5" s="172"/>
      <c r="AE5" s="172"/>
      <c r="AF5" s="172"/>
      <c r="AG5" s="172"/>
      <c r="AH5" s="172"/>
      <c r="AI5" s="172"/>
      <c r="AJ5" s="172"/>
      <c r="AK5" s="172"/>
      <c r="AL5" s="172"/>
      <c r="AM5" s="172"/>
      <c r="AN5" s="172"/>
      <c r="AO5" s="172"/>
      <c r="AP5" s="172"/>
      <c r="AQ5" s="172"/>
      <c r="AR5" s="172"/>
      <c r="AS5" s="172"/>
      <c r="AT5" s="172"/>
      <c r="AU5" s="172"/>
      <c r="AV5" s="172"/>
      <c r="AW5" s="172"/>
      <c r="AX5" s="172"/>
      <c r="AY5" s="172"/>
      <c r="AZ5" s="828"/>
      <c r="BA5" s="828"/>
      <c r="BB5" s="828"/>
      <c r="BC5" s="828"/>
      <c r="BD5" s="870"/>
      <c r="BE5" s="870"/>
      <c r="BF5" s="772"/>
      <c r="BG5" s="772"/>
      <c r="BH5" s="772"/>
      <c r="BI5" s="772"/>
      <c r="BJ5" s="402"/>
      <c r="BK5" s="402"/>
      <c r="BL5" s="402"/>
      <c r="BM5" s="402"/>
      <c r="BN5" s="402"/>
      <c r="BO5" s="402"/>
      <c r="BP5" s="402"/>
      <c r="BQ5" s="402"/>
      <c r="BR5" s="402"/>
      <c r="BS5" s="402"/>
      <c r="BT5" s="402"/>
      <c r="BU5" s="402"/>
      <c r="BV5" s="402"/>
    </row>
    <row r="6" spans="1:74" s="223" customFormat="1" ht="11.1" customHeight="1" x14ac:dyDescent="0.2">
      <c r="A6" s="404" t="s">
        <v>1144</v>
      </c>
      <c r="B6" s="406" t="s">
        <v>1057</v>
      </c>
      <c r="C6" s="237">
        <v>58.959102823999999</v>
      </c>
      <c r="D6" s="237">
        <v>50.795255075999997</v>
      </c>
      <c r="E6" s="237">
        <v>48.211359289000001</v>
      </c>
      <c r="F6" s="237">
        <v>44.981634434</v>
      </c>
      <c r="G6" s="237">
        <v>49.294440909999999</v>
      </c>
      <c r="H6" s="237">
        <v>55.398992247000002</v>
      </c>
      <c r="I6" s="237">
        <v>61.294714511000002</v>
      </c>
      <c r="J6" s="237">
        <v>58.061725631000002</v>
      </c>
      <c r="K6" s="237">
        <v>49.400052191</v>
      </c>
      <c r="L6" s="237">
        <v>45.785065434000003</v>
      </c>
      <c r="M6" s="237">
        <v>47.716924990000003</v>
      </c>
      <c r="N6" s="237">
        <v>54.257802675999997</v>
      </c>
      <c r="O6" s="237">
        <v>50.867132028</v>
      </c>
      <c r="P6" s="237">
        <v>45.065242705000003</v>
      </c>
      <c r="Q6" s="237">
        <v>48.072054614000002</v>
      </c>
      <c r="R6" s="237">
        <v>43.535922174</v>
      </c>
      <c r="S6" s="237">
        <v>46.031900696999998</v>
      </c>
      <c r="T6" s="237">
        <v>51.507864453000003</v>
      </c>
      <c r="U6" s="237">
        <v>58.357870146000003</v>
      </c>
      <c r="V6" s="237">
        <v>58.819405322000001</v>
      </c>
      <c r="W6" s="237">
        <v>49.772460836999997</v>
      </c>
      <c r="X6" s="237">
        <v>46.563885038999999</v>
      </c>
      <c r="Y6" s="237">
        <v>46.114357837</v>
      </c>
      <c r="Z6" s="237">
        <v>49.030490241000003</v>
      </c>
      <c r="AA6" s="237">
        <v>55.738855190000002</v>
      </c>
      <c r="AB6" s="237">
        <v>45.004856179000001</v>
      </c>
      <c r="AC6" s="237">
        <v>46.468851858999997</v>
      </c>
      <c r="AD6" s="237">
        <v>45.239241118999999</v>
      </c>
      <c r="AE6" s="237">
        <v>49.800273715000003</v>
      </c>
      <c r="AF6" s="237">
        <v>54.983213849999999</v>
      </c>
      <c r="AG6" s="237">
        <v>59.542971305999998</v>
      </c>
      <c r="AH6" s="237">
        <v>59.272362268999998</v>
      </c>
      <c r="AI6" s="237">
        <v>50.748366240000003</v>
      </c>
      <c r="AJ6" s="237">
        <v>48.857266715000002</v>
      </c>
      <c r="AK6" s="237">
        <v>47.397583091000001</v>
      </c>
      <c r="AL6" s="237">
        <v>52.843123693999999</v>
      </c>
      <c r="AM6" s="237">
        <v>59.739138806</v>
      </c>
      <c r="AN6" s="237">
        <v>51.030180133000002</v>
      </c>
      <c r="AO6" s="237">
        <v>48.922829428</v>
      </c>
      <c r="AP6" s="237">
        <v>47.406919397999999</v>
      </c>
      <c r="AQ6" s="237">
        <v>47.150241031999997</v>
      </c>
      <c r="AR6" s="237">
        <v>55.156049189999997</v>
      </c>
      <c r="AS6" s="237">
        <v>64.695453595000004</v>
      </c>
      <c r="AT6" s="237">
        <v>59.403101317000001</v>
      </c>
      <c r="AU6" s="237">
        <v>51.908506959999997</v>
      </c>
      <c r="AV6" s="237">
        <v>51.784973309999998</v>
      </c>
      <c r="AW6" s="237">
        <v>50.393100777999997</v>
      </c>
      <c r="AX6" s="237">
        <v>57.233646346999997</v>
      </c>
      <c r="AY6" s="237">
        <v>59.713582137000003</v>
      </c>
      <c r="AZ6" s="797">
        <v>51.473456452000001</v>
      </c>
      <c r="BA6" s="797">
        <v>50.877060321999998</v>
      </c>
      <c r="BB6" s="797">
        <v>49.031737143000001</v>
      </c>
      <c r="BC6" s="797">
        <v>50.374169129000002</v>
      </c>
      <c r="BD6" s="797">
        <v>54.883569999999999</v>
      </c>
      <c r="BE6" s="797">
        <v>64.997140000000002</v>
      </c>
      <c r="BF6" s="391">
        <v>62.772509999999997</v>
      </c>
      <c r="BG6" s="391">
        <v>53.569540000000003</v>
      </c>
      <c r="BH6" s="391">
        <v>50.995159999999998</v>
      </c>
      <c r="BI6" s="391">
        <v>50.44838</v>
      </c>
      <c r="BJ6" s="391">
        <v>56.267670000000003</v>
      </c>
      <c r="BK6" s="391">
        <v>59.670580000000001</v>
      </c>
      <c r="BL6" s="391">
        <v>51.278860000000002</v>
      </c>
      <c r="BM6" s="391">
        <v>52.664909999999999</v>
      </c>
      <c r="BN6" s="391">
        <v>48.629269999999998</v>
      </c>
      <c r="BO6" s="391">
        <v>51.483310000000003</v>
      </c>
      <c r="BP6" s="391">
        <v>57.591830000000002</v>
      </c>
      <c r="BQ6" s="391">
        <v>65.697680000000005</v>
      </c>
      <c r="BR6" s="391">
        <v>64.442120000000003</v>
      </c>
      <c r="BS6" s="391">
        <v>54.39</v>
      </c>
      <c r="BT6" s="391">
        <v>51.882040000000003</v>
      </c>
      <c r="BU6" s="391">
        <v>51.74494</v>
      </c>
      <c r="BV6" s="391">
        <v>57.359740000000002</v>
      </c>
    </row>
    <row r="7" spans="1:74" ht="11.1" customHeight="1" x14ac:dyDescent="0.2">
      <c r="A7" s="174" t="s">
        <v>1145</v>
      </c>
      <c r="B7" s="407" t="s">
        <v>923</v>
      </c>
      <c r="C7" s="397">
        <v>15.771280907</v>
      </c>
      <c r="D7" s="397">
        <v>11.914607552</v>
      </c>
      <c r="E7" s="397">
        <v>11.631306713000001</v>
      </c>
      <c r="F7" s="397">
        <v>12.426925705</v>
      </c>
      <c r="G7" s="397">
        <v>14.742460457</v>
      </c>
      <c r="H7" s="397">
        <v>19.269629048999999</v>
      </c>
      <c r="I7" s="397">
        <v>21.628286685999999</v>
      </c>
      <c r="J7" s="397">
        <v>19.360155304999999</v>
      </c>
      <c r="K7" s="397">
        <v>15.092255257</v>
      </c>
      <c r="L7" s="397">
        <v>12.805650615999999</v>
      </c>
      <c r="M7" s="397">
        <v>12.506324874000001</v>
      </c>
      <c r="N7" s="397">
        <v>15.181952949999999</v>
      </c>
      <c r="O7" s="397">
        <v>14.760192135</v>
      </c>
      <c r="P7" s="397">
        <v>13.920070316</v>
      </c>
      <c r="Q7" s="397">
        <v>16.130654516</v>
      </c>
      <c r="R7" s="397">
        <v>14.342568373000001</v>
      </c>
      <c r="S7" s="397">
        <v>17.459503685000001</v>
      </c>
      <c r="T7" s="397">
        <v>20.711126706000002</v>
      </c>
      <c r="U7" s="397">
        <v>23.199228820999998</v>
      </c>
      <c r="V7" s="397">
        <v>22.594863615000001</v>
      </c>
      <c r="W7" s="397">
        <v>17.880366538000001</v>
      </c>
      <c r="X7" s="397">
        <v>15.041584199000001</v>
      </c>
      <c r="Y7" s="397">
        <v>14.588531611000001</v>
      </c>
      <c r="Z7" s="397">
        <v>16.818067094</v>
      </c>
      <c r="AA7" s="397">
        <v>18.447691936999998</v>
      </c>
      <c r="AB7" s="397">
        <v>14.548566248</v>
      </c>
      <c r="AC7" s="397">
        <v>15.690032259000001</v>
      </c>
      <c r="AD7" s="397">
        <v>14.752935933</v>
      </c>
      <c r="AE7" s="397">
        <v>19.249001507999999</v>
      </c>
      <c r="AF7" s="397">
        <v>19.958646967</v>
      </c>
      <c r="AG7" s="397">
        <v>25.085044971999999</v>
      </c>
      <c r="AH7" s="397">
        <v>24.501499591000002</v>
      </c>
      <c r="AI7" s="397">
        <v>18.272991623999999</v>
      </c>
      <c r="AJ7" s="397">
        <v>16.218523063999999</v>
      </c>
      <c r="AK7" s="397">
        <v>16.225561110000001</v>
      </c>
      <c r="AL7" s="397">
        <v>16.699085489000002</v>
      </c>
      <c r="AM7" s="397">
        <v>15.961397740000001</v>
      </c>
      <c r="AN7" s="397">
        <v>13.091693896000001</v>
      </c>
      <c r="AO7" s="397">
        <v>11.947460361999999</v>
      </c>
      <c r="AP7" s="397">
        <v>13.397305493999999</v>
      </c>
      <c r="AQ7" s="397">
        <v>14.552766396999999</v>
      </c>
      <c r="AR7" s="397">
        <v>19.962158599999999</v>
      </c>
      <c r="AS7" s="397">
        <v>25.335058007000001</v>
      </c>
      <c r="AT7" s="397">
        <v>22.415609998000001</v>
      </c>
      <c r="AU7" s="397">
        <v>19.000257443999999</v>
      </c>
      <c r="AV7" s="397">
        <v>16.545215052</v>
      </c>
      <c r="AW7" s="397">
        <v>15.579863233999999</v>
      </c>
      <c r="AX7" s="397">
        <v>15.933256885</v>
      </c>
      <c r="AY7" s="397">
        <v>17.773029716</v>
      </c>
      <c r="AZ7" s="798">
        <v>16.273634785999999</v>
      </c>
      <c r="BA7" s="798">
        <v>15.541040788</v>
      </c>
      <c r="BB7" s="798">
        <v>15.478173483000001</v>
      </c>
      <c r="BC7" s="798">
        <v>16.089885076000002</v>
      </c>
      <c r="BD7" s="798">
        <v>19.274329999999999</v>
      </c>
      <c r="BE7" s="798">
        <v>25.842690000000001</v>
      </c>
      <c r="BF7" s="385">
        <v>24.966840000000001</v>
      </c>
      <c r="BG7" s="385">
        <v>20.092359999999999</v>
      </c>
      <c r="BH7" s="385">
        <v>17.033770000000001</v>
      </c>
      <c r="BI7" s="385">
        <v>17.299679999999999</v>
      </c>
      <c r="BJ7" s="385">
        <v>17.854690000000002</v>
      </c>
      <c r="BK7" s="385">
        <v>20.8764</v>
      </c>
      <c r="BL7" s="385">
        <v>16.68197</v>
      </c>
      <c r="BM7" s="385">
        <v>15.75127</v>
      </c>
      <c r="BN7" s="385">
        <v>14.63922</v>
      </c>
      <c r="BO7" s="385">
        <v>16.994990000000001</v>
      </c>
      <c r="BP7" s="385">
        <v>21.246770000000001</v>
      </c>
      <c r="BQ7" s="385">
        <v>27.07066</v>
      </c>
      <c r="BR7" s="385">
        <v>25.512180000000001</v>
      </c>
      <c r="BS7" s="385">
        <v>20.79842</v>
      </c>
      <c r="BT7" s="385">
        <v>17.764949999999999</v>
      </c>
      <c r="BU7" s="385">
        <v>17.702249999999999</v>
      </c>
      <c r="BV7" s="385">
        <v>18.934149999999999</v>
      </c>
    </row>
    <row r="8" spans="1:74" ht="11.1" customHeight="1" x14ac:dyDescent="0.2">
      <c r="A8" s="174" t="s">
        <v>1146</v>
      </c>
      <c r="B8" s="407" t="s">
        <v>85</v>
      </c>
      <c r="C8" s="397">
        <v>23.049660188000001</v>
      </c>
      <c r="D8" s="397">
        <v>20.156291193000001</v>
      </c>
      <c r="E8" s="397">
        <v>17.264769525999998</v>
      </c>
      <c r="F8" s="397">
        <v>14.973219587000001</v>
      </c>
      <c r="G8" s="397">
        <v>16.890262151999998</v>
      </c>
      <c r="H8" s="397">
        <v>19.339848755999999</v>
      </c>
      <c r="I8" s="397">
        <v>24.433901264999999</v>
      </c>
      <c r="J8" s="397">
        <v>23.2683505</v>
      </c>
      <c r="K8" s="397">
        <v>17.347614903</v>
      </c>
      <c r="L8" s="397">
        <v>14.617744500000001</v>
      </c>
      <c r="M8" s="397">
        <v>14.966252089999999</v>
      </c>
      <c r="N8" s="397">
        <v>19.758056587999999</v>
      </c>
      <c r="O8" s="397">
        <v>18.10245643</v>
      </c>
      <c r="P8" s="397">
        <v>12.245544024000001</v>
      </c>
      <c r="Q8" s="397">
        <v>12.66948071</v>
      </c>
      <c r="R8" s="397">
        <v>9.7780187620000003</v>
      </c>
      <c r="S8" s="397">
        <v>12.093199179999999</v>
      </c>
      <c r="T8" s="397">
        <v>16.125250083000001</v>
      </c>
      <c r="U8" s="397">
        <v>20.297242981</v>
      </c>
      <c r="V8" s="397">
        <v>20.347261768999999</v>
      </c>
      <c r="W8" s="397">
        <v>16.628800136999999</v>
      </c>
      <c r="X8" s="397">
        <v>15.212769949</v>
      </c>
      <c r="Y8" s="397">
        <v>14.217605077</v>
      </c>
      <c r="Z8" s="397">
        <v>15.491142741000001</v>
      </c>
      <c r="AA8" s="397">
        <v>20.752925948000001</v>
      </c>
      <c r="AB8" s="397">
        <v>11.711826947</v>
      </c>
      <c r="AC8" s="397">
        <v>10.373571596</v>
      </c>
      <c r="AD8" s="397">
        <v>9.7621454249999999</v>
      </c>
      <c r="AE8" s="397">
        <v>12.266659295</v>
      </c>
      <c r="AF8" s="397">
        <v>16.048872891999999</v>
      </c>
      <c r="AG8" s="397">
        <v>18.207560813000001</v>
      </c>
      <c r="AH8" s="397">
        <v>17.876367209000001</v>
      </c>
      <c r="AI8" s="397">
        <v>15.20885726</v>
      </c>
      <c r="AJ8" s="397">
        <v>12.663578877999999</v>
      </c>
      <c r="AK8" s="397">
        <v>12.528477978</v>
      </c>
      <c r="AL8" s="397">
        <v>16.883771168999999</v>
      </c>
      <c r="AM8" s="397">
        <v>21.064115506</v>
      </c>
      <c r="AN8" s="397">
        <v>18.444086055</v>
      </c>
      <c r="AO8" s="397">
        <v>13.762623380000001</v>
      </c>
      <c r="AP8" s="397">
        <v>12.810665258</v>
      </c>
      <c r="AQ8" s="397">
        <v>13.732614367</v>
      </c>
      <c r="AR8" s="397">
        <v>16.667386778000001</v>
      </c>
      <c r="AS8" s="397">
        <v>20.938669912000002</v>
      </c>
      <c r="AT8" s="397">
        <v>18.767237788999999</v>
      </c>
      <c r="AU8" s="397">
        <v>16.050354558999999</v>
      </c>
      <c r="AV8" s="397">
        <v>14.719529217</v>
      </c>
      <c r="AW8" s="397">
        <v>15.007185518</v>
      </c>
      <c r="AX8" s="397">
        <v>18.881745259999999</v>
      </c>
      <c r="AY8" s="397">
        <v>19.057510635</v>
      </c>
      <c r="AZ8" s="798">
        <v>15.176792152000001</v>
      </c>
      <c r="BA8" s="798">
        <v>12.732900795999999</v>
      </c>
      <c r="BB8" s="798">
        <v>10.474970003999999</v>
      </c>
      <c r="BC8" s="798">
        <v>11.393661879</v>
      </c>
      <c r="BD8" s="798">
        <v>13.862299999999999</v>
      </c>
      <c r="BE8" s="798">
        <v>19.57667</v>
      </c>
      <c r="BF8" s="385">
        <v>17.899439999999998</v>
      </c>
      <c r="BG8" s="385">
        <v>14.54926</v>
      </c>
      <c r="BH8" s="385">
        <v>12.284750000000001</v>
      </c>
      <c r="BI8" s="385">
        <v>12.98376</v>
      </c>
      <c r="BJ8" s="385">
        <v>16.34909</v>
      </c>
      <c r="BK8" s="385">
        <v>15.470800000000001</v>
      </c>
      <c r="BL8" s="385">
        <v>13.4184</v>
      </c>
      <c r="BM8" s="385">
        <v>11.843500000000001</v>
      </c>
      <c r="BN8" s="385">
        <v>8.7774819999999991</v>
      </c>
      <c r="BO8" s="385">
        <v>10.62082</v>
      </c>
      <c r="BP8" s="385">
        <v>12.97695</v>
      </c>
      <c r="BQ8" s="385">
        <v>16.68477</v>
      </c>
      <c r="BR8" s="385">
        <v>17.13851</v>
      </c>
      <c r="BS8" s="385">
        <v>13.717750000000001</v>
      </c>
      <c r="BT8" s="385">
        <v>11.28354</v>
      </c>
      <c r="BU8" s="385">
        <v>12.01763</v>
      </c>
      <c r="BV8" s="385">
        <v>15.386659999999999</v>
      </c>
    </row>
    <row r="9" spans="1:74" ht="11.1" customHeight="1" x14ac:dyDescent="0.2">
      <c r="A9" s="174" t="s">
        <v>1147</v>
      </c>
      <c r="B9" s="375" t="s">
        <v>1061</v>
      </c>
      <c r="C9" s="397">
        <v>8.6702399999999997</v>
      </c>
      <c r="D9" s="397">
        <v>7.7462350000000004</v>
      </c>
      <c r="E9" s="397">
        <v>7.3934850000000001</v>
      </c>
      <c r="F9" s="397">
        <v>5.2892409999999996</v>
      </c>
      <c r="G9" s="397">
        <v>6.75299549</v>
      </c>
      <c r="H9" s="397">
        <v>7.563822</v>
      </c>
      <c r="I9" s="397">
        <v>7.7483899999999997</v>
      </c>
      <c r="J9" s="397">
        <v>8.2420460000000002</v>
      </c>
      <c r="K9" s="397">
        <v>8.287096</v>
      </c>
      <c r="L9" s="397">
        <v>7.9578110000000004</v>
      </c>
      <c r="M9" s="397">
        <v>7.7334459999999998</v>
      </c>
      <c r="N9" s="397">
        <v>7.9682849999999998</v>
      </c>
      <c r="O9" s="397">
        <v>8.620298</v>
      </c>
      <c r="P9" s="397">
        <v>7.3021560000000001</v>
      </c>
      <c r="Q9" s="397">
        <v>7.4729830000000002</v>
      </c>
      <c r="R9" s="397">
        <v>6.8626690000000004</v>
      </c>
      <c r="S9" s="397">
        <v>6.4763900000000003</v>
      </c>
      <c r="T9" s="397">
        <v>7.7158319999999998</v>
      </c>
      <c r="U9" s="397">
        <v>8.5693230000000007</v>
      </c>
      <c r="V9" s="397">
        <v>8.2410300000000003</v>
      </c>
      <c r="W9" s="397">
        <v>7.4936319999999998</v>
      </c>
      <c r="X9" s="397">
        <v>5.7849539999999999</v>
      </c>
      <c r="Y9" s="397">
        <v>6.1969890000000003</v>
      </c>
      <c r="Z9" s="397">
        <v>6.441084</v>
      </c>
      <c r="AA9" s="397">
        <v>6.7235659999999999</v>
      </c>
      <c r="AB9" s="397">
        <v>7.2770919999999997</v>
      </c>
      <c r="AC9" s="397">
        <v>6.8742619999999999</v>
      </c>
      <c r="AD9" s="397">
        <v>6.7243690000000003</v>
      </c>
      <c r="AE9" s="397">
        <v>7.093019</v>
      </c>
      <c r="AF9" s="397">
        <v>7.9303590000000002</v>
      </c>
      <c r="AG9" s="397">
        <v>8.5576919999999994</v>
      </c>
      <c r="AH9" s="397">
        <v>8.4710090000000005</v>
      </c>
      <c r="AI9" s="397">
        <v>8.0183769999999992</v>
      </c>
      <c r="AJ9" s="397">
        <v>7.2526820000000001</v>
      </c>
      <c r="AK9" s="397">
        <v>7.4869300000000001</v>
      </c>
      <c r="AL9" s="397">
        <v>8.0071600000000007</v>
      </c>
      <c r="AM9" s="397">
        <v>8.5383499999999994</v>
      </c>
      <c r="AN9" s="397">
        <v>7.1067260000000001</v>
      </c>
      <c r="AO9" s="397">
        <v>7.6304959999999999</v>
      </c>
      <c r="AP9" s="397">
        <v>6.8363199999999997</v>
      </c>
      <c r="AQ9" s="397">
        <v>6.4154640000000001</v>
      </c>
      <c r="AR9" s="397">
        <v>6.9734590000000001</v>
      </c>
      <c r="AS9" s="397">
        <v>8.181915</v>
      </c>
      <c r="AT9" s="397">
        <v>8.4011940000000003</v>
      </c>
      <c r="AU9" s="397">
        <v>7.5768680000000002</v>
      </c>
      <c r="AV9" s="397">
        <v>7.292789</v>
      </c>
      <c r="AW9" s="397">
        <v>7.0989969999999998</v>
      </c>
      <c r="AX9" s="397">
        <v>8.6782489999999992</v>
      </c>
      <c r="AY9" s="397">
        <v>8.6916130000000003</v>
      </c>
      <c r="AZ9" s="798">
        <v>7.1209360000000004</v>
      </c>
      <c r="BA9" s="798">
        <v>6.2596629999999998</v>
      </c>
      <c r="BB9" s="798">
        <v>6.6555249999999999</v>
      </c>
      <c r="BC9" s="798">
        <v>7.9179060000000003</v>
      </c>
      <c r="BD9" s="798">
        <v>7.9404300000000001</v>
      </c>
      <c r="BE9" s="798">
        <v>8.0194899999999993</v>
      </c>
      <c r="BF9" s="385">
        <v>8.2808600000000006</v>
      </c>
      <c r="BG9" s="385">
        <v>7.6411699999999998</v>
      </c>
      <c r="BH9" s="385">
        <v>6.80464</v>
      </c>
      <c r="BI9" s="385">
        <v>6.8162900000000004</v>
      </c>
      <c r="BJ9" s="385">
        <v>8.4310200000000002</v>
      </c>
      <c r="BK9" s="385">
        <v>8.6139700000000001</v>
      </c>
      <c r="BL9" s="385">
        <v>7.2918700000000003</v>
      </c>
      <c r="BM9" s="385">
        <v>7.4245799999999997</v>
      </c>
      <c r="BN9" s="385">
        <v>7.6478900000000003</v>
      </c>
      <c r="BO9" s="385">
        <v>7.9030399999999998</v>
      </c>
      <c r="BP9" s="385">
        <v>8.3361000000000001</v>
      </c>
      <c r="BQ9" s="385">
        <v>8.6139700000000001</v>
      </c>
      <c r="BR9" s="385">
        <v>8.6139700000000001</v>
      </c>
      <c r="BS9" s="385">
        <v>7.2737699999999998</v>
      </c>
      <c r="BT9" s="385">
        <v>6.7456399999999999</v>
      </c>
      <c r="BU9" s="385">
        <v>7.8530800000000003</v>
      </c>
      <c r="BV9" s="385">
        <v>8.6139700000000001</v>
      </c>
    </row>
    <row r="10" spans="1:74" ht="11.1" customHeight="1" x14ac:dyDescent="0.2">
      <c r="A10" s="175" t="s">
        <v>1148</v>
      </c>
      <c r="B10" s="375" t="s">
        <v>1065</v>
      </c>
      <c r="C10" s="397">
        <v>0.692615749</v>
      </c>
      <c r="D10" s="397">
        <v>0.62734383599999999</v>
      </c>
      <c r="E10" s="397">
        <v>0.76053896499999996</v>
      </c>
      <c r="F10" s="397">
        <v>0.89624204200000002</v>
      </c>
      <c r="G10" s="397">
        <v>0.91344229799999999</v>
      </c>
      <c r="H10" s="397">
        <v>0.96104729600000005</v>
      </c>
      <c r="I10" s="397">
        <v>0.752810639</v>
      </c>
      <c r="J10" s="397">
        <v>0.71237963699999995</v>
      </c>
      <c r="K10" s="397">
        <v>0.66651400699999996</v>
      </c>
      <c r="L10" s="397">
        <v>0.54455454999999997</v>
      </c>
      <c r="M10" s="397">
        <v>0.71161924700000001</v>
      </c>
      <c r="N10" s="397">
        <v>0.81945007400000003</v>
      </c>
      <c r="O10" s="397">
        <v>0.77490800000000004</v>
      </c>
      <c r="P10" s="397">
        <v>0.85292599999999996</v>
      </c>
      <c r="Q10" s="397">
        <v>1.0241039999999999</v>
      </c>
      <c r="R10" s="397">
        <v>0.99920799999999999</v>
      </c>
      <c r="S10" s="397">
        <v>1.0521450000000001</v>
      </c>
      <c r="T10" s="397">
        <v>0.66130199999999995</v>
      </c>
      <c r="U10" s="397">
        <v>0.61206899999999997</v>
      </c>
      <c r="V10" s="397">
        <v>0.542022</v>
      </c>
      <c r="W10" s="397">
        <v>0.39058900000000002</v>
      </c>
      <c r="X10" s="397">
        <v>0.50036199999999997</v>
      </c>
      <c r="Y10" s="397">
        <v>0.57686700000000002</v>
      </c>
      <c r="Z10" s="397">
        <v>0.64337299999999997</v>
      </c>
      <c r="AA10" s="397">
        <v>0.72290869599999996</v>
      </c>
      <c r="AB10" s="397">
        <v>0.837647951</v>
      </c>
      <c r="AC10" s="397">
        <v>0.72442501100000001</v>
      </c>
      <c r="AD10" s="397">
        <v>0.861573488</v>
      </c>
      <c r="AE10" s="397">
        <v>1.068701549</v>
      </c>
      <c r="AF10" s="397">
        <v>1.060307975</v>
      </c>
      <c r="AG10" s="397">
        <v>0.88091864200000003</v>
      </c>
      <c r="AH10" s="397">
        <v>0.67768558300000004</v>
      </c>
      <c r="AI10" s="397">
        <v>0.426542435</v>
      </c>
      <c r="AJ10" s="397">
        <v>0.37178291000000002</v>
      </c>
      <c r="AK10" s="397">
        <v>0.63502511100000003</v>
      </c>
      <c r="AL10" s="397">
        <v>0.61629370999999999</v>
      </c>
      <c r="AM10" s="397">
        <v>0.85624315200000001</v>
      </c>
      <c r="AN10" s="397">
        <v>0.71245810200000004</v>
      </c>
      <c r="AO10" s="397">
        <v>0.79398609200000003</v>
      </c>
      <c r="AP10" s="397">
        <v>0.87038484699999996</v>
      </c>
      <c r="AQ10" s="397">
        <v>0.9183675</v>
      </c>
      <c r="AR10" s="397">
        <v>0.85011697100000005</v>
      </c>
      <c r="AS10" s="397">
        <v>0.77126970500000003</v>
      </c>
      <c r="AT10" s="397">
        <v>0.78781042700000004</v>
      </c>
      <c r="AU10" s="397">
        <v>0.56803862999999999</v>
      </c>
      <c r="AV10" s="397">
        <v>0.64417313700000001</v>
      </c>
      <c r="AW10" s="397">
        <v>0.75915023699999995</v>
      </c>
      <c r="AX10" s="397">
        <v>0.92198575000000005</v>
      </c>
      <c r="AY10" s="397">
        <v>1.071029266</v>
      </c>
      <c r="AZ10" s="798">
        <v>0.835897687</v>
      </c>
      <c r="BA10" s="798">
        <v>0.99011669099999999</v>
      </c>
      <c r="BB10" s="798">
        <v>0.91216313500000001</v>
      </c>
      <c r="BC10" s="798">
        <v>0.935844024</v>
      </c>
      <c r="BD10" s="798">
        <v>0.85935620000000001</v>
      </c>
      <c r="BE10" s="798">
        <v>0.75657359999999996</v>
      </c>
      <c r="BF10" s="385">
        <v>0.64913069999999995</v>
      </c>
      <c r="BG10" s="385">
        <v>0.56211390000000006</v>
      </c>
      <c r="BH10" s="385">
        <v>0.60055840000000005</v>
      </c>
      <c r="BI10" s="385">
        <v>0.65685859999999996</v>
      </c>
      <c r="BJ10" s="385">
        <v>0.70499350000000005</v>
      </c>
      <c r="BK10" s="385">
        <v>0.77403480000000002</v>
      </c>
      <c r="BL10" s="385">
        <v>0.70509109999999997</v>
      </c>
      <c r="BM10" s="385">
        <v>0.81564959999999997</v>
      </c>
      <c r="BN10" s="385">
        <v>0.89803310000000003</v>
      </c>
      <c r="BO10" s="385">
        <v>0.92830049999999997</v>
      </c>
      <c r="BP10" s="385">
        <v>0.88544069999999997</v>
      </c>
      <c r="BQ10" s="385">
        <v>0.80780410000000002</v>
      </c>
      <c r="BR10" s="385">
        <v>0.7133678</v>
      </c>
      <c r="BS10" s="385">
        <v>0.60463999999999996</v>
      </c>
      <c r="BT10" s="385">
        <v>0.63061959999999995</v>
      </c>
      <c r="BU10" s="385">
        <v>0.67675960000000002</v>
      </c>
      <c r="BV10" s="385">
        <v>0.71746600000000005</v>
      </c>
    </row>
    <row r="11" spans="1:74" ht="11.1" customHeight="1" x14ac:dyDescent="0.2">
      <c r="A11" s="174" t="s">
        <v>1149</v>
      </c>
      <c r="B11" s="375" t="s">
        <v>1067</v>
      </c>
      <c r="C11" s="397">
        <v>9.7320062029999992</v>
      </c>
      <c r="D11" s="397">
        <v>9.2262229760000007</v>
      </c>
      <c r="E11" s="397">
        <v>9.9702635320000006</v>
      </c>
      <c r="F11" s="397">
        <v>10.174922858</v>
      </c>
      <c r="G11" s="397">
        <v>8.3736176709999999</v>
      </c>
      <c r="H11" s="397">
        <v>6.5869577560000003</v>
      </c>
      <c r="I11" s="397">
        <v>5.2219867239999997</v>
      </c>
      <c r="J11" s="397">
        <v>4.9847013579999997</v>
      </c>
      <c r="K11" s="397">
        <v>6.5166069179999999</v>
      </c>
      <c r="L11" s="397">
        <v>8.4377297519999992</v>
      </c>
      <c r="M11" s="397">
        <v>10.612358926000001</v>
      </c>
      <c r="N11" s="397">
        <v>9.3803358780000003</v>
      </c>
      <c r="O11" s="397">
        <v>7.7597530360000002</v>
      </c>
      <c r="P11" s="397">
        <v>9.7048615980000008</v>
      </c>
      <c r="Q11" s="397">
        <v>9.5378043409999993</v>
      </c>
      <c r="R11" s="397">
        <v>10.299256027</v>
      </c>
      <c r="S11" s="397">
        <v>7.3969458100000001</v>
      </c>
      <c r="T11" s="397">
        <v>4.6388896620000004</v>
      </c>
      <c r="U11" s="397">
        <v>3.8301997120000002</v>
      </c>
      <c r="V11" s="397">
        <v>5.2671142350000002</v>
      </c>
      <c r="W11" s="397">
        <v>5.8108350829999997</v>
      </c>
      <c r="X11" s="397">
        <v>8.716568037</v>
      </c>
      <c r="Y11" s="397">
        <v>9.4797446799999996</v>
      </c>
      <c r="Z11" s="397">
        <v>8.7401502650000005</v>
      </c>
      <c r="AA11" s="397">
        <v>8.0524185690000003</v>
      </c>
      <c r="AB11" s="397">
        <v>9.2514717819999994</v>
      </c>
      <c r="AC11" s="397">
        <v>11.316672405</v>
      </c>
      <c r="AD11" s="397">
        <v>11.383476742999999</v>
      </c>
      <c r="AE11" s="397">
        <v>8.0142608489999994</v>
      </c>
      <c r="AF11" s="397">
        <v>7.784671662</v>
      </c>
      <c r="AG11" s="397">
        <v>4.4059307939999997</v>
      </c>
      <c r="AH11" s="397">
        <v>5.3520865559999997</v>
      </c>
      <c r="AI11" s="397">
        <v>6.7091784990000001</v>
      </c>
      <c r="AJ11" s="397">
        <v>10.066812485</v>
      </c>
      <c r="AK11" s="397">
        <v>9.2003324709999994</v>
      </c>
      <c r="AL11" s="397">
        <v>9.3684025640000002</v>
      </c>
      <c r="AM11" s="397">
        <v>11.22735524</v>
      </c>
      <c r="AN11" s="397">
        <v>9.5120397800000003</v>
      </c>
      <c r="AO11" s="397">
        <v>11.873473000000001</v>
      </c>
      <c r="AP11" s="397">
        <v>10.366961881</v>
      </c>
      <c r="AQ11" s="397">
        <v>7.8747064250000003</v>
      </c>
      <c r="AR11" s="397">
        <v>6.6085453870000004</v>
      </c>
      <c r="AS11" s="397">
        <v>4.9372934820000003</v>
      </c>
      <c r="AT11" s="397">
        <v>4.7008587720000001</v>
      </c>
      <c r="AU11" s="397">
        <v>4.93622782</v>
      </c>
      <c r="AV11" s="397">
        <v>9.4788343200000007</v>
      </c>
      <c r="AW11" s="397">
        <v>9.6234377660000003</v>
      </c>
      <c r="AX11" s="397">
        <v>10.965765105999999</v>
      </c>
      <c r="AY11" s="397">
        <v>10.509507231000001</v>
      </c>
      <c r="AZ11" s="798">
        <v>9.0111295980000001</v>
      </c>
      <c r="BA11" s="798">
        <v>11.455843329</v>
      </c>
      <c r="BB11" s="798">
        <v>11.100041372</v>
      </c>
      <c r="BC11" s="798">
        <v>8.7900951099999993</v>
      </c>
      <c r="BD11" s="798">
        <v>7.4559680000000004</v>
      </c>
      <c r="BE11" s="798">
        <v>4.8689400000000003</v>
      </c>
      <c r="BF11" s="385">
        <v>5.2107619999999999</v>
      </c>
      <c r="BG11" s="385">
        <v>5.8463180000000001</v>
      </c>
      <c r="BH11" s="385">
        <v>10.06265</v>
      </c>
      <c r="BI11" s="385">
        <v>9.9611549999999998</v>
      </c>
      <c r="BJ11" s="385">
        <v>10.690849999999999</v>
      </c>
      <c r="BK11" s="385">
        <v>10.83752</v>
      </c>
      <c r="BL11" s="385">
        <v>9.4677469999999992</v>
      </c>
      <c r="BM11" s="385">
        <v>11.921110000000001</v>
      </c>
      <c r="BN11" s="385">
        <v>11.222899999999999</v>
      </c>
      <c r="BO11" s="385">
        <v>8.6750389999999999</v>
      </c>
      <c r="BP11" s="385">
        <v>7.3025900000000004</v>
      </c>
      <c r="BQ11" s="385">
        <v>5.0521039999999999</v>
      </c>
      <c r="BR11" s="385">
        <v>5.2706559999999998</v>
      </c>
      <c r="BS11" s="385">
        <v>5.8677380000000001</v>
      </c>
      <c r="BT11" s="385">
        <v>10.251379999999999</v>
      </c>
      <c r="BU11" s="385">
        <v>10.141730000000001</v>
      </c>
      <c r="BV11" s="385">
        <v>11.090059999999999</v>
      </c>
    </row>
    <row r="12" spans="1:74" ht="11.1" customHeight="1" x14ac:dyDescent="0.2">
      <c r="A12" s="174" t="s">
        <v>1150</v>
      </c>
      <c r="B12" s="375" t="s">
        <v>1069</v>
      </c>
      <c r="C12" s="397">
        <v>0.29625349400000001</v>
      </c>
      <c r="D12" s="397">
        <v>0.37065585000000001</v>
      </c>
      <c r="E12" s="397">
        <v>0.51926101499999999</v>
      </c>
      <c r="F12" s="397">
        <v>0.51551790600000003</v>
      </c>
      <c r="G12" s="397">
        <v>0.69121999700000003</v>
      </c>
      <c r="H12" s="397">
        <v>0.82597848200000001</v>
      </c>
      <c r="I12" s="397">
        <v>0.82761594900000002</v>
      </c>
      <c r="J12" s="397">
        <v>0.79989882999999995</v>
      </c>
      <c r="K12" s="397">
        <v>0.72737910699999997</v>
      </c>
      <c r="L12" s="397">
        <v>0.60875872099999995</v>
      </c>
      <c r="M12" s="397">
        <v>0.36415630799999998</v>
      </c>
      <c r="N12" s="397">
        <v>0.21049652099999999</v>
      </c>
      <c r="O12" s="397">
        <v>0.26282922399999997</v>
      </c>
      <c r="P12" s="397">
        <v>0.51141621500000001</v>
      </c>
      <c r="Q12" s="397">
        <v>0.65823836099999999</v>
      </c>
      <c r="R12" s="397">
        <v>0.80700459400000002</v>
      </c>
      <c r="S12" s="397">
        <v>1.039518851</v>
      </c>
      <c r="T12" s="397">
        <v>1.1204572209999999</v>
      </c>
      <c r="U12" s="397">
        <v>1.148708555</v>
      </c>
      <c r="V12" s="397">
        <v>1.084470432</v>
      </c>
      <c r="W12" s="397">
        <v>0.85877186800000005</v>
      </c>
      <c r="X12" s="397">
        <v>0.69975560400000003</v>
      </c>
      <c r="Y12" s="397">
        <v>0.587595702</v>
      </c>
      <c r="Z12" s="397">
        <v>0.38835194699999998</v>
      </c>
      <c r="AA12" s="397">
        <v>0.42029060299999998</v>
      </c>
      <c r="AB12" s="397">
        <v>0.89717207300000001</v>
      </c>
      <c r="AC12" s="397">
        <v>1.1639788099999999</v>
      </c>
      <c r="AD12" s="397">
        <v>1.3347814760000001</v>
      </c>
      <c r="AE12" s="397">
        <v>1.698355735</v>
      </c>
      <c r="AF12" s="397">
        <v>1.7950338749999999</v>
      </c>
      <c r="AG12" s="397">
        <v>1.982367923</v>
      </c>
      <c r="AH12" s="397">
        <v>2.0382818779999998</v>
      </c>
      <c r="AI12" s="397">
        <v>1.7371300270000001</v>
      </c>
      <c r="AJ12" s="397">
        <v>1.8405294839999999</v>
      </c>
      <c r="AK12" s="397">
        <v>0.95139458300000002</v>
      </c>
      <c r="AL12" s="397">
        <v>0.84871662000000003</v>
      </c>
      <c r="AM12" s="397">
        <v>1.4508036950000001</v>
      </c>
      <c r="AN12" s="397">
        <v>1.618923694</v>
      </c>
      <c r="AO12" s="397">
        <v>2.5471873079999998</v>
      </c>
      <c r="AP12" s="397">
        <v>2.748400556</v>
      </c>
      <c r="AQ12" s="397">
        <v>3.283425593</v>
      </c>
      <c r="AR12" s="397">
        <v>3.5339501000000002</v>
      </c>
      <c r="AS12" s="397">
        <v>3.9047809629999999</v>
      </c>
      <c r="AT12" s="397">
        <v>3.8970721359999998</v>
      </c>
      <c r="AU12" s="397">
        <v>3.3103153079999998</v>
      </c>
      <c r="AV12" s="397">
        <v>2.6056203729999998</v>
      </c>
      <c r="AW12" s="397">
        <v>1.8984419429999999</v>
      </c>
      <c r="AX12" s="397">
        <v>1.4350667260000001</v>
      </c>
      <c r="AY12" s="397">
        <v>2.022479658</v>
      </c>
      <c r="AZ12" s="798">
        <v>2.6273071460000001</v>
      </c>
      <c r="BA12" s="798">
        <v>3.492860055</v>
      </c>
      <c r="BB12" s="798">
        <v>4.109725063</v>
      </c>
      <c r="BC12" s="798">
        <v>4.8763169599999996</v>
      </c>
      <c r="BD12" s="798">
        <v>4.9686219999999999</v>
      </c>
      <c r="BE12" s="798">
        <v>5.3374689999999996</v>
      </c>
      <c r="BF12" s="385">
        <v>5.2416780000000003</v>
      </c>
      <c r="BG12" s="385">
        <v>4.3481209999999999</v>
      </c>
      <c r="BH12" s="385">
        <v>3.7103830000000002</v>
      </c>
      <c r="BI12" s="385">
        <v>2.2959489999999998</v>
      </c>
      <c r="BJ12" s="385">
        <v>1.7897320000000001</v>
      </c>
      <c r="BK12" s="385">
        <v>2.5188540000000001</v>
      </c>
      <c r="BL12" s="385">
        <v>3.2610100000000002</v>
      </c>
      <c r="BM12" s="385">
        <v>4.5521330000000004</v>
      </c>
      <c r="BN12" s="385">
        <v>5.0975960000000002</v>
      </c>
      <c r="BO12" s="385">
        <v>5.9977929999999997</v>
      </c>
      <c r="BP12" s="385">
        <v>6.3275090000000001</v>
      </c>
      <c r="BQ12" s="385">
        <v>6.9047650000000003</v>
      </c>
      <c r="BR12" s="385">
        <v>6.7471269999999999</v>
      </c>
      <c r="BS12" s="385">
        <v>5.663475</v>
      </c>
      <c r="BT12" s="385">
        <v>4.7347099999999998</v>
      </c>
      <c r="BU12" s="385">
        <v>2.9404979999999998</v>
      </c>
      <c r="BV12" s="385">
        <v>2.2054149999999999</v>
      </c>
    </row>
    <row r="13" spans="1:74" ht="11.1" customHeight="1" x14ac:dyDescent="0.2">
      <c r="A13" s="174" t="s">
        <v>1151</v>
      </c>
      <c r="B13" s="407" t="s">
        <v>1093</v>
      </c>
      <c r="C13" s="397">
        <v>0.74704628299999998</v>
      </c>
      <c r="D13" s="397">
        <v>0.75389866900000002</v>
      </c>
      <c r="E13" s="397">
        <v>0.67173453800000005</v>
      </c>
      <c r="F13" s="397">
        <v>0.70556533600000004</v>
      </c>
      <c r="G13" s="397">
        <v>0.93044284499999996</v>
      </c>
      <c r="H13" s="397">
        <v>0.85170890799999999</v>
      </c>
      <c r="I13" s="397">
        <v>0.68172324799999995</v>
      </c>
      <c r="J13" s="397">
        <v>0.69419400099999995</v>
      </c>
      <c r="K13" s="397">
        <v>0.76258599900000001</v>
      </c>
      <c r="L13" s="397">
        <v>0.81281629499999997</v>
      </c>
      <c r="M13" s="397">
        <v>0.82276754500000004</v>
      </c>
      <c r="N13" s="397">
        <v>0.93922566500000004</v>
      </c>
      <c r="O13" s="397">
        <v>0.586695203</v>
      </c>
      <c r="P13" s="397">
        <v>0.528268552</v>
      </c>
      <c r="Q13" s="397">
        <v>0.57878968600000003</v>
      </c>
      <c r="R13" s="397">
        <v>0.44719741800000001</v>
      </c>
      <c r="S13" s="397">
        <v>0.51419817099999998</v>
      </c>
      <c r="T13" s="397">
        <v>0.53500678099999999</v>
      </c>
      <c r="U13" s="397">
        <v>0.70109807700000004</v>
      </c>
      <c r="V13" s="397">
        <v>0.74264327100000005</v>
      </c>
      <c r="W13" s="397">
        <v>0.70946621099999996</v>
      </c>
      <c r="X13" s="397">
        <v>0.60789124999999999</v>
      </c>
      <c r="Y13" s="397">
        <v>0.46702476700000001</v>
      </c>
      <c r="Z13" s="397">
        <v>0.50832119399999998</v>
      </c>
      <c r="AA13" s="397">
        <v>0.61905343700000004</v>
      </c>
      <c r="AB13" s="397">
        <v>0.481079178</v>
      </c>
      <c r="AC13" s="397">
        <v>0.32590977799999998</v>
      </c>
      <c r="AD13" s="397">
        <v>0.419959054</v>
      </c>
      <c r="AE13" s="397">
        <v>0.41027577900000001</v>
      </c>
      <c r="AF13" s="397">
        <v>0.40532147899999998</v>
      </c>
      <c r="AG13" s="397">
        <v>0.42345616200000002</v>
      </c>
      <c r="AH13" s="397">
        <v>0.35543245200000001</v>
      </c>
      <c r="AI13" s="397">
        <v>0.37528939500000003</v>
      </c>
      <c r="AJ13" s="397">
        <v>0.44335789399999997</v>
      </c>
      <c r="AK13" s="397">
        <v>0.369861838</v>
      </c>
      <c r="AL13" s="397">
        <v>0.41969414199999999</v>
      </c>
      <c r="AM13" s="397">
        <v>0.64087347299999997</v>
      </c>
      <c r="AN13" s="397">
        <v>0.54425260600000003</v>
      </c>
      <c r="AO13" s="397">
        <v>0.36760328599999997</v>
      </c>
      <c r="AP13" s="397">
        <v>0.376881362</v>
      </c>
      <c r="AQ13" s="397">
        <v>0.37289675</v>
      </c>
      <c r="AR13" s="397">
        <v>0.56043235400000002</v>
      </c>
      <c r="AS13" s="397">
        <v>0.62646652599999997</v>
      </c>
      <c r="AT13" s="397">
        <v>0.43331819500000002</v>
      </c>
      <c r="AU13" s="397">
        <v>0.46644519899999998</v>
      </c>
      <c r="AV13" s="397">
        <v>0.49881221100000001</v>
      </c>
      <c r="AW13" s="397">
        <v>0.42602508</v>
      </c>
      <c r="AX13" s="397">
        <v>0.41757761999999998</v>
      </c>
      <c r="AY13" s="397">
        <v>0.58841263099999996</v>
      </c>
      <c r="AZ13" s="798">
        <v>0.42775908299999998</v>
      </c>
      <c r="BA13" s="798">
        <v>0.40463566299999998</v>
      </c>
      <c r="BB13" s="798">
        <v>0.301139086</v>
      </c>
      <c r="BC13" s="798">
        <v>0.37046008000000002</v>
      </c>
      <c r="BD13" s="798">
        <v>0.5225611</v>
      </c>
      <c r="BE13" s="798">
        <v>0.59530839999999996</v>
      </c>
      <c r="BF13" s="385">
        <v>0.52378999999999998</v>
      </c>
      <c r="BG13" s="385">
        <v>0.53020270000000003</v>
      </c>
      <c r="BH13" s="385">
        <v>0.4984075</v>
      </c>
      <c r="BI13" s="385">
        <v>0.43468319999999999</v>
      </c>
      <c r="BJ13" s="385">
        <v>0.44730170000000002</v>
      </c>
      <c r="BK13" s="385">
        <v>0.57899750000000005</v>
      </c>
      <c r="BL13" s="385">
        <v>0.45277299999999998</v>
      </c>
      <c r="BM13" s="385">
        <v>0.35666730000000002</v>
      </c>
      <c r="BN13" s="385">
        <v>0.34614739999999999</v>
      </c>
      <c r="BO13" s="385">
        <v>0.36333490000000002</v>
      </c>
      <c r="BP13" s="385">
        <v>0.51646820000000004</v>
      </c>
      <c r="BQ13" s="385">
        <v>0.56361269999999997</v>
      </c>
      <c r="BR13" s="385">
        <v>0.4463028</v>
      </c>
      <c r="BS13" s="385">
        <v>0.46421040000000002</v>
      </c>
      <c r="BT13" s="385">
        <v>0.47118880000000002</v>
      </c>
      <c r="BU13" s="385">
        <v>0.41299419999999998</v>
      </c>
      <c r="BV13" s="385">
        <v>0.41202179999999999</v>
      </c>
    </row>
    <row r="14" spans="1:74" ht="11.1" customHeight="1" x14ac:dyDescent="0.2">
      <c r="A14" s="174" t="s">
        <v>1152</v>
      </c>
      <c r="B14" s="405" t="s">
        <v>1095</v>
      </c>
      <c r="C14" s="397">
        <v>60.93320379</v>
      </c>
      <c r="D14" s="397">
        <v>53.334077960000002</v>
      </c>
      <c r="E14" s="397">
        <v>52.814996120000004</v>
      </c>
      <c r="F14" s="397">
        <v>49.073623920000003</v>
      </c>
      <c r="G14" s="397">
        <v>54.090926289999999</v>
      </c>
      <c r="H14" s="397">
        <v>60.247373979999999</v>
      </c>
      <c r="I14" s="397">
        <v>65.50689672</v>
      </c>
      <c r="J14" s="397">
        <v>62.739803080000002</v>
      </c>
      <c r="K14" s="397">
        <v>54.269126880000002</v>
      </c>
      <c r="L14" s="397">
        <v>49.583464210000002</v>
      </c>
      <c r="M14" s="397">
        <v>51.353651669999998</v>
      </c>
      <c r="N14" s="397">
        <v>57.820983460000001</v>
      </c>
      <c r="O14" s="397">
        <v>55.980478040000001</v>
      </c>
      <c r="P14" s="397">
        <v>49.771135569999998</v>
      </c>
      <c r="Q14" s="397">
        <v>52.86328563</v>
      </c>
      <c r="R14" s="397">
        <v>47.556816310000002</v>
      </c>
      <c r="S14" s="397">
        <v>52.058058010000003</v>
      </c>
      <c r="T14" s="397">
        <v>58.248889310000003</v>
      </c>
      <c r="U14" s="397">
        <v>64.148195229999999</v>
      </c>
      <c r="V14" s="397">
        <v>64.982277659999994</v>
      </c>
      <c r="W14" s="397">
        <v>55.124649099999999</v>
      </c>
      <c r="X14" s="397">
        <v>51.122027500000002</v>
      </c>
      <c r="Y14" s="397">
        <v>50.246460540000001</v>
      </c>
      <c r="Z14" s="397">
        <v>53.862728539999999</v>
      </c>
      <c r="AA14" s="397">
        <v>59.881141999999997</v>
      </c>
      <c r="AB14" s="397">
        <v>49.644547920000001</v>
      </c>
      <c r="AC14" s="397">
        <v>50.363418240000001</v>
      </c>
      <c r="AD14" s="397">
        <v>47.910044679999999</v>
      </c>
      <c r="AE14" s="397">
        <v>53.060145640000002</v>
      </c>
      <c r="AF14" s="397">
        <v>59.166157800000001</v>
      </c>
      <c r="AG14" s="397">
        <v>63.640438600000003</v>
      </c>
      <c r="AH14" s="397">
        <v>64.004502689999995</v>
      </c>
      <c r="AI14" s="397">
        <v>54.807749790000003</v>
      </c>
      <c r="AJ14" s="397">
        <v>51.616678579999999</v>
      </c>
      <c r="AK14" s="397">
        <v>50.319468360000002</v>
      </c>
      <c r="AL14" s="397">
        <v>56.156973100000002</v>
      </c>
      <c r="AM14" s="397">
        <v>62.1679326</v>
      </c>
      <c r="AN14" s="397">
        <v>53.208584600000002</v>
      </c>
      <c r="AO14" s="397">
        <v>51.070795699999998</v>
      </c>
      <c r="AP14" s="397">
        <v>48.690639599999997</v>
      </c>
      <c r="AQ14" s="397">
        <v>51.163700900000002</v>
      </c>
      <c r="AR14" s="397">
        <v>60.277065899999997</v>
      </c>
      <c r="AS14" s="397">
        <v>68.606442700000002</v>
      </c>
      <c r="AT14" s="397">
        <v>63.9899378</v>
      </c>
      <c r="AU14" s="397">
        <v>56.095580499999997</v>
      </c>
      <c r="AV14" s="397">
        <v>53.092632899999998</v>
      </c>
      <c r="AW14" s="397">
        <v>51.157163199999999</v>
      </c>
      <c r="AX14" s="397">
        <v>59.443650599999998</v>
      </c>
      <c r="AY14" s="397">
        <v>62.1156729</v>
      </c>
      <c r="AZ14" s="798">
        <v>51.998690000000003</v>
      </c>
      <c r="BA14" s="798">
        <v>53.515184699999999</v>
      </c>
      <c r="BB14" s="798">
        <v>50.832410099999997</v>
      </c>
      <c r="BC14" s="798">
        <v>53.589720999999997</v>
      </c>
      <c r="BD14" s="798">
        <v>60.564539799999999</v>
      </c>
      <c r="BE14" s="798">
        <v>71.316640000000007</v>
      </c>
      <c r="BF14" s="385">
        <v>68.93338</v>
      </c>
      <c r="BG14" s="385">
        <v>58.981360000000002</v>
      </c>
      <c r="BH14" s="385">
        <v>55.151739999999997</v>
      </c>
      <c r="BI14" s="385">
        <v>54.22683</v>
      </c>
      <c r="BJ14" s="385">
        <v>60.095480000000002</v>
      </c>
      <c r="BK14" s="385">
        <v>63.214390000000002</v>
      </c>
      <c r="BL14" s="385">
        <v>54.948779999999999</v>
      </c>
      <c r="BM14" s="385">
        <v>57.042070000000002</v>
      </c>
      <c r="BN14" s="385">
        <v>52.201439999999998</v>
      </c>
      <c r="BO14" s="385">
        <v>56.772419999999997</v>
      </c>
      <c r="BP14" s="385">
        <v>62.85772</v>
      </c>
      <c r="BQ14" s="385">
        <v>71.182640000000006</v>
      </c>
      <c r="BR14" s="385">
        <v>70.09487</v>
      </c>
      <c r="BS14" s="385">
        <v>59.867519999999999</v>
      </c>
      <c r="BT14" s="385">
        <v>55.92915</v>
      </c>
      <c r="BU14" s="385">
        <v>55.122</v>
      </c>
      <c r="BV14" s="385">
        <v>61.137329999999999</v>
      </c>
    </row>
    <row r="15" spans="1:74" ht="11.1" customHeight="1" x14ac:dyDescent="0.2">
      <c r="A15" s="169"/>
      <c r="B15" s="46" t="s">
        <v>1153</v>
      </c>
      <c r="C15" s="398"/>
      <c r="D15" s="398"/>
      <c r="E15" s="398"/>
      <c r="F15" s="398"/>
      <c r="G15" s="398"/>
      <c r="H15" s="398"/>
      <c r="I15" s="398"/>
      <c r="J15" s="398"/>
      <c r="K15" s="398"/>
      <c r="L15" s="398"/>
      <c r="M15" s="398"/>
      <c r="N15" s="398"/>
      <c r="O15" s="398"/>
      <c r="P15" s="398"/>
      <c r="Q15" s="398"/>
      <c r="R15" s="398"/>
      <c r="S15" s="398"/>
      <c r="T15" s="398"/>
      <c r="U15" s="398"/>
      <c r="V15" s="398"/>
      <c r="W15" s="398"/>
      <c r="X15" s="398"/>
      <c r="Y15" s="398"/>
      <c r="Z15" s="398"/>
      <c r="AA15" s="398"/>
      <c r="AB15" s="398"/>
      <c r="AC15" s="398"/>
      <c r="AD15" s="398"/>
      <c r="AE15" s="398"/>
      <c r="AF15" s="398"/>
      <c r="AG15" s="398"/>
      <c r="AH15" s="398"/>
      <c r="AI15" s="398"/>
      <c r="AJ15" s="398"/>
      <c r="AK15" s="398"/>
      <c r="AL15" s="398"/>
      <c r="AM15" s="398"/>
      <c r="AN15" s="398"/>
      <c r="AO15" s="398"/>
      <c r="AP15" s="398"/>
      <c r="AQ15" s="398"/>
      <c r="AR15" s="398"/>
      <c r="AS15" s="398"/>
      <c r="AT15" s="398"/>
      <c r="AU15" s="398"/>
      <c r="AV15" s="398"/>
      <c r="AW15" s="398"/>
      <c r="AX15" s="398"/>
      <c r="AY15" s="398"/>
      <c r="AZ15" s="827"/>
      <c r="BA15" s="827"/>
      <c r="BB15" s="827"/>
      <c r="BC15" s="827"/>
      <c r="BD15" s="827"/>
      <c r="BE15" s="827"/>
      <c r="BF15" s="403"/>
      <c r="BG15" s="403"/>
      <c r="BH15" s="403"/>
      <c r="BI15" s="403"/>
      <c r="BJ15" s="403"/>
      <c r="BK15" s="403"/>
      <c r="BL15" s="403"/>
      <c r="BM15" s="403"/>
      <c r="BN15" s="403"/>
      <c r="BO15" s="403"/>
      <c r="BP15" s="403"/>
      <c r="BQ15" s="403"/>
      <c r="BR15" s="403"/>
      <c r="BS15" s="403"/>
      <c r="BT15" s="403"/>
      <c r="BU15" s="403"/>
      <c r="BV15" s="403"/>
    </row>
    <row r="16" spans="1:74" s="223" customFormat="1" ht="11.1" customHeight="1" x14ac:dyDescent="0.2">
      <c r="A16" s="404" t="s">
        <v>1154</v>
      </c>
      <c r="B16" s="406" t="s">
        <v>1057</v>
      </c>
      <c r="C16" s="237">
        <v>26.612973041</v>
      </c>
      <c r="D16" s="237">
        <v>24.165663541000001</v>
      </c>
      <c r="E16" s="237">
        <v>24.216514603</v>
      </c>
      <c r="F16" s="237">
        <v>22.325693206</v>
      </c>
      <c r="G16" s="237">
        <v>24.493359989999998</v>
      </c>
      <c r="H16" s="237">
        <v>27.802564282999999</v>
      </c>
      <c r="I16" s="237">
        <v>31.253970622000001</v>
      </c>
      <c r="J16" s="237">
        <v>29.777250202000001</v>
      </c>
      <c r="K16" s="237">
        <v>24.723816901999999</v>
      </c>
      <c r="L16" s="237">
        <v>21.659013814000001</v>
      </c>
      <c r="M16" s="237">
        <v>23.555438616</v>
      </c>
      <c r="N16" s="237">
        <v>26.847326900999999</v>
      </c>
      <c r="O16" s="237">
        <v>26.222338839999999</v>
      </c>
      <c r="P16" s="237">
        <v>22.805468375</v>
      </c>
      <c r="Q16" s="237">
        <v>24.546349082999999</v>
      </c>
      <c r="R16" s="237">
        <v>22.018230864</v>
      </c>
      <c r="S16" s="237">
        <v>23.122620260000001</v>
      </c>
      <c r="T16" s="237">
        <v>25.813608516999999</v>
      </c>
      <c r="U16" s="237">
        <v>29.477633902000001</v>
      </c>
      <c r="V16" s="237">
        <v>30.910459876000001</v>
      </c>
      <c r="W16" s="237">
        <v>25.801639470000001</v>
      </c>
      <c r="X16" s="237">
        <v>23.443187965</v>
      </c>
      <c r="Y16" s="237">
        <v>23.211117180999999</v>
      </c>
      <c r="Z16" s="237">
        <v>24.918865108999999</v>
      </c>
      <c r="AA16" s="237">
        <v>28.693717663000001</v>
      </c>
      <c r="AB16" s="237">
        <v>23.326435464999999</v>
      </c>
      <c r="AC16" s="237">
        <v>23.863404459000002</v>
      </c>
      <c r="AD16" s="237">
        <v>22.450636306</v>
      </c>
      <c r="AE16" s="237">
        <v>24.858779942999998</v>
      </c>
      <c r="AF16" s="237">
        <v>28.827744705000001</v>
      </c>
      <c r="AG16" s="237">
        <v>31.190019481</v>
      </c>
      <c r="AH16" s="237">
        <v>31.839911361999999</v>
      </c>
      <c r="AI16" s="237">
        <v>26.09157355</v>
      </c>
      <c r="AJ16" s="237">
        <v>24.406845093000001</v>
      </c>
      <c r="AK16" s="237">
        <v>23.006307211999999</v>
      </c>
      <c r="AL16" s="237">
        <v>26.165220103999999</v>
      </c>
      <c r="AM16" s="237">
        <v>29.830928969999999</v>
      </c>
      <c r="AN16" s="237">
        <v>26.210011704999999</v>
      </c>
      <c r="AO16" s="237">
        <v>25.206532408000001</v>
      </c>
      <c r="AP16" s="237">
        <v>23.372158031000001</v>
      </c>
      <c r="AQ16" s="237">
        <v>24.531850275</v>
      </c>
      <c r="AR16" s="237">
        <v>28.322769619999999</v>
      </c>
      <c r="AS16" s="237">
        <v>32.505840675999998</v>
      </c>
      <c r="AT16" s="237">
        <v>31.120479586999998</v>
      </c>
      <c r="AU16" s="237">
        <v>26.501752773</v>
      </c>
      <c r="AV16" s="237">
        <v>25.132895993999998</v>
      </c>
      <c r="AW16" s="237">
        <v>24.733750647000001</v>
      </c>
      <c r="AX16" s="237">
        <v>28.982272374000001</v>
      </c>
      <c r="AY16" s="237">
        <v>29.973230903000001</v>
      </c>
      <c r="AZ16" s="797">
        <v>24.370817973000001</v>
      </c>
      <c r="BA16" s="797">
        <v>26.539273599000001</v>
      </c>
      <c r="BB16" s="797">
        <v>24.576250372000001</v>
      </c>
      <c r="BC16" s="797">
        <v>25.968906584999999</v>
      </c>
      <c r="BD16" s="797">
        <v>29.58165</v>
      </c>
      <c r="BE16" s="797">
        <v>33.445990000000002</v>
      </c>
      <c r="BF16" s="391">
        <v>32.89893</v>
      </c>
      <c r="BG16" s="391">
        <v>27.409970000000001</v>
      </c>
      <c r="BH16" s="391">
        <v>25.324549999999999</v>
      </c>
      <c r="BI16" s="391">
        <v>25.125119999999999</v>
      </c>
      <c r="BJ16" s="391">
        <v>28.584849999999999</v>
      </c>
      <c r="BK16" s="391">
        <v>29.12387</v>
      </c>
      <c r="BL16" s="391">
        <v>26.147320000000001</v>
      </c>
      <c r="BM16" s="391">
        <v>26.937059999999999</v>
      </c>
      <c r="BN16" s="391">
        <v>24.670249999999999</v>
      </c>
      <c r="BO16" s="391">
        <v>26.495719999999999</v>
      </c>
      <c r="BP16" s="391">
        <v>29.876159999999999</v>
      </c>
      <c r="BQ16" s="391">
        <v>34.452089999999998</v>
      </c>
      <c r="BR16" s="391">
        <v>34.133330000000001</v>
      </c>
      <c r="BS16" s="391">
        <v>28.357109999999999</v>
      </c>
      <c r="BT16" s="391">
        <v>26.149239999999999</v>
      </c>
      <c r="BU16" s="391">
        <v>25.737089999999998</v>
      </c>
      <c r="BV16" s="391">
        <v>29.13871</v>
      </c>
    </row>
    <row r="17" spans="1:74" ht="11.1" customHeight="1" x14ac:dyDescent="0.2">
      <c r="A17" s="174" t="s">
        <v>1155</v>
      </c>
      <c r="B17" s="407" t="s">
        <v>923</v>
      </c>
      <c r="C17" s="397">
        <v>5.1791416860000004</v>
      </c>
      <c r="D17" s="397">
        <v>4.2803335870000003</v>
      </c>
      <c r="E17" s="397">
        <v>3.3753965629999998</v>
      </c>
      <c r="F17" s="397">
        <v>2.7592864719999999</v>
      </c>
      <c r="G17" s="397">
        <v>4.7368328479999997</v>
      </c>
      <c r="H17" s="397">
        <v>6.1696873319999996</v>
      </c>
      <c r="I17" s="397">
        <v>9.5690507549999992</v>
      </c>
      <c r="J17" s="397">
        <v>8.9001827890000005</v>
      </c>
      <c r="K17" s="397">
        <v>6.6090803930000002</v>
      </c>
      <c r="L17" s="397">
        <v>5.5912071880000003</v>
      </c>
      <c r="M17" s="397">
        <v>5.5372189240000003</v>
      </c>
      <c r="N17" s="397">
        <v>6.0871225859999996</v>
      </c>
      <c r="O17" s="397">
        <v>6.0687990349999996</v>
      </c>
      <c r="P17" s="397">
        <v>4.8737640600000001</v>
      </c>
      <c r="Q17" s="397">
        <v>5.2200414320000004</v>
      </c>
      <c r="R17" s="397">
        <v>4.9756550810000002</v>
      </c>
      <c r="S17" s="397">
        <v>7.5079029500000001</v>
      </c>
      <c r="T17" s="397">
        <v>9.4072658770000004</v>
      </c>
      <c r="U17" s="397">
        <v>10.481615762000001</v>
      </c>
      <c r="V17" s="397">
        <v>11.157837976</v>
      </c>
      <c r="W17" s="397">
        <v>8.3501218260000005</v>
      </c>
      <c r="X17" s="397">
        <v>5.633761003</v>
      </c>
      <c r="Y17" s="397">
        <v>5.8701799939999999</v>
      </c>
      <c r="Z17" s="397">
        <v>6.973570219</v>
      </c>
      <c r="AA17" s="397">
        <v>8.6387517470000006</v>
      </c>
      <c r="AB17" s="397">
        <v>6.2124405820000002</v>
      </c>
      <c r="AC17" s="397">
        <v>6.2363648850000004</v>
      </c>
      <c r="AD17" s="397">
        <v>5.6798054579999997</v>
      </c>
      <c r="AE17" s="397">
        <v>7.8373096689999997</v>
      </c>
      <c r="AF17" s="397">
        <v>9.2485206059999996</v>
      </c>
      <c r="AG17" s="397">
        <v>11.629384397000001</v>
      </c>
      <c r="AH17" s="397">
        <v>11.714426452</v>
      </c>
      <c r="AI17" s="397">
        <v>8.0738236679999993</v>
      </c>
      <c r="AJ17" s="397">
        <v>6.5451944900000001</v>
      </c>
      <c r="AK17" s="397">
        <v>5.9993303999999998</v>
      </c>
      <c r="AL17" s="397">
        <v>6.8304284209999997</v>
      </c>
      <c r="AM17" s="397">
        <v>7.5062661469999998</v>
      </c>
      <c r="AN17" s="397">
        <v>6.0564630639999999</v>
      </c>
      <c r="AO17" s="397">
        <v>4.9294758290000003</v>
      </c>
      <c r="AP17" s="397">
        <v>5.0740860379999999</v>
      </c>
      <c r="AQ17" s="397">
        <v>7.0054360969999996</v>
      </c>
      <c r="AR17" s="397">
        <v>8.5821160029999994</v>
      </c>
      <c r="AS17" s="397">
        <v>10.853167907</v>
      </c>
      <c r="AT17" s="397">
        <v>10.530029789</v>
      </c>
      <c r="AU17" s="397">
        <v>8.2492786910000007</v>
      </c>
      <c r="AV17" s="397">
        <v>6.4665825469999998</v>
      </c>
      <c r="AW17" s="397">
        <v>5.54981949</v>
      </c>
      <c r="AX17" s="397">
        <v>5.9607858660000002</v>
      </c>
      <c r="AY17" s="397">
        <v>6.905007339</v>
      </c>
      <c r="AZ17" s="798">
        <v>5.5731294379999996</v>
      </c>
      <c r="BA17" s="798">
        <v>5.6019761819999996</v>
      </c>
      <c r="BB17" s="798">
        <v>5.4915077019999998</v>
      </c>
      <c r="BC17" s="798">
        <v>7.3577169409999996</v>
      </c>
      <c r="BD17" s="798">
        <v>8.575132</v>
      </c>
      <c r="BE17" s="798">
        <v>11.912509999999999</v>
      </c>
      <c r="BF17" s="385">
        <v>11.059850000000001</v>
      </c>
      <c r="BG17" s="385">
        <v>7.9837369999999996</v>
      </c>
      <c r="BH17" s="385">
        <v>5.8535349999999999</v>
      </c>
      <c r="BI17" s="385">
        <v>5.3239939999999999</v>
      </c>
      <c r="BJ17" s="385">
        <v>6.2843090000000004</v>
      </c>
      <c r="BK17" s="385">
        <v>7.2056380000000004</v>
      </c>
      <c r="BL17" s="385">
        <v>6.6161519999999996</v>
      </c>
      <c r="BM17" s="385">
        <v>5.9537509999999996</v>
      </c>
      <c r="BN17" s="385">
        <v>5.9614909999999997</v>
      </c>
      <c r="BO17" s="385">
        <v>7.8293419999999996</v>
      </c>
      <c r="BP17" s="385">
        <v>8.9336649999999995</v>
      </c>
      <c r="BQ17" s="385">
        <v>11.54767</v>
      </c>
      <c r="BR17" s="385">
        <v>11.60576</v>
      </c>
      <c r="BS17" s="385">
        <v>8.4184169999999998</v>
      </c>
      <c r="BT17" s="385">
        <v>5.8079989999999997</v>
      </c>
      <c r="BU17" s="385">
        <v>5.643383</v>
      </c>
      <c r="BV17" s="385">
        <v>6.592924</v>
      </c>
    </row>
    <row r="18" spans="1:74" ht="11.1" customHeight="1" x14ac:dyDescent="0.2">
      <c r="A18" s="174" t="s">
        <v>1156</v>
      </c>
      <c r="B18" s="407" t="s">
        <v>85</v>
      </c>
      <c r="C18" s="397">
        <v>9.1125634249999994</v>
      </c>
      <c r="D18" s="397">
        <v>7.7821042460000003</v>
      </c>
      <c r="E18" s="397">
        <v>7.0922443959999999</v>
      </c>
      <c r="F18" s="397">
        <v>4.9651907460000002</v>
      </c>
      <c r="G18" s="397">
        <v>6.6019597829999999</v>
      </c>
      <c r="H18" s="397">
        <v>9.8658428970000003</v>
      </c>
      <c r="I18" s="397">
        <v>11.417959577</v>
      </c>
      <c r="J18" s="397">
        <v>11.816677387</v>
      </c>
      <c r="K18" s="397">
        <v>7.9411497349999998</v>
      </c>
      <c r="L18" s="397">
        <v>6.7695622990000004</v>
      </c>
      <c r="M18" s="397">
        <v>5.6774272359999998</v>
      </c>
      <c r="N18" s="397">
        <v>8.072504404</v>
      </c>
      <c r="O18" s="397">
        <v>7.8564777430000001</v>
      </c>
      <c r="P18" s="397">
        <v>5.1325169089999996</v>
      </c>
      <c r="Q18" s="397">
        <v>5.3130817009999998</v>
      </c>
      <c r="R18" s="397">
        <v>3.3536768110000001</v>
      </c>
      <c r="S18" s="397">
        <v>4.947615066</v>
      </c>
      <c r="T18" s="397">
        <v>7.6667219710000003</v>
      </c>
      <c r="U18" s="397">
        <v>8.8281326890000003</v>
      </c>
      <c r="V18" s="397">
        <v>9.4859895949999995</v>
      </c>
      <c r="W18" s="397">
        <v>6.8250862879999996</v>
      </c>
      <c r="X18" s="397">
        <v>5.2899559729999996</v>
      </c>
      <c r="Y18" s="397">
        <v>5.650487601</v>
      </c>
      <c r="Z18" s="397">
        <v>5.246628104</v>
      </c>
      <c r="AA18" s="397">
        <v>9.3705790980000003</v>
      </c>
      <c r="AB18" s="397">
        <v>4.3550781110000001</v>
      </c>
      <c r="AC18" s="397">
        <v>3.992173513</v>
      </c>
      <c r="AD18" s="397">
        <v>3.7116131220000002</v>
      </c>
      <c r="AE18" s="397">
        <v>5.1523583129999997</v>
      </c>
      <c r="AF18" s="397">
        <v>6.6932750040000002</v>
      </c>
      <c r="AG18" s="397">
        <v>8.9788149369999992</v>
      </c>
      <c r="AH18" s="397">
        <v>9.347545641</v>
      </c>
      <c r="AI18" s="397">
        <v>7.3830700370000004</v>
      </c>
      <c r="AJ18" s="397">
        <v>5.6593417969999997</v>
      </c>
      <c r="AK18" s="397">
        <v>4.9703328410000003</v>
      </c>
      <c r="AL18" s="397">
        <v>7.417110793</v>
      </c>
      <c r="AM18" s="397">
        <v>9.6455156940000002</v>
      </c>
      <c r="AN18" s="397">
        <v>8.2216712449999996</v>
      </c>
      <c r="AO18" s="397">
        <v>5.4885323330000002</v>
      </c>
      <c r="AP18" s="397">
        <v>4.3993128629999996</v>
      </c>
      <c r="AQ18" s="397">
        <v>5.944489548</v>
      </c>
      <c r="AR18" s="397">
        <v>7.8042734239999998</v>
      </c>
      <c r="AS18" s="397">
        <v>10.170733222999999</v>
      </c>
      <c r="AT18" s="397">
        <v>10.133418289</v>
      </c>
      <c r="AU18" s="397">
        <v>8.6639342880000001</v>
      </c>
      <c r="AV18" s="397">
        <v>6.8451731970000003</v>
      </c>
      <c r="AW18" s="397">
        <v>7.3491957729999999</v>
      </c>
      <c r="AX18" s="397">
        <v>8.6322085459999993</v>
      </c>
      <c r="AY18" s="397">
        <v>8.7675109800000008</v>
      </c>
      <c r="AZ18" s="798">
        <v>6.1914877920000002</v>
      </c>
      <c r="BA18" s="798">
        <v>4.903895865</v>
      </c>
      <c r="BB18" s="798">
        <v>3.6113964790000002</v>
      </c>
      <c r="BC18" s="798">
        <v>5.272749073</v>
      </c>
      <c r="BD18" s="798">
        <v>7.5433349999999999</v>
      </c>
      <c r="BE18" s="798">
        <v>9.5738959999999995</v>
      </c>
      <c r="BF18" s="385">
        <v>10.38951</v>
      </c>
      <c r="BG18" s="385">
        <v>8.5404280000000004</v>
      </c>
      <c r="BH18" s="385">
        <v>6.3528669999999998</v>
      </c>
      <c r="BI18" s="385">
        <v>6.9507630000000002</v>
      </c>
      <c r="BJ18" s="385">
        <v>8.3363119999999995</v>
      </c>
      <c r="BK18" s="385">
        <v>8.1900499999999994</v>
      </c>
      <c r="BL18" s="385">
        <v>6.7419269999999996</v>
      </c>
      <c r="BM18" s="385">
        <v>5.1040970000000003</v>
      </c>
      <c r="BN18" s="385">
        <v>3.9712139999999998</v>
      </c>
      <c r="BO18" s="385">
        <v>5.6559350000000004</v>
      </c>
      <c r="BP18" s="385">
        <v>7.5406469999999999</v>
      </c>
      <c r="BQ18" s="385">
        <v>10.165480000000001</v>
      </c>
      <c r="BR18" s="385">
        <v>10.72832</v>
      </c>
      <c r="BS18" s="385">
        <v>8.7998019999999997</v>
      </c>
      <c r="BT18" s="385">
        <v>6.373157</v>
      </c>
      <c r="BU18" s="385">
        <v>6.9525240000000004</v>
      </c>
      <c r="BV18" s="385">
        <v>8.3722829999999995</v>
      </c>
    </row>
    <row r="19" spans="1:74" ht="11.1" customHeight="1" x14ac:dyDescent="0.2">
      <c r="A19" s="174" t="s">
        <v>1157</v>
      </c>
      <c r="B19" s="375" t="s">
        <v>1061</v>
      </c>
      <c r="C19" s="397">
        <v>1.509182</v>
      </c>
      <c r="D19" s="397">
        <v>1.3294170000000001</v>
      </c>
      <c r="E19" s="397">
        <v>1.4451879999999999</v>
      </c>
      <c r="F19" s="397">
        <v>1.3909940000000001</v>
      </c>
      <c r="G19" s="397">
        <v>1.4785779999999999</v>
      </c>
      <c r="H19" s="397">
        <v>1.419049</v>
      </c>
      <c r="I19" s="397">
        <v>1.3041290000000001</v>
      </c>
      <c r="J19" s="397">
        <v>1.3645830000000001</v>
      </c>
      <c r="K19" s="397">
        <v>1.27535</v>
      </c>
      <c r="L19" s="397">
        <v>0.14446999999999999</v>
      </c>
      <c r="M19" s="397">
        <v>0.52611699999999995</v>
      </c>
      <c r="N19" s="397">
        <v>1.4134059999999999</v>
      </c>
      <c r="O19" s="397">
        <v>1.495465</v>
      </c>
      <c r="P19" s="397">
        <v>1.295536</v>
      </c>
      <c r="Q19" s="397">
        <v>1.474262</v>
      </c>
      <c r="R19" s="397">
        <v>1.362115</v>
      </c>
      <c r="S19" s="397">
        <v>1.481371</v>
      </c>
      <c r="T19" s="397">
        <v>1.4230959999999999</v>
      </c>
      <c r="U19" s="397">
        <v>1.447565</v>
      </c>
      <c r="V19" s="397">
        <v>1.45313</v>
      </c>
      <c r="W19" s="397">
        <v>1.4381390000000001</v>
      </c>
      <c r="X19" s="397">
        <v>1.3836470000000001</v>
      </c>
      <c r="Y19" s="397">
        <v>1.4598359999999999</v>
      </c>
      <c r="Z19" s="397">
        <v>1.5137560000000001</v>
      </c>
      <c r="AA19" s="397">
        <v>1.504486</v>
      </c>
      <c r="AB19" s="397">
        <v>1.414974</v>
      </c>
      <c r="AC19" s="397">
        <v>1.3786959999999999</v>
      </c>
      <c r="AD19" s="397">
        <v>0.57104299999999997</v>
      </c>
      <c r="AE19" s="397">
        <v>1.164137</v>
      </c>
      <c r="AF19" s="397">
        <v>1.4320569999999999</v>
      </c>
      <c r="AG19" s="397">
        <v>1.465236</v>
      </c>
      <c r="AH19" s="397">
        <v>1.267652</v>
      </c>
      <c r="AI19" s="397">
        <v>1.33314</v>
      </c>
      <c r="AJ19" s="397">
        <v>0.88792899999999997</v>
      </c>
      <c r="AK19" s="397">
        <v>1.368682</v>
      </c>
      <c r="AL19" s="397">
        <v>1.511925</v>
      </c>
      <c r="AM19" s="397">
        <v>1.510186</v>
      </c>
      <c r="AN19" s="397">
        <v>1.356069</v>
      </c>
      <c r="AO19" s="397">
        <v>1.50312</v>
      </c>
      <c r="AP19" s="397">
        <v>1.4429749999999999</v>
      </c>
      <c r="AQ19" s="397">
        <v>1.4914689999999999</v>
      </c>
      <c r="AR19" s="397">
        <v>1.4339090000000001</v>
      </c>
      <c r="AS19" s="397">
        <v>1.458178</v>
      </c>
      <c r="AT19" s="397">
        <v>1.4633</v>
      </c>
      <c r="AU19" s="397">
        <v>1.4298120000000001</v>
      </c>
      <c r="AV19" s="397">
        <v>0.61427900000000002</v>
      </c>
      <c r="AW19" s="397">
        <v>0.97571300000000005</v>
      </c>
      <c r="AX19" s="397">
        <v>1.5120089999999999</v>
      </c>
      <c r="AY19" s="397">
        <v>1.5109570000000001</v>
      </c>
      <c r="AZ19" s="798">
        <v>1.3621989999999999</v>
      </c>
      <c r="BA19" s="798">
        <v>1.5051620000000001</v>
      </c>
      <c r="BB19" s="798">
        <v>1.4502459999999999</v>
      </c>
      <c r="BC19" s="798">
        <v>1.47997</v>
      </c>
      <c r="BD19" s="798">
        <v>1.3588</v>
      </c>
      <c r="BE19" s="798">
        <v>1.4093500000000001</v>
      </c>
      <c r="BF19" s="385">
        <v>1.44506</v>
      </c>
      <c r="BG19" s="385">
        <v>1.3429800000000001</v>
      </c>
      <c r="BH19" s="385">
        <v>0.86777000000000004</v>
      </c>
      <c r="BI19" s="385">
        <v>1.3162199999999999</v>
      </c>
      <c r="BJ19" s="385">
        <v>1.44506</v>
      </c>
      <c r="BK19" s="385">
        <v>1.44506</v>
      </c>
      <c r="BL19" s="385">
        <v>1.30521</v>
      </c>
      <c r="BM19" s="385">
        <v>1.44506</v>
      </c>
      <c r="BN19" s="385">
        <v>0.58121999999999996</v>
      </c>
      <c r="BO19" s="385">
        <v>0.98009000000000002</v>
      </c>
      <c r="BP19" s="385">
        <v>1.39845</v>
      </c>
      <c r="BQ19" s="385">
        <v>1.44506</v>
      </c>
      <c r="BR19" s="385">
        <v>1.44506</v>
      </c>
      <c r="BS19" s="385">
        <v>1.39845</v>
      </c>
      <c r="BT19" s="385">
        <v>1.44506</v>
      </c>
      <c r="BU19" s="385">
        <v>1.39845</v>
      </c>
      <c r="BV19" s="385">
        <v>1.44506</v>
      </c>
    </row>
    <row r="20" spans="1:74" ht="11.1" customHeight="1" x14ac:dyDescent="0.2">
      <c r="A20" s="175" t="s">
        <v>1158</v>
      </c>
      <c r="B20" s="375" t="s">
        <v>1065</v>
      </c>
      <c r="C20" s="397">
        <v>0.99909825600000002</v>
      </c>
      <c r="D20" s="397">
        <v>0.94104800700000002</v>
      </c>
      <c r="E20" s="397">
        <v>1.075584125</v>
      </c>
      <c r="F20" s="397">
        <v>1.231866235</v>
      </c>
      <c r="G20" s="397">
        <v>1.2243270879999999</v>
      </c>
      <c r="H20" s="397">
        <v>1.357150471</v>
      </c>
      <c r="I20" s="397">
        <v>1.1194881029999999</v>
      </c>
      <c r="J20" s="397">
        <v>0.94913141999999995</v>
      </c>
      <c r="K20" s="397">
        <v>0.81927064900000002</v>
      </c>
      <c r="L20" s="397">
        <v>0.67965273900000001</v>
      </c>
      <c r="M20" s="397">
        <v>0.84518682999999994</v>
      </c>
      <c r="N20" s="397">
        <v>1.082324077</v>
      </c>
      <c r="O20" s="397">
        <v>0.76508900000000002</v>
      </c>
      <c r="P20" s="397">
        <v>0.98470999999999997</v>
      </c>
      <c r="Q20" s="397">
        <v>1.238362</v>
      </c>
      <c r="R20" s="397">
        <v>0.90567600000000004</v>
      </c>
      <c r="S20" s="397">
        <v>1.080881</v>
      </c>
      <c r="T20" s="397">
        <v>0.97597800000000001</v>
      </c>
      <c r="U20" s="397">
        <v>1.185673</v>
      </c>
      <c r="V20" s="397">
        <v>1.239071</v>
      </c>
      <c r="W20" s="397">
        <v>1.0585910000000001</v>
      </c>
      <c r="X20" s="397">
        <v>0.89902400000000005</v>
      </c>
      <c r="Y20" s="397">
        <v>0.79858200000000001</v>
      </c>
      <c r="Z20" s="397">
        <v>0.635965</v>
      </c>
      <c r="AA20" s="397">
        <v>0.90029250699999996</v>
      </c>
      <c r="AB20" s="397">
        <v>0.85162616599999996</v>
      </c>
      <c r="AC20" s="397">
        <v>0.93635185399999998</v>
      </c>
      <c r="AD20" s="397">
        <v>1.010665444</v>
      </c>
      <c r="AE20" s="397">
        <v>1.2505535219999999</v>
      </c>
      <c r="AF20" s="397">
        <v>1.3133782469999999</v>
      </c>
      <c r="AG20" s="397">
        <v>0.91668148400000005</v>
      </c>
      <c r="AH20" s="397">
        <v>1.1783297370000001</v>
      </c>
      <c r="AI20" s="397">
        <v>1.0062735229999999</v>
      </c>
      <c r="AJ20" s="397">
        <v>0.91786132499999995</v>
      </c>
      <c r="AK20" s="397">
        <v>1.0041341989999999</v>
      </c>
      <c r="AL20" s="397">
        <v>0.77615833000000001</v>
      </c>
      <c r="AM20" s="397">
        <v>1.139880934</v>
      </c>
      <c r="AN20" s="397">
        <v>1.039621116</v>
      </c>
      <c r="AO20" s="397">
        <v>1.1527556130000001</v>
      </c>
      <c r="AP20" s="397">
        <v>1.1750524360000001</v>
      </c>
      <c r="AQ20" s="397">
        <v>1.251832555</v>
      </c>
      <c r="AR20" s="397">
        <v>1.141649844</v>
      </c>
      <c r="AS20" s="397">
        <v>0.98760482699999996</v>
      </c>
      <c r="AT20" s="397">
        <v>1.0329690359999999</v>
      </c>
      <c r="AU20" s="397">
        <v>0.758156371</v>
      </c>
      <c r="AV20" s="397">
        <v>0.85839703000000001</v>
      </c>
      <c r="AW20" s="397">
        <v>0.965394321</v>
      </c>
      <c r="AX20" s="397">
        <v>1.2695472759999999</v>
      </c>
      <c r="AY20" s="397">
        <v>1.4702647390000001</v>
      </c>
      <c r="AZ20" s="798">
        <v>1.1770539520000001</v>
      </c>
      <c r="BA20" s="798">
        <v>1.4325302449999999</v>
      </c>
      <c r="BB20" s="798">
        <v>1.217234801</v>
      </c>
      <c r="BC20" s="798">
        <v>1.2149273599999999</v>
      </c>
      <c r="BD20" s="798">
        <v>1.208081</v>
      </c>
      <c r="BE20" s="798">
        <v>1.233905</v>
      </c>
      <c r="BF20" s="385">
        <v>1.1277779999999999</v>
      </c>
      <c r="BG20" s="385">
        <v>1.0089090000000001</v>
      </c>
      <c r="BH20" s="385">
        <v>0.96759609999999996</v>
      </c>
      <c r="BI20" s="385">
        <v>0.95605479999999998</v>
      </c>
      <c r="BJ20" s="385">
        <v>0.98592749999999996</v>
      </c>
      <c r="BK20" s="385">
        <v>1.15103</v>
      </c>
      <c r="BL20" s="385">
        <v>1.0390839999999999</v>
      </c>
      <c r="BM20" s="385">
        <v>1.135143</v>
      </c>
      <c r="BN20" s="385">
        <v>1.261835</v>
      </c>
      <c r="BO20" s="385">
        <v>1.4201079999999999</v>
      </c>
      <c r="BP20" s="385">
        <v>1.3281400000000001</v>
      </c>
      <c r="BQ20" s="385">
        <v>1.308918</v>
      </c>
      <c r="BR20" s="385">
        <v>1.1731339999999999</v>
      </c>
      <c r="BS20" s="385">
        <v>1.0354490000000001</v>
      </c>
      <c r="BT20" s="385">
        <v>0.98417809999999994</v>
      </c>
      <c r="BU20" s="385">
        <v>0.96575770000000005</v>
      </c>
      <c r="BV20" s="385">
        <v>0.9950502</v>
      </c>
    </row>
    <row r="21" spans="1:74" ht="11.1" customHeight="1" x14ac:dyDescent="0.2">
      <c r="A21" s="174" t="s">
        <v>1159</v>
      </c>
      <c r="B21" s="375" t="s">
        <v>1067</v>
      </c>
      <c r="C21" s="397">
        <v>9.7044836720000003</v>
      </c>
      <c r="D21" s="397">
        <v>9.7151796350000001</v>
      </c>
      <c r="E21" s="397">
        <v>11.072441570000001</v>
      </c>
      <c r="F21" s="397">
        <v>11.805044412999999</v>
      </c>
      <c r="G21" s="397">
        <v>10.219502455000001</v>
      </c>
      <c r="H21" s="397">
        <v>8.7599183370000002</v>
      </c>
      <c r="I21" s="397">
        <v>7.6742326319999998</v>
      </c>
      <c r="J21" s="397">
        <v>6.6012249159999996</v>
      </c>
      <c r="K21" s="397">
        <v>7.9518348730000001</v>
      </c>
      <c r="L21" s="397">
        <v>8.3633585840000002</v>
      </c>
      <c r="M21" s="397">
        <v>10.879855011</v>
      </c>
      <c r="N21" s="397">
        <v>10.074771877</v>
      </c>
      <c r="O21" s="397">
        <v>9.9049866889999993</v>
      </c>
      <c r="P21" s="397">
        <v>10.39929661</v>
      </c>
      <c r="Q21" s="397">
        <v>11.150472756999999</v>
      </c>
      <c r="R21" s="397">
        <v>11.269968872</v>
      </c>
      <c r="S21" s="397">
        <v>7.9380825359999996</v>
      </c>
      <c r="T21" s="397">
        <v>6.1410166840000002</v>
      </c>
      <c r="U21" s="397">
        <v>7.3369954420000001</v>
      </c>
      <c r="V21" s="397">
        <v>7.3699279170000001</v>
      </c>
      <c r="W21" s="397">
        <v>7.947075248</v>
      </c>
      <c r="X21" s="397">
        <v>10.078034690000001</v>
      </c>
      <c r="Y21" s="397">
        <v>9.2978978940000001</v>
      </c>
      <c r="Z21" s="397">
        <v>10.408451958000001</v>
      </c>
      <c r="AA21" s="397">
        <v>8.0314508040000003</v>
      </c>
      <c r="AB21" s="397">
        <v>10.348206384999999</v>
      </c>
      <c r="AC21" s="397">
        <v>11.131247838</v>
      </c>
      <c r="AD21" s="397">
        <v>11.285544348</v>
      </c>
      <c r="AE21" s="397">
        <v>9.0762861959999999</v>
      </c>
      <c r="AF21" s="397">
        <v>9.8061238179999997</v>
      </c>
      <c r="AG21" s="397">
        <v>7.8793596040000002</v>
      </c>
      <c r="AH21" s="397">
        <v>8.0452075650000001</v>
      </c>
      <c r="AI21" s="397">
        <v>8.0538282120000009</v>
      </c>
      <c r="AJ21" s="397">
        <v>10.168920947</v>
      </c>
      <c r="AK21" s="397">
        <v>9.5009209719999994</v>
      </c>
      <c r="AL21" s="397">
        <v>9.4689636149999998</v>
      </c>
      <c r="AM21" s="397">
        <v>9.7638966230000008</v>
      </c>
      <c r="AN21" s="397">
        <v>9.314171923</v>
      </c>
      <c r="AO21" s="397">
        <v>11.861930773999999</v>
      </c>
      <c r="AP21" s="397">
        <v>10.970441900000001</v>
      </c>
      <c r="AQ21" s="397">
        <v>8.4278080109999998</v>
      </c>
      <c r="AR21" s="397">
        <v>8.9119145369999995</v>
      </c>
      <c r="AS21" s="397">
        <v>8.609542544</v>
      </c>
      <c r="AT21" s="397">
        <v>7.5768394350000001</v>
      </c>
      <c r="AU21" s="397">
        <v>7.0852681510000002</v>
      </c>
      <c r="AV21" s="397">
        <v>10.039585344000001</v>
      </c>
      <c r="AW21" s="397">
        <v>9.6051990949999997</v>
      </c>
      <c r="AX21" s="397">
        <v>11.327800326</v>
      </c>
      <c r="AY21" s="397">
        <v>10.796637743</v>
      </c>
      <c r="AZ21" s="798">
        <v>9.6758375109999992</v>
      </c>
      <c r="BA21" s="798">
        <v>12.665368246</v>
      </c>
      <c r="BB21" s="798">
        <v>12.249539134000001</v>
      </c>
      <c r="BC21" s="798">
        <v>9.9999955180000004</v>
      </c>
      <c r="BD21" s="798">
        <v>10.1799</v>
      </c>
      <c r="BE21" s="798">
        <v>8.5785900000000002</v>
      </c>
      <c r="BF21" s="385">
        <v>8.2196069999999999</v>
      </c>
      <c r="BG21" s="385">
        <v>7.9813229999999997</v>
      </c>
      <c r="BH21" s="385">
        <v>10.75099</v>
      </c>
      <c r="BI21" s="385">
        <v>10.10247</v>
      </c>
      <c r="BJ21" s="385">
        <v>11.08911</v>
      </c>
      <c r="BK21" s="385">
        <v>10.510490000000001</v>
      </c>
      <c r="BL21" s="385">
        <v>9.8751899999999999</v>
      </c>
      <c r="BM21" s="385">
        <v>12.6084</v>
      </c>
      <c r="BN21" s="385">
        <v>12.0937</v>
      </c>
      <c r="BO21" s="385">
        <v>9.6916829999999994</v>
      </c>
      <c r="BP21" s="385">
        <v>9.5812360000000005</v>
      </c>
      <c r="BQ21" s="385">
        <v>8.8790809999999993</v>
      </c>
      <c r="BR21" s="385">
        <v>8.1968379999999996</v>
      </c>
      <c r="BS21" s="385">
        <v>7.900855</v>
      </c>
      <c r="BT21" s="385">
        <v>10.780570000000001</v>
      </c>
      <c r="BU21" s="385">
        <v>10.14303</v>
      </c>
      <c r="BV21" s="385">
        <v>11.19858</v>
      </c>
    </row>
    <row r="22" spans="1:74" ht="11.1" customHeight="1" x14ac:dyDescent="0.2">
      <c r="A22" s="174" t="s">
        <v>1160</v>
      </c>
      <c r="B22" s="375" t="s">
        <v>1069</v>
      </c>
      <c r="C22" s="397">
        <v>5.4627269999999999E-2</v>
      </c>
      <c r="D22" s="397">
        <v>6.2482006E-2</v>
      </c>
      <c r="E22" s="397">
        <v>7.5161932000000001E-2</v>
      </c>
      <c r="F22" s="397">
        <v>8.9517614999999995E-2</v>
      </c>
      <c r="G22" s="397">
        <v>0.10061006</v>
      </c>
      <c r="H22" s="397">
        <v>0.100426608</v>
      </c>
      <c r="I22" s="397">
        <v>0.11057886</v>
      </c>
      <c r="J22" s="397">
        <v>9.1535697999999999E-2</v>
      </c>
      <c r="K22" s="397">
        <v>8.9650702999999998E-2</v>
      </c>
      <c r="L22" s="397">
        <v>6.9128041000000001E-2</v>
      </c>
      <c r="M22" s="397">
        <v>4.8691352E-2</v>
      </c>
      <c r="N22" s="397">
        <v>4.0828854999999997E-2</v>
      </c>
      <c r="O22" s="397">
        <v>4.7264075000000003E-2</v>
      </c>
      <c r="P22" s="397">
        <v>5.4492477999999997E-2</v>
      </c>
      <c r="Q22" s="397">
        <v>7.2300507E-2</v>
      </c>
      <c r="R22" s="397">
        <v>9.7070282999999993E-2</v>
      </c>
      <c r="S22" s="397">
        <v>0.106543604</v>
      </c>
      <c r="T22" s="397">
        <v>0.11356465</v>
      </c>
      <c r="U22" s="397">
        <v>0.117527694</v>
      </c>
      <c r="V22" s="397">
        <v>0.112292057</v>
      </c>
      <c r="W22" s="397">
        <v>0.10910594899999999</v>
      </c>
      <c r="X22" s="397">
        <v>9.0758089E-2</v>
      </c>
      <c r="Y22" s="397">
        <v>6.8980505999999997E-2</v>
      </c>
      <c r="Z22" s="397">
        <v>5.9983390999999997E-2</v>
      </c>
      <c r="AA22" s="397">
        <v>6.9685999999999998E-2</v>
      </c>
      <c r="AB22" s="397">
        <v>8.4358000000000002E-2</v>
      </c>
      <c r="AC22" s="397">
        <v>0.108893</v>
      </c>
      <c r="AD22" s="397">
        <v>0.118474</v>
      </c>
      <c r="AE22" s="397">
        <v>0.18923300000000001</v>
      </c>
      <c r="AF22" s="397">
        <v>0.20019700000000001</v>
      </c>
      <c r="AG22" s="397">
        <v>0.20429</v>
      </c>
      <c r="AH22" s="397">
        <v>0.190855</v>
      </c>
      <c r="AI22" s="397">
        <v>0.17105899999999999</v>
      </c>
      <c r="AJ22" s="397">
        <v>0.15174499999999999</v>
      </c>
      <c r="AK22" s="397">
        <v>9.2620999999999995E-2</v>
      </c>
      <c r="AL22" s="397">
        <v>8.6782999999999999E-2</v>
      </c>
      <c r="AM22" s="397">
        <v>0.108131954</v>
      </c>
      <c r="AN22" s="397">
        <v>0.114597349</v>
      </c>
      <c r="AO22" s="397">
        <v>0.18080132900000001</v>
      </c>
      <c r="AP22" s="397">
        <v>0.18283313100000001</v>
      </c>
      <c r="AQ22" s="397">
        <v>0.25989558299999999</v>
      </c>
      <c r="AR22" s="397">
        <v>0.28708022700000002</v>
      </c>
      <c r="AS22" s="397">
        <v>0.30762339599999999</v>
      </c>
      <c r="AT22" s="397">
        <v>0.29396138799999999</v>
      </c>
      <c r="AU22" s="397">
        <v>0.25092473199999998</v>
      </c>
      <c r="AV22" s="397">
        <v>0.23335094100000001</v>
      </c>
      <c r="AW22" s="397">
        <v>0.201007306</v>
      </c>
      <c r="AX22" s="397">
        <v>0.17428675800000001</v>
      </c>
      <c r="AY22" s="397">
        <v>0.19688060700000001</v>
      </c>
      <c r="AZ22" s="798">
        <v>0.23891361799999999</v>
      </c>
      <c r="BA22" s="798">
        <v>0.329706422</v>
      </c>
      <c r="BB22" s="798">
        <v>0.426767485</v>
      </c>
      <c r="BC22" s="798">
        <v>0.50205409999999995</v>
      </c>
      <c r="BD22" s="798">
        <v>0.5537067</v>
      </c>
      <c r="BE22" s="798">
        <v>0.6295328</v>
      </c>
      <c r="BF22" s="385">
        <v>0.57423199999999996</v>
      </c>
      <c r="BG22" s="385">
        <v>0.51592729999999998</v>
      </c>
      <c r="BH22" s="385">
        <v>0.49004799999999998</v>
      </c>
      <c r="BI22" s="385">
        <v>0.38305840000000002</v>
      </c>
      <c r="BJ22" s="385">
        <v>0.3715812</v>
      </c>
      <c r="BK22" s="385">
        <v>0.42929909999999999</v>
      </c>
      <c r="BL22" s="385">
        <v>0.48593599999999998</v>
      </c>
      <c r="BM22" s="385">
        <v>0.63548729999999998</v>
      </c>
      <c r="BN22" s="385">
        <v>0.68907830000000003</v>
      </c>
      <c r="BO22" s="385">
        <v>0.80189500000000002</v>
      </c>
      <c r="BP22" s="385">
        <v>0.95765120000000004</v>
      </c>
      <c r="BQ22" s="385">
        <v>1.010715</v>
      </c>
      <c r="BR22" s="385">
        <v>0.92053169999999995</v>
      </c>
      <c r="BS22" s="385">
        <v>0.79471000000000003</v>
      </c>
      <c r="BT22" s="385">
        <v>0.72403550000000005</v>
      </c>
      <c r="BU22" s="385">
        <v>0.56661709999999998</v>
      </c>
      <c r="BV22" s="385">
        <v>0.46798529999999999</v>
      </c>
    </row>
    <row r="23" spans="1:74" ht="11.1" customHeight="1" x14ac:dyDescent="0.2">
      <c r="A23" s="174" t="s">
        <v>1161</v>
      </c>
      <c r="B23" s="407" t="s">
        <v>1093</v>
      </c>
      <c r="C23" s="397">
        <v>5.3876731999999997E-2</v>
      </c>
      <c r="D23" s="397">
        <v>5.5099059999999998E-2</v>
      </c>
      <c r="E23" s="397">
        <v>8.0498017000000005E-2</v>
      </c>
      <c r="F23" s="397">
        <v>8.3793724999999999E-2</v>
      </c>
      <c r="G23" s="397">
        <v>0.13154975599999999</v>
      </c>
      <c r="H23" s="397">
        <v>0.13048963799999999</v>
      </c>
      <c r="I23" s="397">
        <v>5.8531695000000002E-2</v>
      </c>
      <c r="J23" s="397">
        <v>5.3914992000000002E-2</v>
      </c>
      <c r="K23" s="397">
        <v>3.7480549000000002E-2</v>
      </c>
      <c r="L23" s="397">
        <v>4.1634962999999997E-2</v>
      </c>
      <c r="M23" s="397">
        <v>4.0942263E-2</v>
      </c>
      <c r="N23" s="397">
        <v>7.6369101999999994E-2</v>
      </c>
      <c r="O23" s="397">
        <v>8.4257297999999994E-2</v>
      </c>
      <c r="P23" s="397">
        <v>6.5152318000000001E-2</v>
      </c>
      <c r="Q23" s="397">
        <v>7.7828685999999994E-2</v>
      </c>
      <c r="R23" s="397">
        <v>5.4068816999999998E-2</v>
      </c>
      <c r="S23" s="397">
        <v>6.0224104000000001E-2</v>
      </c>
      <c r="T23" s="397">
        <v>8.5965335000000004E-2</v>
      </c>
      <c r="U23" s="397">
        <v>8.0124315000000002E-2</v>
      </c>
      <c r="V23" s="397">
        <v>9.2211330999999994E-2</v>
      </c>
      <c r="W23" s="397">
        <v>7.3520159000000002E-2</v>
      </c>
      <c r="X23" s="397">
        <v>6.8007209999999998E-2</v>
      </c>
      <c r="Y23" s="397">
        <v>6.5153186000000002E-2</v>
      </c>
      <c r="Z23" s="397">
        <v>8.0510437000000004E-2</v>
      </c>
      <c r="AA23" s="397">
        <v>0.178471507</v>
      </c>
      <c r="AB23" s="397">
        <v>5.9752221000000001E-2</v>
      </c>
      <c r="AC23" s="397">
        <v>7.9677368999999998E-2</v>
      </c>
      <c r="AD23" s="397">
        <v>7.3490933999999994E-2</v>
      </c>
      <c r="AE23" s="397">
        <v>0.188902243</v>
      </c>
      <c r="AF23" s="397">
        <v>0.13419302999999999</v>
      </c>
      <c r="AG23" s="397">
        <v>0.11625305900000001</v>
      </c>
      <c r="AH23" s="397">
        <v>9.5894966999999998E-2</v>
      </c>
      <c r="AI23" s="397">
        <v>7.0379109999999995E-2</v>
      </c>
      <c r="AJ23" s="397">
        <v>7.5852533999999999E-2</v>
      </c>
      <c r="AK23" s="397">
        <v>7.0285799999999996E-2</v>
      </c>
      <c r="AL23" s="397">
        <v>7.3850945000000001E-2</v>
      </c>
      <c r="AM23" s="397">
        <v>0.157051618</v>
      </c>
      <c r="AN23" s="397">
        <v>0.107418008</v>
      </c>
      <c r="AO23" s="397">
        <v>8.9916529999999995E-2</v>
      </c>
      <c r="AP23" s="397">
        <v>0.127456663</v>
      </c>
      <c r="AQ23" s="397">
        <v>0.15091948099999999</v>
      </c>
      <c r="AR23" s="397">
        <v>0.161826585</v>
      </c>
      <c r="AS23" s="397">
        <v>0.118990779</v>
      </c>
      <c r="AT23" s="397">
        <v>8.9961650000000004E-2</v>
      </c>
      <c r="AU23" s="397">
        <v>6.4378539999999998E-2</v>
      </c>
      <c r="AV23" s="397">
        <v>7.5527935000000004E-2</v>
      </c>
      <c r="AW23" s="397">
        <v>8.7421661999999997E-2</v>
      </c>
      <c r="AX23" s="397">
        <v>0.10563460199999999</v>
      </c>
      <c r="AY23" s="397">
        <v>0.32597249499999997</v>
      </c>
      <c r="AZ23" s="798">
        <v>0.15219666200000001</v>
      </c>
      <c r="BA23" s="798">
        <v>0.100634639</v>
      </c>
      <c r="BB23" s="798">
        <v>0.12955877099999999</v>
      </c>
      <c r="BC23" s="798">
        <v>0.141493593</v>
      </c>
      <c r="BD23" s="798">
        <v>0.16269800000000001</v>
      </c>
      <c r="BE23" s="798">
        <v>0.1082042</v>
      </c>
      <c r="BF23" s="385">
        <v>8.2890400000000003E-2</v>
      </c>
      <c r="BG23" s="385">
        <v>3.6664700000000001E-2</v>
      </c>
      <c r="BH23" s="385">
        <v>4.1743000000000002E-2</v>
      </c>
      <c r="BI23" s="385">
        <v>9.2556200000000005E-2</v>
      </c>
      <c r="BJ23" s="385">
        <v>7.2554599999999997E-2</v>
      </c>
      <c r="BK23" s="385">
        <v>0.19229669999999999</v>
      </c>
      <c r="BL23" s="385">
        <v>8.3823499999999995E-2</v>
      </c>
      <c r="BM23" s="385">
        <v>5.5112800000000003E-2</v>
      </c>
      <c r="BN23" s="385">
        <v>0.1117095</v>
      </c>
      <c r="BO23" s="385">
        <v>0.11666550000000001</v>
      </c>
      <c r="BP23" s="385">
        <v>0.13637089999999999</v>
      </c>
      <c r="BQ23" s="385">
        <v>9.5167199999999993E-2</v>
      </c>
      <c r="BR23" s="385">
        <v>6.3685199999999997E-2</v>
      </c>
      <c r="BS23" s="385">
        <v>9.4261499999999995E-3</v>
      </c>
      <c r="BT23" s="385">
        <v>3.42458E-2</v>
      </c>
      <c r="BU23" s="385">
        <v>6.7332500000000003E-2</v>
      </c>
      <c r="BV23" s="385">
        <v>6.6822599999999996E-2</v>
      </c>
    </row>
    <row r="24" spans="1:74" ht="11.1" customHeight="1" x14ac:dyDescent="0.2">
      <c r="A24" s="174" t="s">
        <v>1162</v>
      </c>
      <c r="B24" s="405" t="s">
        <v>1095</v>
      </c>
      <c r="C24" s="397">
        <v>26.894694000000001</v>
      </c>
      <c r="D24" s="397">
        <v>23.932072999999999</v>
      </c>
      <c r="E24" s="397">
        <v>23.572406999999998</v>
      </c>
      <c r="F24" s="397">
        <v>21.495021999999999</v>
      </c>
      <c r="G24" s="397">
        <v>24.103294000000002</v>
      </c>
      <c r="H24" s="397">
        <v>27.835146000000002</v>
      </c>
      <c r="I24" s="397">
        <v>32.196185</v>
      </c>
      <c r="J24" s="397">
        <v>30.815873</v>
      </c>
      <c r="K24" s="397">
        <v>25.352544000000002</v>
      </c>
      <c r="L24" s="397">
        <v>22.19426</v>
      </c>
      <c r="M24" s="397">
        <v>23.453824999999998</v>
      </c>
      <c r="N24" s="397">
        <v>26.710846</v>
      </c>
      <c r="O24" s="397">
        <v>25.934895690000001</v>
      </c>
      <c r="P24" s="397">
        <v>23.019347109999998</v>
      </c>
      <c r="Q24" s="397">
        <v>24.13329499</v>
      </c>
      <c r="R24" s="397">
        <v>21.602514939999999</v>
      </c>
      <c r="S24" s="397">
        <v>23.68858384</v>
      </c>
      <c r="T24" s="397">
        <v>26.789900029999998</v>
      </c>
      <c r="U24" s="397">
        <v>30.480676119999998</v>
      </c>
      <c r="V24" s="397">
        <v>31.924169989999999</v>
      </c>
      <c r="W24" s="397">
        <v>25.87700873</v>
      </c>
      <c r="X24" s="397">
        <v>23.087856819999999</v>
      </c>
      <c r="Y24" s="397">
        <v>23.106208930000001</v>
      </c>
      <c r="Z24" s="397">
        <v>25.16756723</v>
      </c>
      <c r="AA24" s="397">
        <v>29.062832799999999</v>
      </c>
      <c r="AB24" s="397">
        <v>22.782253059999999</v>
      </c>
      <c r="AC24" s="397">
        <v>23.266503920000002</v>
      </c>
      <c r="AD24" s="397">
        <v>22.18917137</v>
      </c>
      <c r="AE24" s="397">
        <v>24.368835260000001</v>
      </c>
      <c r="AF24" s="397">
        <v>28.594126500000002</v>
      </c>
      <c r="AG24" s="397">
        <v>31.148357350000001</v>
      </c>
      <c r="AH24" s="397">
        <v>31.495178379999999</v>
      </c>
      <c r="AI24" s="397">
        <v>26.069154526999998</v>
      </c>
      <c r="AJ24" s="397">
        <v>24.092071889</v>
      </c>
      <c r="AK24" s="397">
        <v>22.87427164</v>
      </c>
      <c r="AL24" s="397">
        <v>26.11755952</v>
      </c>
      <c r="AM24" s="397">
        <v>29.892983966999999</v>
      </c>
      <c r="AN24" s="397">
        <v>25.562676345</v>
      </c>
      <c r="AO24" s="397">
        <v>24.107062169999999</v>
      </c>
      <c r="AP24" s="397">
        <v>22.980612863000001</v>
      </c>
      <c r="AQ24" s="397">
        <v>24.445712519000001</v>
      </c>
      <c r="AR24" s="397">
        <v>27.912048350999999</v>
      </c>
      <c r="AS24" s="397">
        <v>32.549387586000002</v>
      </c>
      <c r="AT24" s="397">
        <v>31.202365814</v>
      </c>
      <c r="AU24" s="397">
        <v>26.325970871999999</v>
      </c>
      <c r="AV24" s="397">
        <v>25.112939092000001</v>
      </c>
      <c r="AW24" s="397">
        <v>23.921791613</v>
      </c>
      <c r="AX24" s="397">
        <v>28.207809071</v>
      </c>
      <c r="AY24" s="397">
        <v>29.220035196000001</v>
      </c>
      <c r="AZ24" s="798">
        <v>23.631311287999999</v>
      </c>
      <c r="BA24" s="798">
        <v>26.009088508000001</v>
      </c>
      <c r="BB24" s="798">
        <v>24.100844427999998</v>
      </c>
      <c r="BC24" s="798">
        <v>25.958769062999998</v>
      </c>
      <c r="BD24" s="798">
        <v>29.188013161000001</v>
      </c>
      <c r="BE24" s="798">
        <v>35.234209999999997</v>
      </c>
      <c r="BF24" s="385">
        <v>34.033340000000003</v>
      </c>
      <c r="BG24" s="385">
        <v>27.605239999999998</v>
      </c>
      <c r="BH24" s="385">
        <v>25.480319999999999</v>
      </c>
      <c r="BI24" s="385">
        <v>25.23039</v>
      </c>
      <c r="BJ24" s="385">
        <v>28.668430000000001</v>
      </c>
      <c r="BK24" s="385">
        <v>29.407779999999999</v>
      </c>
      <c r="BL24" s="385">
        <v>26.035409999999999</v>
      </c>
      <c r="BM24" s="385">
        <v>26.501989999999999</v>
      </c>
      <c r="BN24" s="385">
        <v>24.469760000000001</v>
      </c>
      <c r="BO24" s="385">
        <v>26.538799999999998</v>
      </c>
      <c r="BP24" s="385">
        <v>30.20945</v>
      </c>
      <c r="BQ24" s="385">
        <v>35.121319999999997</v>
      </c>
      <c r="BR24" s="385">
        <v>34.89237</v>
      </c>
      <c r="BS24" s="385">
        <v>28.486239999999999</v>
      </c>
      <c r="BT24" s="385">
        <v>26.174859999999999</v>
      </c>
      <c r="BU24" s="385">
        <v>25.901150000000001</v>
      </c>
      <c r="BV24" s="385">
        <v>29.331600000000002</v>
      </c>
    </row>
    <row r="25" spans="1:74" ht="11.1" customHeight="1" x14ac:dyDescent="0.2">
      <c r="A25" s="169"/>
      <c r="B25" s="46" t="s">
        <v>1163</v>
      </c>
      <c r="C25" s="398"/>
      <c r="D25" s="398"/>
      <c r="E25" s="398"/>
      <c r="F25" s="398"/>
      <c r="G25" s="398"/>
      <c r="H25" s="398"/>
      <c r="I25" s="398"/>
      <c r="J25" s="398"/>
      <c r="K25" s="398"/>
      <c r="L25" s="398"/>
      <c r="M25" s="398"/>
      <c r="N25" s="398"/>
      <c r="O25" s="398"/>
      <c r="P25" s="398"/>
      <c r="Q25" s="398"/>
      <c r="R25" s="398"/>
      <c r="S25" s="398"/>
      <c r="T25" s="398"/>
      <c r="U25" s="398"/>
      <c r="V25" s="398"/>
      <c r="W25" s="398"/>
      <c r="X25" s="398"/>
      <c r="Y25" s="398"/>
      <c r="Z25" s="398"/>
      <c r="AA25" s="398"/>
      <c r="AB25" s="398"/>
      <c r="AC25" s="398"/>
      <c r="AD25" s="398"/>
      <c r="AE25" s="398"/>
      <c r="AF25" s="398"/>
      <c r="AG25" s="398"/>
      <c r="AH25" s="398"/>
      <c r="AI25" s="398"/>
      <c r="AJ25" s="398"/>
      <c r="AK25" s="398"/>
      <c r="AL25" s="398"/>
      <c r="AM25" s="398"/>
      <c r="AN25" s="398"/>
      <c r="AO25" s="398"/>
      <c r="AP25" s="398"/>
      <c r="AQ25" s="398"/>
      <c r="AR25" s="398"/>
      <c r="AS25" s="398"/>
      <c r="AT25" s="398"/>
      <c r="AU25" s="398"/>
      <c r="AV25" s="398"/>
      <c r="AW25" s="398"/>
      <c r="AX25" s="398"/>
      <c r="AY25" s="398"/>
      <c r="AZ25" s="827"/>
      <c r="BA25" s="827"/>
      <c r="BB25" s="827"/>
      <c r="BC25" s="827"/>
      <c r="BD25" s="827"/>
      <c r="BE25" s="827"/>
      <c r="BF25" s="403"/>
      <c r="BG25" s="403"/>
      <c r="BH25" s="403"/>
      <c r="BI25" s="403"/>
      <c r="BJ25" s="403"/>
      <c r="BK25" s="403"/>
      <c r="BL25" s="403"/>
      <c r="BM25" s="403"/>
      <c r="BN25" s="403"/>
      <c r="BO25" s="403"/>
      <c r="BP25" s="403"/>
      <c r="BQ25" s="403"/>
      <c r="BR25" s="403"/>
      <c r="BS25" s="403"/>
      <c r="BT25" s="403"/>
      <c r="BU25" s="403"/>
      <c r="BV25" s="403"/>
    </row>
    <row r="26" spans="1:74" s="223" customFormat="1" ht="11.1" customHeight="1" x14ac:dyDescent="0.2">
      <c r="A26" s="404" t="s">
        <v>1164</v>
      </c>
      <c r="B26" s="406" t="s">
        <v>1057</v>
      </c>
      <c r="C26" s="237">
        <v>32.765949270999997</v>
      </c>
      <c r="D26" s="237">
        <v>30.771387408999999</v>
      </c>
      <c r="E26" s="237">
        <v>29.649456473000001</v>
      </c>
      <c r="F26" s="237">
        <v>30.312881377</v>
      </c>
      <c r="G26" s="237">
        <v>37.352008542</v>
      </c>
      <c r="H26" s="237">
        <v>40.966588672</v>
      </c>
      <c r="I26" s="237">
        <v>44.781147541000003</v>
      </c>
      <c r="J26" s="237">
        <v>42.026627112</v>
      </c>
      <c r="K26" s="237">
        <v>36.843352361999997</v>
      </c>
      <c r="L26" s="237">
        <v>32.017403401999999</v>
      </c>
      <c r="M26" s="237">
        <v>30.703249409000001</v>
      </c>
      <c r="N26" s="237">
        <v>33.452880706999998</v>
      </c>
      <c r="O26" s="237">
        <v>32.556571155999997</v>
      </c>
      <c r="P26" s="237">
        <v>30.234568586000002</v>
      </c>
      <c r="Q26" s="237">
        <v>31.500015078000001</v>
      </c>
      <c r="R26" s="237">
        <v>30.494505856</v>
      </c>
      <c r="S26" s="237">
        <v>36.107470847999998</v>
      </c>
      <c r="T26" s="237">
        <v>41.927261035999997</v>
      </c>
      <c r="U26" s="237">
        <v>46.553052043999998</v>
      </c>
      <c r="V26" s="237">
        <v>48.948410287000002</v>
      </c>
      <c r="W26" s="237">
        <v>42.16486467</v>
      </c>
      <c r="X26" s="237">
        <v>35.492897337000002</v>
      </c>
      <c r="Y26" s="237">
        <v>31.153509483000001</v>
      </c>
      <c r="Z26" s="237">
        <v>33.449906495</v>
      </c>
      <c r="AA26" s="237">
        <v>38.754723669999997</v>
      </c>
      <c r="AB26" s="237">
        <v>31.115234157</v>
      </c>
      <c r="AC26" s="237">
        <v>32.486795278000002</v>
      </c>
      <c r="AD26" s="237">
        <v>33.381145017999998</v>
      </c>
      <c r="AE26" s="237">
        <v>39.700702376000002</v>
      </c>
      <c r="AF26" s="237">
        <v>44.040943703000003</v>
      </c>
      <c r="AG26" s="237">
        <v>44.345328004000002</v>
      </c>
      <c r="AH26" s="237">
        <v>48.248589733999999</v>
      </c>
      <c r="AI26" s="237">
        <v>40.695158489000001</v>
      </c>
      <c r="AJ26" s="237">
        <v>38.803175000000003</v>
      </c>
      <c r="AK26" s="237">
        <v>33.887793420000001</v>
      </c>
      <c r="AL26" s="237">
        <v>35.766399579999998</v>
      </c>
      <c r="AM26" s="237">
        <v>40.975374287000001</v>
      </c>
      <c r="AN26" s="237">
        <v>35.054883449000002</v>
      </c>
      <c r="AO26" s="237">
        <v>34.901147807000001</v>
      </c>
      <c r="AP26" s="237">
        <v>36.215878988999997</v>
      </c>
      <c r="AQ26" s="237">
        <v>40.994275326999997</v>
      </c>
      <c r="AR26" s="237">
        <v>44.292525328000004</v>
      </c>
      <c r="AS26" s="237">
        <v>47.504431676000003</v>
      </c>
      <c r="AT26" s="237">
        <v>47.866559608000003</v>
      </c>
      <c r="AU26" s="237">
        <v>43.132430509000002</v>
      </c>
      <c r="AV26" s="237">
        <v>40.314903710000003</v>
      </c>
      <c r="AW26" s="237">
        <v>35.175622429000001</v>
      </c>
      <c r="AX26" s="237">
        <v>37.238343337000003</v>
      </c>
      <c r="AY26" s="237">
        <v>39.683447543</v>
      </c>
      <c r="AZ26" s="797">
        <v>33.469313894000003</v>
      </c>
      <c r="BA26" s="797">
        <v>38.105233601999998</v>
      </c>
      <c r="BB26" s="797">
        <v>38.342892345000003</v>
      </c>
      <c r="BC26" s="797">
        <v>42.089182158</v>
      </c>
      <c r="BD26" s="797">
        <v>46.192149999999998</v>
      </c>
      <c r="BE26" s="797">
        <v>50.109400000000001</v>
      </c>
      <c r="BF26" s="391">
        <v>49.805639999999997</v>
      </c>
      <c r="BG26" s="391">
        <v>44.531999999999996</v>
      </c>
      <c r="BH26" s="391">
        <v>40.234580000000001</v>
      </c>
      <c r="BI26" s="391">
        <v>36.666710000000002</v>
      </c>
      <c r="BJ26" s="391">
        <v>39.932569999999998</v>
      </c>
      <c r="BK26" s="391">
        <v>40.835970000000003</v>
      </c>
      <c r="BL26" s="391">
        <v>36.369860000000003</v>
      </c>
      <c r="BM26" s="391">
        <v>38.984189999999998</v>
      </c>
      <c r="BN26" s="391">
        <v>38.833390000000001</v>
      </c>
      <c r="BO26" s="391">
        <v>44.13053</v>
      </c>
      <c r="BP26" s="391">
        <v>47.944809999999997</v>
      </c>
      <c r="BQ26" s="391">
        <v>52.641089999999998</v>
      </c>
      <c r="BR26" s="391">
        <v>53.227939999999997</v>
      </c>
      <c r="BS26" s="391">
        <v>47.466909999999999</v>
      </c>
      <c r="BT26" s="391">
        <v>43.184010000000001</v>
      </c>
      <c r="BU26" s="391">
        <v>39.594050000000003</v>
      </c>
      <c r="BV26" s="391">
        <v>42.880890000000001</v>
      </c>
    </row>
    <row r="27" spans="1:74" ht="11.1" customHeight="1" x14ac:dyDescent="0.2">
      <c r="A27" s="174" t="s">
        <v>1165</v>
      </c>
      <c r="B27" s="407" t="s">
        <v>923</v>
      </c>
      <c r="C27" s="397">
        <v>13.135705736</v>
      </c>
      <c r="D27" s="397">
        <v>11.872165623000001</v>
      </c>
      <c r="E27" s="397">
        <v>8.6650341350000009</v>
      </c>
      <c r="F27" s="397">
        <v>9.0365804989999994</v>
      </c>
      <c r="G27" s="397">
        <v>14.971069265000001</v>
      </c>
      <c r="H27" s="397">
        <v>18.889151267999999</v>
      </c>
      <c r="I27" s="397">
        <v>22.759790037999998</v>
      </c>
      <c r="J27" s="397">
        <v>23.168114469999999</v>
      </c>
      <c r="K27" s="397">
        <v>19.349760621000001</v>
      </c>
      <c r="L27" s="397">
        <v>14.277176170000001</v>
      </c>
      <c r="M27" s="397">
        <v>11.997335791999999</v>
      </c>
      <c r="N27" s="397">
        <v>14.659372419</v>
      </c>
      <c r="O27" s="397">
        <v>12.55206244</v>
      </c>
      <c r="P27" s="397">
        <v>12.046923393</v>
      </c>
      <c r="Q27" s="397">
        <v>11.822222249999999</v>
      </c>
      <c r="R27" s="397">
        <v>11.525473924</v>
      </c>
      <c r="S27" s="397">
        <v>17.957761860000002</v>
      </c>
      <c r="T27" s="397">
        <v>21.321700529000001</v>
      </c>
      <c r="U27" s="397">
        <v>23.881803517000002</v>
      </c>
      <c r="V27" s="397">
        <v>27.282707216999999</v>
      </c>
      <c r="W27" s="397">
        <v>22.490610853</v>
      </c>
      <c r="X27" s="397">
        <v>15.996497279</v>
      </c>
      <c r="Y27" s="397">
        <v>13.555833457</v>
      </c>
      <c r="Z27" s="397">
        <v>13.787453403000001</v>
      </c>
      <c r="AA27" s="397">
        <v>18.524192882000001</v>
      </c>
      <c r="AB27" s="397">
        <v>11.205034921999999</v>
      </c>
      <c r="AC27" s="397">
        <v>13.265815292999999</v>
      </c>
      <c r="AD27" s="397">
        <v>12.617437132999999</v>
      </c>
      <c r="AE27" s="397">
        <v>18.877665211</v>
      </c>
      <c r="AF27" s="397">
        <v>21.281523708000002</v>
      </c>
      <c r="AG27" s="397">
        <v>22.426815209000001</v>
      </c>
      <c r="AH27" s="397">
        <v>25.846248653</v>
      </c>
      <c r="AI27" s="397">
        <v>20.995296630999999</v>
      </c>
      <c r="AJ27" s="397">
        <v>17.576885661999999</v>
      </c>
      <c r="AK27" s="397">
        <v>13.880163146999999</v>
      </c>
      <c r="AL27" s="397">
        <v>14.694443714</v>
      </c>
      <c r="AM27" s="397">
        <v>18.015267447999999</v>
      </c>
      <c r="AN27" s="397">
        <v>14.329407424999999</v>
      </c>
      <c r="AO27" s="397">
        <v>10.230471957000001</v>
      </c>
      <c r="AP27" s="397">
        <v>12.03380836</v>
      </c>
      <c r="AQ27" s="397">
        <v>17.975025241000001</v>
      </c>
      <c r="AR27" s="397">
        <v>18.763513896999999</v>
      </c>
      <c r="AS27" s="397">
        <v>22.013965668000001</v>
      </c>
      <c r="AT27" s="397">
        <v>24.281334251000001</v>
      </c>
      <c r="AU27" s="397">
        <v>21.276465539</v>
      </c>
      <c r="AV27" s="397">
        <v>17.758591224</v>
      </c>
      <c r="AW27" s="397">
        <v>13.186881351</v>
      </c>
      <c r="AX27" s="397">
        <v>14.84177624</v>
      </c>
      <c r="AY27" s="397">
        <v>16.569625435999999</v>
      </c>
      <c r="AZ27" s="798">
        <v>11.189251439</v>
      </c>
      <c r="BA27" s="798">
        <v>11.336105055000001</v>
      </c>
      <c r="BB27" s="798">
        <v>13.769138225000001</v>
      </c>
      <c r="BC27" s="798">
        <v>17.709634741999999</v>
      </c>
      <c r="BD27" s="798">
        <v>18.848379999999999</v>
      </c>
      <c r="BE27" s="798">
        <v>22.615739999999999</v>
      </c>
      <c r="BF27" s="385">
        <v>23.88006</v>
      </c>
      <c r="BG27" s="385">
        <v>21.053000000000001</v>
      </c>
      <c r="BH27" s="385">
        <v>15.955019999999999</v>
      </c>
      <c r="BI27" s="385">
        <v>13.99442</v>
      </c>
      <c r="BJ27" s="385">
        <v>16.73874</v>
      </c>
      <c r="BK27" s="385">
        <v>16.993549999999999</v>
      </c>
      <c r="BL27" s="385">
        <v>12.878299999999999</v>
      </c>
      <c r="BM27" s="385">
        <v>10.945740000000001</v>
      </c>
      <c r="BN27" s="385">
        <v>12.70173</v>
      </c>
      <c r="BO27" s="385">
        <v>17.12013</v>
      </c>
      <c r="BP27" s="385">
        <v>18.825800000000001</v>
      </c>
      <c r="BQ27" s="385">
        <v>23.20148</v>
      </c>
      <c r="BR27" s="385">
        <v>25.096080000000001</v>
      </c>
      <c r="BS27" s="385">
        <v>22.563649999999999</v>
      </c>
      <c r="BT27" s="385">
        <v>17.524809999999999</v>
      </c>
      <c r="BU27" s="385">
        <v>15.76463</v>
      </c>
      <c r="BV27" s="385">
        <v>18.602260000000001</v>
      </c>
    </row>
    <row r="28" spans="1:74" ht="11.1" customHeight="1" x14ac:dyDescent="0.2">
      <c r="A28" s="174" t="s">
        <v>1166</v>
      </c>
      <c r="B28" s="407" t="s">
        <v>85</v>
      </c>
      <c r="C28" s="397">
        <v>6.318822666</v>
      </c>
      <c r="D28" s="397">
        <v>5.8018356530000004</v>
      </c>
      <c r="E28" s="397">
        <v>5.0575384330000004</v>
      </c>
      <c r="F28" s="397">
        <v>4.8647099100000002</v>
      </c>
      <c r="G28" s="397">
        <v>4.872242526</v>
      </c>
      <c r="H28" s="397">
        <v>6.4456614090000004</v>
      </c>
      <c r="I28" s="397">
        <v>6.8473142810000001</v>
      </c>
      <c r="J28" s="397">
        <v>6.5753620049999997</v>
      </c>
      <c r="K28" s="397">
        <v>6.0836350149999996</v>
      </c>
      <c r="L28" s="397">
        <v>5.387533436</v>
      </c>
      <c r="M28" s="397">
        <v>5.2873696690000003</v>
      </c>
      <c r="N28" s="397">
        <v>5.238248349</v>
      </c>
      <c r="O28" s="397">
        <v>4.0693688689999998</v>
      </c>
      <c r="P28" s="397">
        <v>3.3995431900000002</v>
      </c>
      <c r="Q28" s="397">
        <v>3.4780546299999999</v>
      </c>
      <c r="R28" s="397">
        <v>3.7160707249999998</v>
      </c>
      <c r="S28" s="397">
        <v>4.9415683570000004</v>
      </c>
      <c r="T28" s="397">
        <v>5.9416158750000001</v>
      </c>
      <c r="U28" s="397">
        <v>6.4599275220000001</v>
      </c>
      <c r="V28" s="397">
        <v>6.5971131270000001</v>
      </c>
      <c r="W28" s="397">
        <v>5.9464896779999998</v>
      </c>
      <c r="X28" s="397">
        <v>5.0245793409999999</v>
      </c>
      <c r="Y28" s="397">
        <v>4.7996569600000001</v>
      </c>
      <c r="Z28" s="397">
        <v>4.6521391579999998</v>
      </c>
      <c r="AA28" s="397">
        <v>6.025678214</v>
      </c>
      <c r="AB28" s="397">
        <v>3.1082411759999999</v>
      </c>
      <c r="AC28" s="397">
        <v>2.8970355539999999</v>
      </c>
      <c r="AD28" s="397">
        <v>3.433539852</v>
      </c>
      <c r="AE28" s="397">
        <v>4.1873160069999997</v>
      </c>
      <c r="AF28" s="397">
        <v>4.7975103020000001</v>
      </c>
      <c r="AG28" s="397">
        <v>5.9325670989999999</v>
      </c>
      <c r="AH28" s="397">
        <v>6.3336071489999997</v>
      </c>
      <c r="AI28" s="397">
        <v>5.9778595140000004</v>
      </c>
      <c r="AJ28" s="397">
        <v>5.0695416709999996</v>
      </c>
      <c r="AK28" s="397">
        <v>4.4610491989999996</v>
      </c>
      <c r="AL28" s="397">
        <v>5.3929814970000001</v>
      </c>
      <c r="AM28" s="397">
        <v>6.4649320870000002</v>
      </c>
      <c r="AN28" s="397">
        <v>4.7462686420000004</v>
      </c>
      <c r="AO28" s="397">
        <v>4.1612777269999999</v>
      </c>
      <c r="AP28" s="397">
        <v>4.1141224980000004</v>
      </c>
      <c r="AQ28" s="397">
        <v>4.6356416290000002</v>
      </c>
      <c r="AR28" s="397">
        <v>5.4201148349999997</v>
      </c>
      <c r="AS28" s="397">
        <v>6.0008194609999999</v>
      </c>
      <c r="AT28" s="397">
        <v>6.1984598719999999</v>
      </c>
      <c r="AU28" s="397">
        <v>5.9446704940000004</v>
      </c>
      <c r="AV28" s="397">
        <v>5.4941569689999996</v>
      </c>
      <c r="AW28" s="397">
        <v>4.4476753999999996</v>
      </c>
      <c r="AX28" s="397">
        <v>4.5861468219999999</v>
      </c>
      <c r="AY28" s="397">
        <v>5.4005256050000003</v>
      </c>
      <c r="AZ28" s="798">
        <v>4.3748362070000004</v>
      </c>
      <c r="BA28" s="798">
        <v>3.9563899720000002</v>
      </c>
      <c r="BB28" s="798">
        <v>4.3806428110000004</v>
      </c>
      <c r="BC28" s="798">
        <v>4.2759850650000004</v>
      </c>
      <c r="BD28" s="798">
        <v>5.4498949999999997</v>
      </c>
      <c r="BE28" s="798">
        <v>5.9384030000000001</v>
      </c>
      <c r="BF28" s="385">
        <v>5.7558280000000002</v>
      </c>
      <c r="BG28" s="385">
        <v>5.4997819999999997</v>
      </c>
      <c r="BH28" s="385">
        <v>4.6297040000000003</v>
      </c>
      <c r="BI28" s="385">
        <v>4.1949389999999998</v>
      </c>
      <c r="BJ28" s="385">
        <v>4.3027959999999998</v>
      </c>
      <c r="BK28" s="385">
        <v>4.7530130000000002</v>
      </c>
      <c r="BL28" s="385">
        <v>4.0941619999999999</v>
      </c>
      <c r="BM28" s="385">
        <v>3.162998</v>
      </c>
      <c r="BN28" s="385">
        <v>3.509188</v>
      </c>
      <c r="BO28" s="385">
        <v>3.545499</v>
      </c>
      <c r="BP28" s="385">
        <v>4.3854509999999998</v>
      </c>
      <c r="BQ28" s="385">
        <v>5.1311669999999996</v>
      </c>
      <c r="BR28" s="385">
        <v>5.2809970000000002</v>
      </c>
      <c r="BS28" s="385">
        <v>4.9930729999999999</v>
      </c>
      <c r="BT28" s="385">
        <v>4.210528</v>
      </c>
      <c r="BU28" s="385">
        <v>3.8374549999999998</v>
      </c>
      <c r="BV28" s="385">
        <v>3.8209909999999998</v>
      </c>
    </row>
    <row r="29" spans="1:74" ht="11.1" customHeight="1" x14ac:dyDescent="0.2">
      <c r="A29" s="174" t="s">
        <v>1167</v>
      </c>
      <c r="B29" s="375" t="s">
        <v>1061</v>
      </c>
      <c r="C29" s="397">
        <v>3.8017599999999998</v>
      </c>
      <c r="D29" s="397">
        <v>3.436429</v>
      </c>
      <c r="E29" s="397">
        <v>3.7768609999999998</v>
      </c>
      <c r="F29" s="397">
        <v>3.0412110000000001</v>
      </c>
      <c r="G29" s="397">
        <v>3.2358560000000001</v>
      </c>
      <c r="H29" s="397">
        <v>3.5916060000000001</v>
      </c>
      <c r="I29" s="397">
        <v>3.6884830000000002</v>
      </c>
      <c r="J29" s="397">
        <v>3.693044</v>
      </c>
      <c r="K29" s="397">
        <v>3.339127</v>
      </c>
      <c r="L29" s="397">
        <v>2.9391880000000001</v>
      </c>
      <c r="M29" s="397">
        <v>3.274051</v>
      </c>
      <c r="N29" s="397">
        <v>3.789339</v>
      </c>
      <c r="O29" s="397">
        <v>3.7845529999999998</v>
      </c>
      <c r="P29" s="397">
        <v>3.424328</v>
      </c>
      <c r="Q29" s="397">
        <v>3.2895500000000002</v>
      </c>
      <c r="R29" s="397">
        <v>2.6939980000000001</v>
      </c>
      <c r="S29" s="397">
        <v>2.9067599999999998</v>
      </c>
      <c r="T29" s="397">
        <v>3.4186960000000002</v>
      </c>
      <c r="U29" s="397">
        <v>3.6608830000000001</v>
      </c>
      <c r="V29" s="397">
        <v>3.6597909999999998</v>
      </c>
      <c r="W29" s="397">
        <v>3.5594450000000002</v>
      </c>
      <c r="X29" s="397">
        <v>3.2362950000000001</v>
      </c>
      <c r="Y29" s="397">
        <v>3.258429</v>
      </c>
      <c r="Z29" s="397">
        <v>3.7871419999999998</v>
      </c>
      <c r="AA29" s="397">
        <v>3.437319</v>
      </c>
      <c r="AB29" s="397">
        <v>3.499822</v>
      </c>
      <c r="AC29" s="397">
        <v>3.056362</v>
      </c>
      <c r="AD29" s="397">
        <v>2.6479370000000002</v>
      </c>
      <c r="AE29" s="397">
        <v>2.8821430000000001</v>
      </c>
      <c r="AF29" s="397">
        <v>3.5296569999999998</v>
      </c>
      <c r="AG29" s="397">
        <v>3.4075139999999999</v>
      </c>
      <c r="AH29" s="397">
        <v>3.6099359999999998</v>
      </c>
      <c r="AI29" s="397">
        <v>3.5639379999999998</v>
      </c>
      <c r="AJ29" s="397">
        <v>2.5138780000000001</v>
      </c>
      <c r="AK29" s="397">
        <v>2.6799770000000001</v>
      </c>
      <c r="AL29" s="397">
        <v>3.7846350000000002</v>
      </c>
      <c r="AM29" s="397">
        <v>3.5891540000000002</v>
      </c>
      <c r="AN29" s="397">
        <v>3.4143870000000001</v>
      </c>
      <c r="AO29" s="397">
        <v>3.769469</v>
      </c>
      <c r="AP29" s="397">
        <v>3.304449</v>
      </c>
      <c r="AQ29" s="397">
        <v>3.2981280000000002</v>
      </c>
      <c r="AR29" s="397">
        <v>3.5992120000000001</v>
      </c>
      <c r="AS29" s="397">
        <v>3.6990059999999998</v>
      </c>
      <c r="AT29" s="397">
        <v>3.6835740000000001</v>
      </c>
      <c r="AU29" s="397">
        <v>3.3808340000000001</v>
      </c>
      <c r="AV29" s="397">
        <v>2.8280599999999998</v>
      </c>
      <c r="AW29" s="397">
        <v>3.2732770000000002</v>
      </c>
      <c r="AX29" s="397">
        <v>3.7921100000000001</v>
      </c>
      <c r="AY29" s="397">
        <v>3.79373</v>
      </c>
      <c r="AZ29" s="798">
        <v>3.426501</v>
      </c>
      <c r="BA29" s="798">
        <v>3.3251879999999998</v>
      </c>
      <c r="BB29" s="798">
        <v>2.8545889999999998</v>
      </c>
      <c r="BC29" s="798">
        <v>2.964928</v>
      </c>
      <c r="BD29" s="798">
        <v>3.23203</v>
      </c>
      <c r="BE29" s="798">
        <v>3.6311900000000001</v>
      </c>
      <c r="BF29" s="385">
        <v>3.66906</v>
      </c>
      <c r="BG29" s="385">
        <v>3.5507</v>
      </c>
      <c r="BH29" s="385">
        <v>3.3288799999999998</v>
      </c>
      <c r="BI29" s="385">
        <v>3.1527799999999999</v>
      </c>
      <c r="BJ29" s="385">
        <v>3.66906</v>
      </c>
      <c r="BK29" s="385">
        <v>3.66906</v>
      </c>
      <c r="BL29" s="385">
        <v>3.31399</v>
      </c>
      <c r="BM29" s="385">
        <v>3.66906</v>
      </c>
      <c r="BN29" s="385">
        <v>2.7098100000000001</v>
      </c>
      <c r="BO29" s="385">
        <v>3.4961600000000002</v>
      </c>
      <c r="BP29" s="385">
        <v>3.5507</v>
      </c>
      <c r="BQ29" s="385">
        <v>3.66906</v>
      </c>
      <c r="BR29" s="385">
        <v>3.66906</v>
      </c>
      <c r="BS29" s="385">
        <v>3.20966</v>
      </c>
      <c r="BT29" s="385">
        <v>2.9276900000000001</v>
      </c>
      <c r="BU29" s="385">
        <v>2.82321</v>
      </c>
      <c r="BV29" s="385">
        <v>3.66906</v>
      </c>
    </row>
    <row r="30" spans="1:74" ht="11.1" customHeight="1" x14ac:dyDescent="0.2">
      <c r="A30" s="175" t="s">
        <v>1168</v>
      </c>
      <c r="B30" s="375" t="s">
        <v>1065</v>
      </c>
      <c r="C30" s="397">
        <v>1.841166E-2</v>
      </c>
      <c r="D30" s="397">
        <v>2.1084678999999999E-2</v>
      </c>
      <c r="E30" s="397">
        <v>2.6995412999999999E-2</v>
      </c>
      <c r="F30" s="397">
        <v>5.1024903000000003E-2</v>
      </c>
      <c r="G30" s="397">
        <v>4.0160186E-2</v>
      </c>
      <c r="H30" s="397">
        <v>3.9382013E-2</v>
      </c>
      <c r="I30" s="397">
        <v>2.6326324000000002E-2</v>
      </c>
      <c r="J30" s="397">
        <v>2.354844E-2</v>
      </c>
      <c r="K30" s="397">
        <v>2.5319065000000002E-2</v>
      </c>
      <c r="L30" s="397">
        <v>1.9280802999999999E-2</v>
      </c>
      <c r="M30" s="397">
        <v>2.3441131E-2</v>
      </c>
      <c r="N30" s="397">
        <v>3.5867613E-2</v>
      </c>
      <c r="O30" s="397">
        <v>1.7274999999999999E-2</v>
      </c>
      <c r="P30" s="397">
        <v>2.4573000000000001E-2</v>
      </c>
      <c r="Q30" s="397">
        <v>6.1385000000000002E-2</v>
      </c>
      <c r="R30" s="397">
        <v>5.407E-2</v>
      </c>
      <c r="S30" s="397">
        <v>1.4540000000000001E-2</v>
      </c>
      <c r="T30" s="397">
        <v>2.0326E-2</v>
      </c>
      <c r="U30" s="397">
        <v>3.5473999999999999E-2</v>
      </c>
      <c r="V30" s="397">
        <v>4.6496000000000003E-2</v>
      </c>
      <c r="W30" s="397">
        <v>3.2079000000000003E-2</v>
      </c>
      <c r="X30" s="397">
        <v>2.1815000000000001E-2</v>
      </c>
      <c r="Y30" s="397">
        <v>1.3121000000000001E-2</v>
      </c>
      <c r="Z30" s="397">
        <v>7.9260000000000008E-3</v>
      </c>
      <c r="AA30" s="397">
        <v>1.7680000000000001E-2</v>
      </c>
      <c r="AB30" s="397">
        <v>4.4889999999999999E-2</v>
      </c>
      <c r="AC30" s="397">
        <v>3.024E-2</v>
      </c>
      <c r="AD30" s="397">
        <v>2.6724000000000001E-2</v>
      </c>
      <c r="AE30" s="397">
        <v>8.9604000000000003E-2</v>
      </c>
      <c r="AF30" s="397">
        <v>9.4273999999999997E-2</v>
      </c>
      <c r="AG30" s="397">
        <v>3.5078999999999999E-2</v>
      </c>
      <c r="AH30" s="397">
        <v>2.9500999999999999E-2</v>
      </c>
      <c r="AI30" s="397">
        <v>2.0730999999999999E-2</v>
      </c>
      <c r="AJ30" s="397">
        <v>1.7756000000000001E-2</v>
      </c>
      <c r="AK30" s="397">
        <v>2.9141E-2</v>
      </c>
      <c r="AL30" s="397">
        <v>2.7607E-2</v>
      </c>
      <c r="AM30" s="397">
        <v>3.9306129000000002E-2</v>
      </c>
      <c r="AN30" s="397">
        <v>7.8193288999999999E-2</v>
      </c>
      <c r="AO30" s="397">
        <v>6.2633418999999996E-2</v>
      </c>
      <c r="AP30" s="397">
        <v>4.9923812999999997E-2</v>
      </c>
      <c r="AQ30" s="397">
        <v>7.1481638E-2</v>
      </c>
      <c r="AR30" s="397">
        <v>5.5282728000000003E-2</v>
      </c>
      <c r="AS30" s="397">
        <v>4.3832317000000003E-2</v>
      </c>
      <c r="AT30" s="397">
        <v>4.7680444000000002E-2</v>
      </c>
      <c r="AU30" s="397">
        <v>3.0390975000000001E-2</v>
      </c>
      <c r="AV30" s="397">
        <v>3.2894313000000001E-2</v>
      </c>
      <c r="AW30" s="397">
        <v>2.8134981999999999E-2</v>
      </c>
      <c r="AX30" s="397">
        <v>2.9280823000000001E-2</v>
      </c>
      <c r="AY30" s="397">
        <v>3.7935507E-2</v>
      </c>
      <c r="AZ30" s="798">
        <v>3.3056677999999999E-2</v>
      </c>
      <c r="BA30" s="798">
        <v>6.1066119000000002E-2</v>
      </c>
      <c r="BB30" s="798">
        <v>4.6084218000000003E-2</v>
      </c>
      <c r="BC30" s="798">
        <v>4.0308473999999997E-2</v>
      </c>
      <c r="BD30" s="798">
        <v>4.7860699999999999E-2</v>
      </c>
      <c r="BE30" s="798">
        <v>4.1492300000000003E-2</v>
      </c>
      <c r="BF30" s="385">
        <v>3.9241100000000001E-2</v>
      </c>
      <c r="BG30" s="385">
        <v>3.6996399999999999E-2</v>
      </c>
      <c r="BH30" s="385">
        <v>3.0591500000000001E-2</v>
      </c>
      <c r="BI30" s="385">
        <v>3.1384799999999997E-2</v>
      </c>
      <c r="BJ30" s="385">
        <v>3.1943699999999998E-2</v>
      </c>
      <c r="BK30" s="385">
        <v>4.2961899999999997E-2</v>
      </c>
      <c r="BL30" s="385">
        <v>4.3193599999999999E-2</v>
      </c>
      <c r="BM30" s="385">
        <v>5.67159E-2</v>
      </c>
      <c r="BN30" s="385">
        <v>6.6867599999999999E-2</v>
      </c>
      <c r="BO30" s="385">
        <v>7.0241399999999996E-2</v>
      </c>
      <c r="BP30" s="385">
        <v>6.2444300000000001E-2</v>
      </c>
      <c r="BQ30" s="385">
        <v>4.9079100000000001E-2</v>
      </c>
      <c r="BR30" s="385">
        <v>4.3060599999999997E-2</v>
      </c>
      <c r="BS30" s="385">
        <v>3.8857299999999997E-2</v>
      </c>
      <c r="BT30" s="385">
        <v>3.15596E-2</v>
      </c>
      <c r="BU30" s="385">
        <v>3.18564E-2</v>
      </c>
      <c r="BV30" s="385">
        <v>3.2189099999999998E-2</v>
      </c>
    </row>
    <row r="31" spans="1:74" ht="11.1" customHeight="1" x14ac:dyDescent="0.2">
      <c r="A31" s="174" t="s">
        <v>1169</v>
      </c>
      <c r="B31" s="375" t="s">
        <v>1067</v>
      </c>
      <c r="C31" s="397">
        <v>8.0011363459999991</v>
      </c>
      <c r="D31" s="397">
        <v>7.982501697</v>
      </c>
      <c r="E31" s="397">
        <v>10.307684921</v>
      </c>
      <c r="F31" s="397">
        <v>11.405401997</v>
      </c>
      <c r="G31" s="397">
        <v>11.908788270000001</v>
      </c>
      <c r="H31" s="397">
        <v>9.3312624989999993</v>
      </c>
      <c r="I31" s="397">
        <v>8.5278983180000001</v>
      </c>
      <c r="J31" s="397">
        <v>6.1291055529999996</v>
      </c>
      <c r="K31" s="397">
        <v>5.4800390370000001</v>
      </c>
      <c r="L31" s="397">
        <v>7.3147081079999996</v>
      </c>
      <c r="M31" s="397">
        <v>8.8010054110000002</v>
      </c>
      <c r="N31" s="397">
        <v>8.4184664149999993</v>
      </c>
      <c r="O31" s="397">
        <v>10.601408893</v>
      </c>
      <c r="P31" s="397">
        <v>9.8981180000000002</v>
      </c>
      <c r="Q31" s="397">
        <v>10.860535</v>
      </c>
      <c r="R31" s="397">
        <v>10.080762</v>
      </c>
      <c r="S31" s="397">
        <v>7.3842780000000001</v>
      </c>
      <c r="T31" s="397">
        <v>8.0937859999999997</v>
      </c>
      <c r="U31" s="397">
        <v>8.9368479999999995</v>
      </c>
      <c r="V31" s="397">
        <v>7.869472</v>
      </c>
      <c r="W31" s="397">
        <v>7.1850389999999997</v>
      </c>
      <c r="X31" s="397">
        <v>8.7862310000000008</v>
      </c>
      <c r="Y31" s="397">
        <v>7.771242</v>
      </c>
      <c r="Z31" s="397">
        <v>9.2123559999999998</v>
      </c>
      <c r="AA31" s="397">
        <v>8.5759659999999993</v>
      </c>
      <c r="AB31" s="397">
        <v>10.907519000000001</v>
      </c>
      <c r="AC31" s="397">
        <v>10.281771000000001</v>
      </c>
      <c r="AD31" s="397">
        <v>11.662008999999999</v>
      </c>
      <c r="AE31" s="397">
        <v>10.196414000000001</v>
      </c>
      <c r="AF31" s="397">
        <v>10.037879999999999</v>
      </c>
      <c r="AG31" s="397">
        <v>8.1656270000000006</v>
      </c>
      <c r="AH31" s="397">
        <v>7.5860469999999998</v>
      </c>
      <c r="AI31" s="397">
        <v>5.9883705200000001</v>
      </c>
      <c r="AJ31" s="397">
        <v>9.4166310000000006</v>
      </c>
      <c r="AK31" s="397">
        <v>9.8395609999999998</v>
      </c>
      <c r="AL31" s="397">
        <v>9.2210549999999998</v>
      </c>
      <c r="AM31" s="397">
        <v>9.8428132349999995</v>
      </c>
      <c r="AN31" s="397">
        <v>9.202928</v>
      </c>
      <c r="AO31" s="397">
        <v>12.295459562</v>
      </c>
      <c r="AP31" s="397">
        <v>12.156648943</v>
      </c>
      <c r="AQ31" s="397">
        <v>9.5246168870000005</v>
      </c>
      <c r="AR31" s="397">
        <v>10.519323665</v>
      </c>
      <c r="AS31" s="397">
        <v>9.5344005159999998</v>
      </c>
      <c r="AT31" s="397">
        <v>7.3586925829999998</v>
      </c>
      <c r="AU31" s="397">
        <v>6.7087720019999999</v>
      </c>
      <c r="AV31" s="397">
        <v>9.0047050169999991</v>
      </c>
      <c r="AW31" s="397">
        <v>10.036032884000001</v>
      </c>
      <c r="AX31" s="397">
        <v>10.549769459</v>
      </c>
      <c r="AY31" s="397">
        <v>10.006010764999999</v>
      </c>
      <c r="AZ31" s="798">
        <v>9.9350663109999999</v>
      </c>
      <c r="BA31" s="798">
        <v>13.757512277</v>
      </c>
      <c r="BB31" s="798">
        <v>11.900089145000001</v>
      </c>
      <c r="BC31" s="798">
        <v>9.9644924709999998</v>
      </c>
      <c r="BD31" s="798">
        <v>10.654999999999999</v>
      </c>
      <c r="BE31" s="798">
        <v>9.4706449999999993</v>
      </c>
      <c r="BF31" s="385">
        <v>7.864141</v>
      </c>
      <c r="BG31" s="385">
        <v>6.875019</v>
      </c>
      <c r="BH31" s="385">
        <v>9.5029260000000004</v>
      </c>
      <c r="BI31" s="385">
        <v>10.15676</v>
      </c>
      <c r="BJ31" s="385">
        <v>10.57681</v>
      </c>
      <c r="BK31" s="385">
        <v>10.318709999999999</v>
      </c>
      <c r="BL31" s="385">
        <v>10.35957</v>
      </c>
      <c r="BM31" s="385">
        <v>13.766730000000001</v>
      </c>
      <c r="BN31" s="385">
        <v>12.66953</v>
      </c>
      <c r="BO31" s="385">
        <v>10.49971</v>
      </c>
      <c r="BP31" s="385">
        <v>11.16747</v>
      </c>
      <c r="BQ31" s="385">
        <v>9.8780950000000001</v>
      </c>
      <c r="BR31" s="385">
        <v>8.0687270000000009</v>
      </c>
      <c r="BS31" s="385">
        <v>7.071504</v>
      </c>
      <c r="BT31" s="385">
        <v>9.7813839999999992</v>
      </c>
      <c r="BU31" s="385">
        <v>10.59755</v>
      </c>
      <c r="BV31" s="385">
        <v>10.966839999999999</v>
      </c>
    </row>
    <row r="32" spans="1:74" ht="11.1" customHeight="1" x14ac:dyDescent="0.2">
      <c r="A32" s="174" t="s">
        <v>1170</v>
      </c>
      <c r="B32" s="375" t="s">
        <v>1069</v>
      </c>
      <c r="C32" s="397">
        <v>1.3166010859999999</v>
      </c>
      <c r="D32" s="397">
        <v>1.414704296</v>
      </c>
      <c r="E32" s="397">
        <v>1.689579975</v>
      </c>
      <c r="F32" s="397">
        <v>1.753984016</v>
      </c>
      <c r="G32" s="397">
        <v>2.090828503</v>
      </c>
      <c r="H32" s="397">
        <v>2.4790063980000001</v>
      </c>
      <c r="I32" s="397">
        <v>2.729170694</v>
      </c>
      <c r="J32" s="397">
        <v>2.269880202</v>
      </c>
      <c r="K32" s="397">
        <v>2.3872233569999999</v>
      </c>
      <c r="L32" s="397">
        <v>1.921033744</v>
      </c>
      <c r="M32" s="397">
        <v>1.225775767</v>
      </c>
      <c r="N32" s="397">
        <v>1.1158264309999999</v>
      </c>
      <c r="O32" s="397">
        <v>1.42085683</v>
      </c>
      <c r="P32" s="397">
        <v>1.3280698399999999</v>
      </c>
      <c r="Q32" s="397">
        <v>1.88715082</v>
      </c>
      <c r="R32" s="397">
        <v>2.3085935100000001</v>
      </c>
      <c r="S32" s="397">
        <v>2.7540915500000001</v>
      </c>
      <c r="T32" s="397">
        <v>2.9746272199999999</v>
      </c>
      <c r="U32" s="397">
        <v>3.4116298</v>
      </c>
      <c r="V32" s="397">
        <v>3.2942235100000001</v>
      </c>
      <c r="W32" s="397">
        <v>2.79222831</v>
      </c>
      <c r="X32" s="397">
        <v>2.3319562450000002</v>
      </c>
      <c r="Y32" s="397">
        <v>1.6661969599999999</v>
      </c>
      <c r="Z32" s="397">
        <v>1.8741289999999999</v>
      </c>
      <c r="AA32" s="397">
        <v>1.9967746799999999</v>
      </c>
      <c r="AB32" s="397">
        <v>2.298149</v>
      </c>
      <c r="AC32" s="397">
        <v>2.8428542399999999</v>
      </c>
      <c r="AD32" s="397">
        <v>2.88762338</v>
      </c>
      <c r="AE32" s="397">
        <v>3.3648744499999999</v>
      </c>
      <c r="AF32" s="397">
        <v>4.1496599999999999</v>
      </c>
      <c r="AG32" s="397">
        <v>4.26853908</v>
      </c>
      <c r="AH32" s="397">
        <v>4.7056079999999998</v>
      </c>
      <c r="AI32" s="397">
        <v>4.0551752969999999</v>
      </c>
      <c r="AJ32" s="397">
        <v>4.096285</v>
      </c>
      <c r="AK32" s="397">
        <v>2.9302272710000001</v>
      </c>
      <c r="AL32" s="397">
        <v>2.547248175</v>
      </c>
      <c r="AM32" s="397">
        <v>2.8745365779999998</v>
      </c>
      <c r="AN32" s="397">
        <v>3.1564686069999999</v>
      </c>
      <c r="AO32" s="397">
        <v>4.3263063180000003</v>
      </c>
      <c r="AP32" s="397">
        <v>4.5055206400000003</v>
      </c>
      <c r="AQ32" s="397">
        <v>5.4690369680000002</v>
      </c>
      <c r="AR32" s="397">
        <v>5.8659972189999996</v>
      </c>
      <c r="AS32" s="397">
        <v>6.1389261670000002</v>
      </c>
      <c r="AT32" s="397">
        <v>6.3122347110000003</v>
      </c>
      <c r="AU32" s="397">
        <v>5.7602953299999999</v>
      </c>
      <c r="AV32" s="397">
        <v>5.1465290489999997</v>
      </c>
      <c r="AW32" s="397">
        <v>4.1369190140000001</v>
      </c>
      <c r="AX32" s="397">
        <v>3.3921914279999998</v>
      </c>
      <c r="AY32" s="397">
        <v>3.7871810899999998</v>
      </c>
      <c r="AZ32" s="798">
        <v>4.4857348220000004</v>
      </c>
      <c r="BA32" s="798">
        <v>5.6634292840000002</v>
      </c>
      <c r="BB32" s="798">
        <v>5.4145516699999998</v>
      </c>
      <c r="BC32" s="798">
        <v>7.1488631920000003</v>
      </c>
      <c r="BD32" s="798">
        <v>7.9270930000000002</v>
      </c>
      <c r="BE32" s="798">
        <v>8.3902570000000001</v>
      </c>
      <c r="BF32" s="385">
        <v>8.6122029999999992</v>
      </c>
      <c r="BG32" s="385">
        <v>7.5709340000000003</v>
      </c>
      <c r="BH32" s="385">
        <v>6.854406</v>
      </c>
      <c r="BI32" s="385">
        <v>5.1782899999999996</v>
      </c>
      <c r="BJ32" s="385">
        <v>4.6367459999999996</v>
      </c>
      <c r="BK32" s="385">
        <v>5.0298150000000001</v>
      </c>
      <c r="BL32" s="385">
        <v>5.7289399999999997</v>
      </c>
      <c r="BM32" s="385">
        <v>7.4472839999999998</v>
      </c>
      <c r="BN32" s="385">
        <v>7.2507400000000004</v>
      </c>
      <c r="BO32" s="385">
        <v>9.4822109999999995</v>
      </c>
      <c r="BP32" s="385">
        <v>9.9827270000000006</v>
      </c>
      <c r="BQ32" s="385">
        <v>10.77068</v>
      </c>
      <c r="BR32" s="385">
        <v>11.13668</v>
      </c>
      <c r="BS32" s="385">
        <v>9.7159270000000006</v>
      </c>
      <c r="BT32" s="385">
        <v>8.8488330000000008</v>
      </c>
      <c r="BU32" s="385">
        <v>6.6787080000000003</v>
      </c>
      <c r="BV32" s="385">
        <v>5.9117860000000002</v>
      </c>
    </row>
    <row r="33" spans="1:74" ht="11.1" customHeight="1" x14ac:dyDescent="0.2">
      <c r="A33" s="174" t="s">
        <v>1171</v>
      </c>
      <c r="B33" s="407" t="s">
        <v>1093</v>
      </c>
      <c r="C33" s="397">
        <v>0.17351177700000001</v>
      </c>
      <c r="D33" s="397">
        <v>0.242666461</v>
      </c>
      <c r="E33" s="397">
        <v>0.125762596</v>
      </c>
      <c r="F33" s="397">
        <v>0.159969052</v>
      </c>
      <c r="G33" s="397">
        <v>0.23306379199999999</v>
      </c>
      <c r="H33" s="397">
        <v>0.190519085</v>
      </c>
      <c r="I33" s="397">
        <v>0.20216488599999999</v>
      </c>
      <c r="J33" s="397">
        <v>0.16757244199999999</v>
      </c>
      <c r="K33" s="397">
        <v>0.17824826699999999</v>
      </c>
      <c r="L33" s="397">
        <v>0.15848314099999999</v>
      </c>
      <c r="M33" s="397">
        <v>9.4270639000000003E-2</v>
      </c>
      <c r="N33" s="397">
        <v>0.19576047999999999</v>
      </c>
      <c r="O33" s="397">
        <v>0.111046124</v>
      </c>
      <c r="P33" s="397">
        <v>0.113013163</v>
      </c>
      <c r="Q33" s="397">
        <v>0.10111737799999999</v>
      </c>
      <c r="R33" s="397">
        <v>0.11553769699999999</v>
      </c>
      <c r="S33" s="397">
        <v>0.148471081</v>
      </c>
      <c r="T33" s="397">
        <v>0.15650941199999999</v>
      </c>
      <c r="U33" s="397">
        <v>0.166486205</v>
      </c>
      <c r="V33" s="397">
        <v>0.198607433</v>
      </c>
      <c r="W33" s="397">
        <v>0.15897282900000001</v>
      </c>
      <c r="X33" s="397">
        <v>9.5523471999999998E-2</v>
      </c>
      <c r="Y33" s="397">
        <v>8.9030105999999998E-2</v>
      </c>
      <c r="Z33" s="397">
        <v>0.12876093399999999</v>
      </c>
      <c r="AA33" s="397">
        <v>0.17711289399999999</v>
      </c>
      <c r="AB33" s="397">
        <v>5.1578059000000002E-2</v>
      </c>
      <c r="AC33" s="397">
        <v>0.11271719099999999</v>
      </c>
      <c r="AD33" s="397">
        <v>0.105874653</v>
      </c>
      <c r="AE33" s="397">
        <v>0.102685708</v>
      </c>
      <c r="AF33" s="397">
        <v>0.15043869300000001</v>
      </c>
      <c r="AG33" s="397">
        <v>0.109186616</v>
      </c>
      <c r="AH33" s="397">
        <v>0.13764193199999999</v>
      </c>
      <c r="AI33" s="397">
        <v>9.3787526999999996E-2</v>
      </c>
      <c r="AJ33" s="397">
        <v>0.112197667</v>
      </c>
      <c r="AK33" s="397">
        <v>6.7674803000000006E-2</v>
      </c>
      <c r="AL33" s="397">
        <v>9.8429193999999998E-2</v>
      </c>
      <c r="AM33" s="397">
        <v>0.14936480999999999</v>
      </c>
      <c r="AN33" s="397">
        <v>0.127230486</v>
      </c>
      <c r="AO33" s="397">
        <v>5.5529823999999998E-2</v>
      </c>
      <c r="AP33" s="397">
        <v>5.1405735000000001E-2</v>
      </c>
      <c r="AQ33" s="397">
        <v>2.0344964E-2</v>
      </c>
      <c r="AR33" s="397">
        <v>6.9080983999999998E-2</v>
      </c>
      <c r="AS33" s="397">
        <v>7.3481546999999994E-2</v>
      </c>
      <c r="AT33" s="397">
        <v>-1.5416253E-2</v>
      </c>
      <c r="AU33" s="397">
        <v>3.1002169E-2</v>
      </c>
      <c r="AV33" s="397">
        <v>4.9967138000000001E-2</v>
      </c>
      <c r="AW33" s="397">
        <v>6.6701798000000007E-2</v>
      </c>
      <c r="AX33" s="397">
        <v>4.7068565E-2</v>
      </c>
      <c r="AY33" s="397">
        <v>8.8439139999999999E-2</v>
      </c>
      <c r="AZ33" s="798">
        <v>2.4867436999999999E-2</v>
      </c>
      <c r="BA33" s="798">
        <v>5.5428949999999999E-3</v>
      </c>
      <c r="BB33" s="798">
        <v>-2.2202724E-2</v>
      </c>
      <c r="BC33" s="798">
        <v>-1.5029786E-2</v>
      </c>
      <c r="BD33" s="798">
        <v>3.1895199999999999E-2</v>
      </c>
      <c r="BE33" s="798">
        <v>2.1675099999999999E-2</v>
      </c>
      <c r="BF33" s="385">
        <v>-1.4899300000000001E-2</v>
      </c>
      <c r="BG33" s="385">
        <v>-5.4436199999999997E-2</v>
      </c>
      <c r="BH33" s="385">
        <v>-6.6943199999999994E-2</v>
      </c>
      <c r="BI33" s="385">
        <v>-4.18643E-2</v>
      </c>
      <c r="BJ33" s="385">
        <v>-2.3529600000000001E-2</v>
      </c>
      <c r="BK33" s="385">
        <v>2.8859200000000002E-2</v>
      </c>
      <c r="BL33" s="385">
        <v>-4.8299099999999998E-2</v>
      </c>
      <c r="BM33" s="385">
        <v>-6.4340999999999995E-2</v>
      </c>
      <c r="BN33" s="385">
        <v>-7.4469499999999994E-2</v>
      </c>
      <c r="BO33" s="385">
        <v>-8.3427799999999996E-2</v>
      </c>
      <c r="BP33" s="385">
        <v>-2.9787000000000001E-2</v>
      </c>
      <c r="BQ33" s="385">
        <v>-5.8469300000000002E-2</v>
      </c>
      <c r="BR33" s="385">
        <v>-6.6664299999999996E-2</v>
      </c>
      <c r="BS33" s="385">
        <v>-0.12575910000000001</v>
      </c>
      <c r="BT33" s="385">
        <v>-0.14080139999999999</v>
      </c>
      <c r="BU33" s="385">
        <v>-0.1393577</v>
      </c>
      <c r="BV33" s="385">
        <v>-0.1222374</v>
      </c>
    </row>
    <row r="34" spans="1:74" ht="11.1" customHeight="1" x14ac:dyDescent="0.2">
      <c r="A34" s="174" t="s">
        <v>1172</v>
      </c>
      <c r="B34" s="405" t="s">
        <v>1095</v>
      </c>
      <c r="C34" s="397">
        <v>33.388903999999997</v>
      </c>
      <c r="D34" s="397">
        <v>31.269724</v>
      </c>
      <c r="E34" s="397">
        <v>30.479234999999999</v>
      </c>
      <c r="F34" s="397">
        <v>30.784697000000001</v>
      </c>
      <c r="G34" s="397">
        <v>38.454478000000002</v>
      </c>
      <c r="H34" s="397">
        <v>42.032294999999998</v>
      </c>
      <c r="I34" s="397">
        <v>45.973782</v>
      </c>
      <c r="J34" s="397">
        <v>42.980438999999997</v>
      </c>
      <c r="K34" s="397">
        <v>37.405346000000002</v>
      </c>
      <c r="L34" s="397">
        <v>32.164444000000003</v>
      </c>
      <c r="M34" s="397">
        <v>31.167998999999998</v>
      </c>
      <c r="N34" s="397">
        <v>33.783067000000003</v>
      </c>
      <c r="O34" s="397">
        <v>32.159939151000003</v>
      </c>
      <c r="P34" s="397">
        <v>30.222638588999999</v>
      </c>
      <c r="Q34" s="397">
        <v>31.752755211</v>
      </c>
      <c r="R34" s="397">
        <v>30.665596739000001</v>
      </c>
      <c r="S34" s="397">
        <v>36.448542756999998</v>
      </c>
      <c r="T34" s="397">
        <v>42.661311380000001</v>
      </c>
      <c r="U34" s="397">
        <v>47.422301642000001</v>
      </c>
      <c r="V34" s="397">
        <v>50.241383749999997</v>
      </c>
      <c r="W34" s="397">
        <v>42.949535140000002</v>
      </c>
      <c r="X34" s="397">
        <v>35.385555740999997</v>
      </c>
      <c r="Y34" s="397">
        <v>31.332419676000001</v>
      </c>
      <c r="Z34" s="397">
        <v>33.271041646</v>
      </c>
      <c r="AA34" s="397">
        <v>38.180347415999996</v>
      </c>
      <c r="AB34" s="397">
        <v>30.625006802000001</v>
      </c>
      <c r="AC34" s="397">
        <v>32.243196632</v>
      </c>
      <c r="AD34" s="397">
        <v>33.461922217000001</v>
      </c>
      <c r="AE34" s="397">
        <v>39.971881758000002</v>
      </c>
      <c r="AF34" s="397">
        <v>44.390528310000001</v>
      </c>
      <c r="AG34" s="397">
        <v>44.542524606000001</v>
      </c>
      <c r="AH34" s="397">
        <v>49.262875469000001</v>
      </c>
      <c r="AI34" s="397">
        <v>40.990693215999997</v>
      </c>
      <c r="AJ34" s="397">
        <v>39.220296279000003</v>
      </c>
      <c r="AK34" s="397">
        <v>33.712000185999997</v>
      </c>
      <c r="AL34" s="397">
        <v>34.890418883000002</v>
      </c>
      <c r="AM34" s="397">
        <v>40.481518045000001</v>
      </c>
      <c r="AN34" s="397">
        <v>34.700207094</v>
      </c>
      <c r="AO34" s="397">
        <v>34.742650105999999</v>
      </c>
      <c r="AP34" s="397">
        <v>36.505126683999997</v>
      </c>
      <c r="AQ34" s="397">
        <v>41.186470116999999</v>
      </c>
      <c r="AR34" s="397">
        <v>45.168695421999999</v>
      </c>
      <c r="AS34" s="397">
        <v>47.856132541000001</v>
      </c>
      <c r="AT34" s="397">
        <v>49.407308536000002</v>
      </c>
      <c r="AU34" s="397">
        <v>43.976700700999999</v>
      </c>
      <c r="AV34" s="397">
        <v>40.939187580000002</v>
      </c>
      <c r="AW34" s="397">
        <v>35.497227918</v>
      </c>
      <c r="AX34" s="397">
        <v>36.623319350000003</v>
      </c>
      <c r="AY34" s="397">
        <v>39.810446395</v>
      </c>
      <c r="AZ34" s="798">
        <v>33.146551557000002</v>
      </c>
      <c r="BA34" s="798">
        <v>37.93457918</v>
      </c>
      <c r="BB34" s="798">
        <v>37.896647108000003</v>
      </c>
      <c r="BC34" s="798">
        <v>41.869557327999999</v>
      </c>
      <c r="BD34" s="798">
        <v>46.192149999999998</v>
      </c>
      <c r="BE34" s="798">
        <v>50.109400000000001</v>
      </c>
      <c r="BF34" s="385">
        <v>49.805639999999997</v>
      </c>
      <c r="BG34" s="385">
        <v>44.531999999999996</v>
      </c>
      <c r="BH34" s="385">
        <v>40.234580000000001</v>
      </c>
      <c r="BI34" s="385">
        <v>36.666710000000002</v>
      </c>
      <c r="BJ34" s="385">
        <v>39.932569999999998</v>
      </c>
      <c r="BK34" s="385">
        <v>40.835970000000003</v>
      </c>
      <c r="BL34" s="385">
        <v>36.369860000000003</v>
      </c>
      <c r="BM34" s="385">
        <v>38.984189999999998</v>
      </c>
      <c r="BN34" s="385">
        <v>38.833390000000001</v>
      </c>
      <c r="BO34" s="385">
        <v>44.13053</v>
      </c>
      <c r="BP34" s="385">
        <v>47.944809999999997</v>
      </c>
      <c r="BQ34" s="385">
        <v>52.641089999999998</v>
      </c>
      <c r="BR34" s="385">
        <v>53.227939999999997</v>
      </c>
      <c r="BS34" s="385">
        <v>47.466909999999999</v>
      </c>
      <c r="BT34" s="385">
        <v>43.184010000000001</v>
      </c>
      <c r="BU34" s="385">
        <v>39.594050000000003</v>
      </c>
      <c r="BV34" s="385">
        <v>42.880890000000001</v>
      </c>
    </row>
    <row r="35" spans="1:74" ht="11.1" customHeight="1" x14ac:dyDescent="0.2">
      <c r="A35" s="169"/>
      <c r="B35" s="46" t="s">
        <v>1173</v>
      </c>
      <c r="C35" s="398"/>
      <c r="D35" s="398"/>
      <c r="E35" s="398"/>
      <c r="F35" s="398"/>
      <c r="G35" s="398"/>
      <c r="H35" s="398"/>
      <c r="I35" s="398"/>
      <c r="J35" s="398"/>
      <c r="K35" s="398"/>
      <c r="L35" s="398"/>
      <c r="M35" s="398"/>
      <c r="N35" s="398"/>
      <c r="O35" s="398"/>
      <c r="P35" s="398"/>
      <c r="Q35" s="398"/>
      <c r="R35" s="398"/>
      <c r="S35" s="398"/>
      <c r="T35" s="398"/>
      <c r="U35" s="398"/>
      <c r="V35" s="398"/>
      <c r="W35" s="398"/>
      <c r="X35" s="398"/>
      <c r="Y35" s="398"/>
      <c r="Z35" s="398"/>
      <c r="AA35" s="398"/>
      <c r="AB35" s="398"/>
      <c r="AC35" s="398"/>
      <c r="AD35" s="398"/>
      <c r="AE35" s="398"/>
      <c r="AF35" s="398"/>
      <c r="AG35" s="398"/>
      <c r="AH35" s="398"/>
      <c r="AI35" s="398"/>
      <c r="AJ35" s="398"/>
      <c r="AK35" s="398"/>
      <c r="AL35" s="398"/>
      <c r="AM35" s="398"/>
      <c r="AN35" s="398"/>
      <c r="AO35" s="398"/>
      <c r="AP35" s="398"/>
      <c r="AQ35" s="398"/>
      <c r="AR35" s="398"/>
      <c r="AS35" s="398"/>
      <c r="AT35" s="398"/>
      <c r="AU35" s="398"/>
      <c r="AV35" s="398"/>
      <c r="AW35" s="398"/>
      <c r="AX35" s="398"/>
      <c r="AY35" s="398"/>
      <c r="AZ35" s="827"/>
      <c r="BA35" s="827"/>
      <c r="BB35" s="827"/>
      <c r="BC35" s="827"/>
      <c r="BD35" s="827"/>
      <c r="BE35" s="827"/>
      <c r="BF35" s="403"/>
      <c r="BG35" s="403"/>
      <c r="BH35" s="403"/>
      <c r="BI35" s="403"/>
      <c r="BJ35" s="403"/>
      <c r="BK35" s="403"/>
      <c r="BL35" s="403"/>
      <c r="BM35" s="403"/>
      <c r="BN35" s="403"/>
      <c r="BO35" s="403"/>
      <c r="BP35" s="403"/>
      <c r="BQ35" s="403"/>
      <c r="BR35" s="403"/>
      <c r="BS35" s="403"/>
      <c r="BT35" s="403"/>
      <c r="BU35" s="403"/>
      <c r="BV35" s="403"/>
    </row>
    <row r="36" spans="1:74" s="223" customFormat="1" ht="11.1" customHeight="1" x14ac:dyDescent="0.2">
      <c r="A36" s="404" t="s">
        <v>1174</v>
      </c>
      <c r="B36" s="406" t="s">
        <v>1057</v>
      </c>
      <c r="C36" s="237">
        <v>36.38484837</v>
      </c>
      <c r="D36" s="237">
        <v>32.48664625</v>
      </c>
      <c r="E36" s="237">
        <v>33.150928886999999</v>
      </c>
      <c r="F36" s="237">
        <v>29.093965176000001</v>
      </c>
      <c r="G36" s="237">
        <v>31.293890866000002</v>
      </c>
      <c r="H36" s="237">
        <v>33.492102787999997</v>
      </c>
      <c r="I36" s="237">
        <v>38.822236959000001</v>
      </c>
      <c r="J36" s="237">
        <v>37.902866232000001</v>
      </c>
      <c r="K36" s="237">
        <v>32.435741812000003</v>
      </c>
      <c r="L36" s="237">
        <v>29.491044142</v>
      </c>
      <c r="M36" s="237">
        <v>32.197268033</v>
      </c>
      <c r="N36" s="237">
        <v>34.412505070000002</v>
      </c>
      <c r="O36" s="237">
        <v>34.544550739999998</v>
      </c>
      <c r="P36" s="237">
        <v>30.767058542000001</v>
      </c>
      <c r="Q36" s="237">
        <v>31.618171748000002</v>
      </c>
      <c r="R36" s="237">
        <v>27.341642968999999</v>
      </c>
      <c r="S36" s="237">
        <v>30.692543715999999</v>
      </c>
      <c r="T36" s="237">
        <v>29.534976774</v>
      </c>
      <c r="U36" s="237">
        <v>36.791284666999999</v>
      </c>
      <c r="V36" s="237">
        <v>36.124275036999997</v>
      </c>
      <c r="W36" s="237">
        <v>30.169090626999999</v>
      </c>
      <c r="X36" s="237">
        <v>29.235700480999999</v>
      </c>
      <c r="Y36" s="237">
        <v>30.44991984</v>
      </c>
      <c r="Z36" s="237">
        <v>33.088877232000002</v>
      </c>
      <c r="AA36" s="237">
        <v>32.931024903999997</v>
      </c>
      <c r="AB36" s="237">
        <v>30.146380020999999</v>
      </c>
      <c r="AC36" s="237">
        <v>30.443216796000002</v>
      </c>
      <c r="AD36" s="237">
        <v>28.049403705</v>
      </c>
      <c r="AE36" s="237">
        <v>29.030153218999999</v>
      </c>
      <c r="AF36" s="237">
        <v>32.717953411000003</v>
      </c>
      <c r="AG36" s="237">
        <v>36.764427343999998</v>
      </c>
      <c r="AH36" s="237">
        <v>34.919012355</v>
      </c>
      <c r="AI36" s="237">
        <v>30.214963170000001</v>
      </c>
      <c r="AJ36" s="237">
        <v>28.631455628000001</v>
      </c>
      <c r="AK36" s="237">
        <v>30.334749988999999</v>
      </c>
      <c r="AL36" s="237">
        <v>33.309052520999998</v>
      </c>
      <c r="AM36" s="237">
        <v>35.931206993000004</v>
      </c>
      <c r="AN36" s="237">
        <v>30.514621251000001</v>
      </c>
      <c r="AO36" s="237">
        <v>31.792722435000002</v>
      </c>
      <c r="AP36" s="237">
        <v>29.509920705999999</v>
      </c>
      <c r="AQ36" s="237">
        <v>29.648926528000001</v>
      </c>
      <c r="AR36" s="237">
        <v>32.384391162999997</v>
      </c>
      <c r="AS36" s="237">
        <v>35.191108540999998</v>
      </c>
      <c r="AT36" s="237">
        <v>35.000701702000001</v>
      </c>
      <c r="AU36" s="237">
        <v>29.725331518000001</v>
      </c>
      <c r="AV36" s="237">
        <v>30.198696214000002</v>
      </c>
      <c r="AW36" s="237">
        <v>31.072342758000001</v>
      </c>
      <c r="AX36" s="237">
        <v>36.424730982</v>
      </c>
      <c r="AY36" s="237">
        <v>38.285990048999999</v>
      </c>
      <c r="AZ36" s="797">
        <v>32.343371394999998</v>
      </c>
      <c r="BA36" s="797">
        <v>35.019541597</v>
      </c>
      <c r="BB36" s="797">
        <v>30.171203030000001</v>
      </c>
      <c r="BC36" s="797">
        <v>30.334405287999999</v>
      </c>
      <c r="BD36" s="797">
        <v>30.547409999999999</v>
      </c>
      <c r="BE36" s="797">
        <v>34.000889999999998</v>
      </c>
      <c r="BF36" s="391">
        <v>33.732030000000002</v>
      </c>
      <c r="BG36" s="391">
        <v>30.145859999999999</v>
      </c>
      <c r="BH36" s="391">
        <v>28.921140000000001</v>
      </c>
      <c r="BI36" s="391">
        <v>30.319710000000001</v>
      </c>
      <c r="BJ36" s="391">
        <v>34.034599999999998</v>
      </c>
      <c r="BK36" s="391">
        <v>35.32544</v>
      </c>
      <c r="BL36" s="391">
        <v>30.892990000000001</v>
      </c>
      <c r="BM36" s="391">
        <v>32.539619999999999</v>
      </c>
      <c r="BN36" s="391">
        <v>29.277200000000001</v>
      </c>
      <c r="BO36" s="391">
        <v>30.236419999999999</v>
      </c>
      <c r="BP36" s="391">
        <v>32.145299999999999</v>
      </c>
      <c r="BQ36" s="391">
        <v>37.02026</v>
      </c>
      <c r="BR36" s="391">
        <v>35.933729999999997</v>
      </c>
      <c r="BS36" s="391">
        <v>31.309850000000001</v>
      </c>
      <c r="BT36" s="391">
        <v>29.530059999999999</v>
      </c>
      <c r="BU36" s="391">
        <v>30.7928</v>
      </c>
      <c r="BV36" s="391">
        <v>34.370950000000001</v>
      </c>
    </row>
    <row r="37" spans="1:74" ht="11.1" customHeight="1" x14ac:dyDescent="0.2">
      <c r="A37" s="174" t="s">
        <v>1175</v>
      </c>
      <c r="B37" s="407" t="s">
        <v>923</v>
      </c>
      <c r="C37" s="397">
        <v>7.5859346490000004</v>
      </c>
      <c r="D37" s="397">
        <v>6.7361877229999996</v>
      </c>
      <c r="E37" s="397">
        <v>5.8662121029999996</v>
      </c>
      <c r="F37" s="397">
        <v>5.899921215</v>
      </c>
      <c r="G37" s="397">
        <v>4.7123450079999998</v>
      </c>
      <c r="H37" s="397">
        <v>4.8228631709999998</v>
      </c>
      <c r="I37" s="397">
        <v>8.4887887650000007</v>
      </c>
      <c r="J37" s="397">
        <v>9.8591362270000005</v>
      </c>
      <c r="K37" s="397">
        <v>9.367711087</v>
      </c>
      <c r="L37" s="397">
        <v>8.3393546379999997</v>
      </c>
      <c r="M37" s="397">
        <v>8.3430160079999993</v>
      </c>
      <c r="N37" s="397">
        <v>9.5703877070000001</v>
      </c>
      <c r="O37" s="397">
        <v>9.8173880709999999</v>
      </c>
      <c r="P37" s="397">
        <v>8.2987965599999995</v>
      </c>
      <c r="Q37" s="397">
        <v>9.4811761749999999</v>
      </c>
      <c r="R37" s="397">
        <v>6.9533880180000001</v>
      </c>
      <c r="S37" s="397">
        <v>4.9970098370000002</v>
      </c>
      <c r="T37" s="397">
        <v>6.7766913500000001</v>
      </c>
      <c r="U37" s="397">
        <v>10.793222001</v>
      </c>
      <c r="V37" s="397">
        <v>10.709464176999999</v>
      </c>
      <c r="W37" s="397">
        <v>9.3253722159999999</v>
      </c>
      <c r="X37" s="397">
        <v>8.6803831959999993</v>
      </c>
      <c r="Y37" s="397">
        <v>8.4389023739999995</v>
      </c>
      <c r="Z37" s="397">
        <v>9.8059654520000006</v>
      </c>
      <c r="AA37" s="397">
        <v>10.340894273</v>
      </c>
      <c r="AB37" s="397">
        <v>9.0909883310000001</v>
      </c>
      <c r="AC37" s="397">
        <v>8.6160249350000004</v>
      </c>
      <c r="AD37" s="397">
        <v>6.6961648089999999</v>
      </c>
      <c r="AE37" s="397">
        <v>5.2138664979999998</v>
      </c>
      <c r="AF37" s="397">
        <v>7.9533418280000001</v>
      </c>
      <c r="AG37" s="397">
        <v>11.627345868000001</v>
      </c>
      <c r="AH37" s="397">
        <v>11.127203929</v>
      </c>
      <c r="AI37" s="397">
        <v>9.3984484259999999</v>
      </c>
      <c r="AJ37" s="397">
        <v>8.4100576690000004</v>
      </c>
      <c r="AK37" s="397">
        <v>8.5700491910000007</v>
      </c>
      <c r="AL37" s="397">
        <v>9.3843007679999992</v>
      </c>
      <c r="AM37" s="397">
        <v>9.4154630630000007</v>
      </c>
      <c r="AN37" s="397">
        <v>7.746866303</v>
      </c>
      <c r="AO37" s="397">
        <v>6.3753042459999998</v>
      </c>
      <c r="AP37" s="397">
        <v>5.4527761750000003</v>
      </c>
      <c r="AQ37" s="397">
        <v>6.0706912219999998</v>
      </c>
      <c r="AR37" s="397">
        <v>8.5790701330000001</v>
      </c>
      <c r="AS37" s="397">
        <v>10.707558912</v>
      </c>
      <c r="AT37" s="397">
        <v>10.991432801</v>
      </c>
      <c r="AU37" s="397">
        <v>9.814336162</v>
      </c>
      <c r="AV37" s="397">
        <v>7.697015897</v>
      </c>
      <c r="AW37" s="397">
        <v>8.1059077160000008</v>
      </c>
      <c r="AX37" s="397">
        <v>8.2156914459999992</v>
      </c>
      <c r="AY37" s="397">
        <v>8.4556814639999995</v>
      </c>
      <c r="AZ37" s="798">
        <v>7.3315299500000002</v>
      </c>
      <c r="BA37" s="798">
        <v>6.4196372869999996</v>
      </c>
      <c r="BB37" s="798">
        <v>5.5306224249999998</v>
      </c>
      <c r="BC37" s="798">
        <v>5.6215714769999998</v>
      </c>
      <c r="BD37" s="798">
        <v>5.7565623180000003</v>
      </c>
      <c r="BE37" s="798">
        <v>9.2708766199999992</v>
      </c>
      <c r="BF37" s="385">
        <v>10.23569</v>
      </c>
      <c r="BG37" s="385">
        <v>9.4347309999999993</v>
      </c>
      <c r="BH37" s="385">
        <v>7.4325760000000001</v>
      </c>
      <c r="BI37" s="385">
        <v>7.7482470000000001</v>
      </c>
      <c r="BJ37" s="385">
        <v>9.6202249999999996</v>
      </c>
      <c r="BK37" s="385">
        <v>9.7415400000000005</v>
      </c>
      <c r="BL37" s="385">
        <v>7.9416909999999996</v>
      </c>
      <c r="BM37" s="385">
        <v>7.4077000000000002</v>
      </c>
      <c r="BN37" s="385">
        <v>6.2603039999999996</v>
      </c>
      <c r="BO37" s="385">
        <v>4.7478199999999999</v>
      </c>
      <c r="BP37" s="385">
        <v>5.3766109999999996</v>
      </c>
      <c r="BQ37" s="385">
        <v>9.8766490000000005</v>
      </c>
      <c r="BR37" s="385">
        <v>11.246169999999999</v>
      </c>
      <c r="BS37" s="385">
        <v>10.21062</v>
      </c>
      <c r="BT37" s="385">
        <v>7.8286759999999997</v>
      </c>
      <c r="BU37" s="385">
        <v>8.1635639999999992</v>
      </c>
      <c r="BV37" s="385">
        <v>9.5756920000000001</v>
      </c>
    </row>
    <row r="38" spans="1:74" ht="11.1" customHeight="1" x14ac:dyDescent="0.2">
      <c r="A38" s="174" t="s">
        <v>1176</v>
      </c>
      <c r="B38" s="407" t="s">
        <v>85</v>
      </c>
      <c r="C38" s="397">
        <v>8.7431164950000007</v>
      </c>
      <c r="D38" s="397">
        <v>7.5986228320000002</v>
      </c>
      <c r="E38" s="397">
        <v>7.7727127539999996</v>
      </c>
      <c r="F38" s="397">
        <v>6.390132983</v>
      </c>
      <c r="G38" s="397">
        <v>6.7555069249999997</v>
      </c>
      <c r="H38" s="397">
        <v>7.3375753450000003</v>
      </c>
      <c r="I38" s="397">
        <v>9.9951739340000003</v>
      </c>
      <c r="J38" s="397">
        <v>10.615330370000001</v>
      </c>
      <c r="K38" s="397">
        <v>9.1324222380000002</v>
      </c>
      <c r="L38" s="397">
        <v>8.385279251</v>
      </c>
      <c r="M38" s="397">
        <v>7.8326144319999997</v>
      </c>
      <c r="N38" s="397">
        <v>8.4508815269999999</v>
      </c>
      <c r="O38" s="397">
        <v>8.6759351759999994</v>
      </c>
      <c r="P38" s="397">
        <v>6.6597801490000004</v>
      </c>
      <c r="Q38" s="397">
        <v>6.8842867180000002</v>
      </c>
      <c r="R38" s="397">
        <v>5.4293321050000003</v>
      </c>
      <c r="S38" s="397">
        <v>4.3934957529999998</v>
      </c>
      <c r="T38" s="397">
        <v>5.9778961580000001</v>
      </c>
      <c r="U38" s="397">
        <v>9.1332900890000008</v>
      </c>
      <c r="V38" s="397">
        <v>9.0872809770000007</v>
      </c>
      <c r="W38" s="397">
        <v>7.4334908259999999</v>
      </c>
      <c r="X38" s="397">
        <v>7.635243548</v>
      </c>
      <c r="Y38" s="397">
        <v>7.1257202729999998</v>
      </c>
      <c r="Z38" s="397">
        <v>7.5749830950000003</v>
      </c>
      <c r="AA38" s="397">
        <v>6.9219535460000001</v>
      </c>
      <c r="AB38" s="397">
        <v>5.8782389889999997</v>
      </c>
      <c r="AC38" s="397">
        <v>4.6703509219999999</v>
      </c>
      <c r="AD38" s="397">
        <v>3.469405176</v>
      </c>
      <c r="AE38" s="397">
        <v>3.1684617720000001</v>
      </c>
      <c r="AF38" s="397">
        <v>4.4609534330000002</v>
      </c>
      <c r="AG38" s="397">
        <v>6.4940825159999997</v>
      </c>
      <c r="AH38" s="397">
        <v>6.5643834539999997</v>
      </c>
      <c r="AI38" s="397">
        <v>6.0095055430000004</v>
      </c>
      <c r="AJ38" s="397">
        <v>5.9277338909999999</v>
      </c>
      <c r="AK38" s="397">
        <v>5.7077841249999999</v>
      </c>
      <c r="AL38" s="397">
        <v>6.4607289750000003</v>
      </c>
      <c r="AM38" s="397">
        <v>7.258841544</v>
      </c>
      <c r="AN38" s="397">
        <v>6.5213028050000004</v>
      </c>
      <c r="AO38" s="397">
        <v>5.8095443790000001</v>
      </c>
      <c r="AP38" s="397">
        <v>4.317882311</v>
      </c>
      <c r="AQ38" s="397">
        <v>4.387993475</v>
      </c>
      <c r="AR38" s="397">
        <v>5.5270412689999997</v>
      </c>
      <c r="AS38" s="397">
        <v>6.9685800699999998</v>
      </c>
      <c r="AT38" s="397">
        <v>6.6459762260000002</v>
      </c>
      <c r="AU38" s="397">
        <v>6.055330337</v>
      </c>
      <c r="AV38" s="397">
        <v>5.99965364</v>
      </c>
      <c r="AW38" s="397">
        <v>5.7789091939999997</v>
      </c>
      <c r="AX38" s="397">
        <v>5.0215347330000002</v>
      </c>
      <c r="AY38" s="397">
        <v>4.6273376490000002</v>
      </c>
      <c r="AZ38" s="798">
        <v>4.056017733</v>
      </c>
      <c r="BA38" s="798">
        <v>3.239157252</v>
      </c>
      <c r="BB38" s="798">
        <v>3.1106350950000001</v>
      </c>
      <c r="BC38" s="798">
        <v>3.2122848770000001</v>
      </c>
      <c r="BD38" s="798">
        <v>3.2773759999999998</v>
      </c>
      <c r="BE38" s="798">
        <v>5.3473899999999999</v>
      </c>
      <c r="BF38" s="385">
        <v>5.3900560000000004</v>
      </c>
      <c r="BG38" s="385">
        <v>4.9218789999999997</v>
      </c>
      <c r="BH38" s="385">
        <v>4.9520099999999996</v>
      </c>
      <c r="BI38" s="385">
        <v>4.6921790000000003</v>
      </c>
      <c r="BJ38" s="385">
        <v>4.6569050000000001</v>
      </c>
      <c r="BK38" s="385">
        <v>4.6854529999999999</v>
      </c>
      <c r="BL38" s="385">
        <v>3.8991220000000002</v>
      </c>
      <c r="BM38" s="385">
        <v>3.3719619999999999</v>
      </c>
      <c r="BN38" s="385">
        <v>3.028432</v>
      </c>
      <c r="BO38" s="385">
        <v>2.5810460000000002</v>
      </c>
      <c r="BP38" s="385">
        <v>2.9811830000000001</v>
      </c>
      <c r="BQ38" s="385">
        <v>4.9823170000000001</v>
      </c>
      <c r="BR38" s="385">
        <v>5.1436979999999997</v>
      </c>
      <c r="BS38" s="385">
        <v>4.7697700000000003</v>
      </c>
      <c r="BT38" s="385">
        <v>4.6810700000000001</v>
      </c>
      <c r="BU38" s="385">
        <v>4.4863809999999997</v>
      </c>
      <c r="BV38" s="385">
        <v>4.2070379999999998</v>
      </c>
    </row>
    <row r="39" spans="1:74" ht="11.1" customHeight="1" x14ac:dyDescent="0.2">
      <c r="A39" s="174" t="s">
        <v>1177</v>
      </c>
      <c r="B39" s="375" t="s">
        <v>1061</v>
      </c>
      <c r="C39" s="397">
        <v>0.86758400000000002</v>
      </c>
      <c r="D39" s="397">
        <v>0.75590000000000002</v>
      </c>
      <c r="E39" s="397">
        <v>0.85374899999999998</v>
      </c>
      <c r="F39" s="397">
        <v>0.82738299999999998</v>
      </c>
      <c r="G39" s="397">
        <v>0.84770000000000001</v>
      </c>
      <c r="H39" s="397">
        <v>0.65011600000000003</v>
      </c>
      <c r="I39" s="397">
        <v>0.84089499999999995</v>
      </c>
      <c r="J39" s="397">
        <v>0.83744300000000005</v>
      </c>
      <c r="K39" s="397">
        <v>0.82007600000000003</v>
      </c>
      <c r="L39" s="397">
        <v>0.85456600000000005</v>
      </c>
      <c r="M39" s="397">
        <v>0.836503</v>
      </c>
      <c r="N39" s="397">
        <v>0.85962000000000005</v>
      </c>
      <c r="O39" s="397">
        <v>0.83122499999999999</v>
      </c>
      <c r="P39" s="397">
        <v>0.77454000000000001</v>
      </c>
      <c r="Q39" s="397">
        <v>0.83724699999999996</v>
      </c>
      <c r="R39" s="397">
        <v>0.68923800000000002</v>
      </c>
      <c r="S39" s="397">
        <v>9.3605999999999995E-2</v>
      </c>
      <c r="T39" s="397">
        <v>0.26156499999999999</v>
      </c>
      <c r="U39" s="397">
        <v>0.83072100000000004</v>
      </c>
      <c r="V39" s="397">
        <v>0.83983600000000003</v>
      </c>
      <c r="W39" s="397">
        <v>0.82006299999999999</v>
      </c>
      <c r="X39" s="397">
        <v>0.82575900000000002</v>
      </c>
      <c r="Y39" s="397">
        <v>0.81478600000000001</v>
      </c>
      <c r="Z39" s="397">
        <v>0.81643200000000005</v>
      </c>
      <c r="AA39" s="397">
        <v>0.85842499999999999</v>
      </c>
      <c r="AB39" s="397">
        <v>0.80249899999999996</v>
      </c>
      <c r="AC39" s="397">
        <v>0.84143400000000002</v>
      </c>
      <c r="AD39" s="397">
        <v>0.82582299999999997</v>
      </c>
      <c r="AE39" s="397">
        <v>0.84636800000000001</v>
      </c>
      <c r="AF39" s="397">
        <v>0.80575600000000003</v>
      </c>
      <c r="AG39" s="397">
        <v>0.83313499999999996</v>
      </c>
      <c r="AH39" s="397">
        <v>0.84156799999999998</v>
      </c>
      <c r="AI39" s="397">
        <v>0.79703599999999997</v>
      </c>
      <c r="AJ39" s="397">
        <v>0.85308799999999996</v>
      </c>
      <c r="AK39" s="397">
        <v>0.82161600000000001</v>
      </c>
      <c r="AL39" s="397">
        <v>0.840391</v>
      </c>
      <c r="AM39" s="397">
        <v>0.851742</v>
      </c>
      <c r="AN39" s="397">
        <v>0.76475499999999996</v>
      </c>
      <c r="AO39" s="397">
        <v>0.76521499999999998</v>
      </c>
      <c r="AP39" s="397">
        <v>0.23291899999999999</v>
      </c>
      <c r="AQ39" s="397">
        <v>-3.3170000000000001E-3</v>
      </c>
      <c r="AR39" s="397">
        <v>0.103162</v>
      </c>
      <c r="AS39" s="397">
        <v>0.838731</v>
      </c>
      <c r="AT39" s="397">
        <v>0.84047700000000003</v>
      </c>
      <c r="AU39" s="397">
        <v>0.81954700000000003</v>
      </c>
      <c r="AV39" s="397">
        <v>0.85873699999999997</v>
      </c>
      <c r="AW39" s="397">
        <v>0.83337000000000006</v>
      </c>
      <c r="AX39" s="397">
        <v>0.84277599999999997</v>
      </c>
      <c r="AY39" s="397">
        <v>0.86205200000000004</v>
      </c>
      <c r="AZ39" s="798">
        <v>0.60729299999999997</v>
      </c>
      <c r="BA39" s="798">
        <v>0.83977900000000005</v>
      </c>
      <c r="BB39" s="798">
        <v>0.82330899999999996</v>
      </c>
      <c r="BC39" s="798">
        <v>0.80782799999999999</v>
      </c>
      <c r="BD39" s="798">
        <v>0.81503000000000003</v>
      </c>
      <c r="BE39" s="798">
        <v>0.83926999999999996</v>
      </c>
      <c r="BF39" s="385">
        <v>0.82479000000000002</v>
      </c>
      <c r="BG39" s="385">
        <v>0.79818</v>
      </c>
      <c r="BH39" s="385">
        <v>0.82479000000000002</v>
      </c>
      <c r="BI39" s="385">
        <v>0.79818</v>
      </c>
      <c r="BJ39" s="385">
        <v>0.82479000000000002</v>
      </c>
      <c r="BK39" s="385">
        <v>0.82479000000000002</v>
      </c>
      <c r="BL39" s="385">
        <v>0.74497000000000002</v>
      </c>
      <c r="BM39" s="385">
        <v>0.82479000000000002</v>
      </c>
      <c r="BN39" s="385">
        <v>0.21923000000000001</v>
      </c>
      <c r="BO39" s="385">
        <v>0.12722</v>
      </c>
      <c r="BP39" s="385">
        <v>0.79818</v>
      </c>
      <c r="BQ39" s="385">
        <v>0.82479000000000002</v>
      </c>
      <c r="BR39" s="385">
        <v>0.82479000000000002</v>
      </c>
      <c r="BS39" s="385">
        <v>0.79818</v>
      </c>
      <c r="BT39" s="385">
        <v>0.82479000000000002</v>
      </c>
      <c r="BU39" s="385">
        <v>0.79818</v>
      </c>
      <c r="BV39" s="385">
        <v>0.82479000000000002</v>
      </c>
    </row>
    <row r="40" spans="1:74" ht="11.1" customHeight="1" x14ac:dyDescent="0.2">
      <c r="A40" s="175" t="s">
        <v>1178</v>
      </c>
      <c r="B40" s="375" t="s">
        <v>1065</v>
      </c>
      <c r="C40" s="397">
        <v>13.598125175</v>
      </c>
      <c r="D40" s="397">
        <v>11.3260217</v>
      </c>
      <c r="E40" s="397">
        <v>12.188713533</v>
      </c>
      <c r="F40" s="397">
        <v>8.787450904</v>
      </c>
      <c r="G40" s="397">
        <v>11.970655131999999</v>
      </c>
      <c r="H40" s="397">
        <v>14.719814896000001</v>
      </c>
      <c r="I40" s="397">
        <v>13.993031886000001</v>
      </c>
      <c r="J40" s="397">
        <v>11.182899983</v>
      </c>
      <c r="K40" s="397">
        <v>7.8584555270000003</v>
      </c>
      <c r="L40" s="397">
        <v>6.8197950699999996</v>
      </c>
      <c r="M40" s="397">
        <v>9.4030789759999998</v>
      </c>
      <c r="N40" s="397">
        <v>9.6318691320000003</v>
      </c>
      <c r="O40" s="397">
        <v>9.7925876029999994</v>
      </c>
      <c r="P40" s="397">
        <v>8.3793018830000001</v>
      </c>
      <c r="Q40" s="397">
        <v>7.887113652</v>
      </c>
      <c r="R40" s="397">
        <v>7.3952429940000002</v>
      </c>
      <c r="S40" s="397">
        <v>14.960927971</v>
      </c>
      <c r="T40" s="397">
        <v>10.312402050999999</v>
      </c>
      <c r="U40" s="397">
        <v>9.557622233</v>
      </c>
      <c r="V40" s="397">
        <v>9.2098063440000004</v>
      </c>
      <c r="W40" s="397">
        <v>6.7662964600000004</v>
      </c>
      <c r="X40" s="397">
        <v>6.7722454599999997</v>
      </c>
      <c r="Y40" s="397">
        <v>8.4202624539999995</v>
      </c>
      <c r="Z40" s="397">
        <v>9.1007076579999993</v>
      </c>
      <c r="AA40" s="397">
        <v>9.1816481319999994</v>
      </c>
      <c r="AB40" s="397">
        <v>8.2209680509999998</v>
      </c>
      <c r="AC40" s="397">
        <v>9.4871364289999995</v>
      </c>
      <c r="AD40" s="397">
        <v>8.9341582759999998</v>
      </c>
      <c r="AE40" s="397">
        <v>10.750627817</v>
      </c>
      <c r="AF40" s="397">
        <v>11.124403449000001</v>
      </c>
      <c r="AG40" s="397">
        <v>10.551704622999999</v>
      </c>
      <c r="AH40" s="397">
        <v>9.1848687909999995</v>
      </c>
      <c r="AI40" s="397">
        <v>6.8814124320000003</v>
      </c>
      <c r="AJ40" s="397">
        <v>6.7543437969999998</v>
      </c>
      <c r="AK40" s="397">
        <v>8.6703366249999991</v>
      </c>
      <c r="AL40" s="397">
        <v>9.9700332770000006</v>
      </c>
      <c r="AM40" s="397">
        <v>11.178012497999999</v>
      </c>
      <c r="AN40" s="397">
        <v>8.6801378549999999</v>
      </c>
      <c r="AO40" s="397">
        <v>10.287851810999999</v>
      </c>
      <c r="AP40" s="397">
        <v>11.158243257000001</v>
      </c>
      <c r="AQ40" s="397">
        <v>10.873966544</v>
      </c>
      <c r="AR40" s="397">
        <v>10.000502999</v>
      </c>
      <c r="AS40" s="397">
        <v>8.6301150339999992</v>
      </c>
      <c r="AT40" s="397">
        <v>9.3333547009999993</v>
      </c>
      <c r="AU40" s="397">
        <v>6.5879232029999999</v>
      </c>
      <c r="AV40" s="397">
        <v>7.9175268980000002</v>
      </c>
      <c r="AW40" s="397">
        <v>9.3167642669999999</v>
      </c>
      <c r="AX40" s="397">
        <v>13.884295002</v>
      </c>
      <c r="AY40" s="397">
        <v>16.423326841000002</v>
      </c>
      <c r="AZ40" s="798">
        <v>13.009726086000001</v>
      </c>
      <c r="BA40" s="798">
        <v>14.825991686</v>
      </c>
      <c r="BB40" s="798">
        <v>11.693082950999999</v>
      </c>
      <c r="BC40" s="798">
        <v>11.517661591</v>
      </c>
      <c r="BD40" s="798">
        <v>11.4</v>
      </c>
      <c r="BE40" s="798">
        <v>9.67</v>
      </c>
      <c r="BF40" s="385">
        <v>8.8185359999999999</v>
      </c>
      <c r="BG40" s="385">
        <v>7.2837649999999998</v>
      </c>
      <c r="BH40" s="385">
        <v>7.5087080000000004</v>
      </c>
      <c r="BI40" s="385">
        <v>9.3746980000000004</v>
      </c>
      <c r="BJ40" s="385">
        <v>10.478160000000001</v>
      </c>
      <c r="BK40" s="385">
        <v>11.75014</v>
      </c>
      <c r="BL40" s="385">
        <v>10.48381</v>
      </c>
      <c r="BM40" s="385">
        <v>10.88851</v>
      </c>
      <c r="BN40" s="385">
        <v>9.966526</v>
      </c>
      <c r="BO40" s="385">
        <v>12.74579</v>
      </c>
      <c r="BP40" s="385">
        <v>12.91319</v>
      </c>
      <c r="BQ40" s="385">
        <v>11.693720000000001</v>
      </c>
      <c r="BR40" s="385">
        <v>9.8488030000000002</v>
      </c>
      <c r="BS40" s="385">
        <v>7.5237220000000002</v>
      </c>
      <c r="BT40" s="385">
        <v>7.6798690000000001</v>
      </c>
      <c r="BU40" s="385">
        <v>9.459816</v>
      </c>
      <c r="BV40" s="385">
        <v>10.624829999999999</v>
      </c>
    </row>
    <row r="41" spans="1:74" ht="11.1" customHeight="1" x14ac:dyDescent="0.2">
      <c r="A41" s="174" t="s">
        <v>1179</v>
      </c>
      <c r="B41" s="375" t="s">
        <v>1067</v>
      </c>
      <c r="C41" s="397">
        <v>4.2249729790000004</v>
      </c>
      <c r="D41" s="397">
        <v>4.5667380949999998</v>
      </c>
      <c r="E41" s="397">
        <v>4.7565886409999996</v>
      </c>
      <c r="F41" s="397">
        <v>5.2365305590000002</v>
      </c>
      <c r="G41" s="397">
        <v>4.8722915479999998</v>
      </c>
      <c r="H41" s="397">
        <v>3.8501008429999999</v>
      </c>
      <c r="I41" s="397">
        <v>3.4096328640000002</v>
      </c>
      <c r="J41" s="397">
        <v>3.3762375590000002</v>
      </c>
      <c r="K41" s="397">
        <v>3.3675559609999999</v>
      </c>
      <c r="L41" s="397">
        <v>3.3922249099999999</v>
      </c>
      <c r="M41" s="397">
        <v>4.3675596890000001</v>
      </c>
      <c r="N41" s="397">
        <v>4.5938347650000004</v>
      </c>
      <c r="O41" s="397">
        <v>4.0861861910000004</v>
      </c>
      <c r="P41" s="397">
        <v>5.1080136759999997</v>
      </c>
      <c r="Q41" s="397">
        <v>4.713026953</v>
      </c>
      <c r="R41" s="397">
        <v>4.6717805889999999</v>
      </c>
      <c r="S41" s="397">
        <v>3.9137824050000001</v>
      </c>
      <c r="T41" s="397">
        <v>3.6612254430000002</v>
      </c>
      <c r="U41" s="397">
        <v>3.7537564400000001</v>
      </c>
      <c r="V41" s="397">
        <v>3.8199812689999999</v>
      </c>
      <c r="W41" s="397">
        <v>3.5787636319999998</v>
      </c>
      <c r="X41" s="397">
        <v>3.1929117699999998</v>
      </c>
      <c r="Y41" s="397">
        <v>4.0046305530000001</v>
      </c>
      <c r="Z41" s="397">
        <v>4.3065478270000002</v>
      </c>
      <c r="AA41" s="397">
        <v>4.0524073100000004</v>
      </c>
      <c r="AB41" s="397">
        <v>4.4272173779999999</v>
      </c>
      <c r="AC41" s="397">
        <v>4.5197586310000002</v>
      </c>
      <c r="AD41" s="397">
        <v>5.4137641329999999</v>
      </c>
      <c r="AE41" s="397">
        <v>5.7787770490000003</v>
      </c>
      <c r="AF41" s="397">
        <v>4.9750167679999997</v>
      </c>
      <c r="AG41" s="397">
        <v>3.8315497280000002</v>
      </c>
      <c r="AH41" s="397">
        <v>4.0871540419999999</v>
      </c>
      <c r="AI41" s="397">
        <v>4.273084484</v>
      </c>
      <c r="AJ41" s="397">
        <v>4.2474674730000004</v>
      </c>
      <c r="AK41" s="397">
        <v>4.7471678900000001</v>
      </c>
      <c r="AL41" s="397">
        <v>4.9128632120000004</v>
      </c>
      <c r="AM41" s="397">
        <v>5.3058658019999996</v>
      </c>
      <c r="AN41" s="397">
        <v>4.7430431830000002</v>
      </c>
      <c r="AO41" s="397">
        <v>5.824028599</v>
      </c>
      <c r="AP41" s="397">
        <v>5.202948449</v>
      </c>
      <c r="AQ41" s="397">
        <v>4.9206925300000002</v>
      </c>
      <c r="AR41" s="397">
        <v>4.4632386740000003</v>
      </c>
      <c r="AS41" s="397">
        <v>4.2362320430000002</v>
      </c>
      <c r="AT41" s="397">
        <v>3.6830806119999999</v>
      </c>
      <c r="AU41" s="397">
        <v>3.4094493300000002</v>
      </c>
      <c r="AV41" s="397">
        <v>5.06100233</v>
      </c>
      <c r="AW41" s="397">
        <v>5.0709746300000003</v>
      </c>
      <c r="AX41" s="397">
        <v>6.5956686979999999</v>
      </c>
      <c r="AY41" s="397">
        <v>5.8764197339999997</v>
      </c>
      <c r="AZ41" s="798">
        <v>4.9639308340000001</v>
      </c>
      <c r="BA41" s="798">
        <v>6.3717806120000002</v>
      </c>
      <c r="BB41" s="798">
        <v>5.5452651350000002</v>
      </c>
      <c r="BC41" s="798">
        <v>4.999987419</v>
      </c>
      <c r="BD41" s="798">
        <v>4.9383780000000002</v>
      </c>
      <c r="BE41" s="798">
        <v>4.4190139999999998</v>
      </c>
      <c r="BF41" s="385">
        <v>4.355175</v>
      </c>
      <c r="BG41" s="385">
        <v>4.1814390000000001</v>
      </c>
      <c r="BH41" s="385">
        <v>5.2099399999999996</v>
      </c>
      <c r="BI41" s="385">
        <v>5.4919019999999996</v>
      </c>
      <c r="BJ41" s="385">
        <v>6.442774</v>
      </c>
      <c r="BK41" s="385">
        <v>6.0479950000000002</v>
      </c>
      <c r="BL41" s="385">
        <v>5.2978379999999996</v>
      </c>
      <c r="BM41" s="385">
        <v>6.5920779999999999</v>
      </c>
      <c r="BN41" s="385">
        <v>5.9568009999999996</v>
      </c>
      <c r="BO41" s="385">
        <v>5.55396</v>
      </c>
      <c r="BP41" s="385">
        <v>5.1768539999999996</v>
      </c>
      <c r="BQ41" s="385">
        <v>4.6397810000000002</v>
      </c>
      <c r="BR41" s="385">
        <v>4.3157199999999998</v>
      </c>
      <c r="BS41" s="385">
        <v>4.1297160000000002</v>
      </c>
      <c r="BT41" s="385">
        <v>5.2861050000000001</v>
      </c>
      <c r="BU41" s="385">
        <v>5.5172410000000003</v>
      </c>
      <c r="BV41" s="385">
        <v>6.6809380000000003</v>
      </c>
    </row>
    <row r="42" spans="1:74" ht="11.1" customHeight="1" x14ac:dyDescent="0.2">
      <c r="A42" s="174" t="s">
        <v>1180</v>
      </c>
      <c r="B42" s="375" t="s">
        <v>1069</v>
      </c>
      <c r="C42" s="397">
        <v>0.77321335099999999</v>
      </c>
      <c r="D42" s="397">
        <v>0.96963618799999995</v>
      </c>
      <c r="E42" s="397">
        <v>1.1989119210000001</v>
      </c>
      <c r="F42" s="397">
        <v>1.468727868</v>
      </c>
      <c r="G42" s="397">
        <v>1.680463896</v>
      </c>
      <c r="H42" s="397">
        <v>1.648922792</v>
      </c>
      <c r="I42" s="397">
        <v>1.641957766</v>
      </c>
      <c r="J42" s="397">
        <v>1.5171514559999999</v>
      </c>
      <c r="K42" s="397">
        <v>1.3858017789999999</v>
      </c>
      <c r="L42" s="397">
        <v>1.2322747940000001</v>
      </c>
      <c r="M42" s="397">
        <v>0.83881948799999995</v>
      </c>
      <c r="N42" s="397">
        <v>0.67433191100000001</v>
      </c>
      <c r="O42" s="397">
        <v>0.75029131599999999</v>
      </c>
      <c r="P42" s="397">
        <v>1.01470934</v>
      </c>
      <c r="Q42" s="397">
        <v>1.2484344469999999</v>
      </c>
      <c r="R42" s="397">
        <v>1.7065235430000001</v>
      </c>
      <c r="S42" s="397">
        <v>1.8568144900000001</v>
      </c>
      <c r="T42" s="397">
        <v>2.073526244</v>
      </c>
      <c r="U42" s="397">
        <v>2.2888854350000001</v>
      </c>
      <c r="V42" s="397">
        <v>1.9888325309999999</v>
      </c>
      <c r="W42" s="397">
        <v>1.7573058260000001</v>
      </c>
      <c r="X42" s="397">
        <v>1.577677878</v>
      </c>
      <c r="Y42" s="397">
        <v>1.054905282</v>
      </c>
      <c r="Z42" s="397">
        <v>0.85516407900000002</v>
      </c>
      <c r="AA42" s="397">
        <v>0.91712863600000005</v>
      </c>
      <c r="AB42" s="397">
        <v>1.149626319</v>
      </c>
      <c r="AC42" s="397">
        <v>1.7020277349999999</v>
      </c>
      <c r="AD42" s="397">
        <v>2.234171575</v>
      </c>
      <c r="AE42" s="397">
        <v>2.8180959589999999</v>
      </c>
      <c r="AF42" s="397">
        <v>2.9773134319999999</v>
      </c>
      <c r="AG42" s="397">
        <v>3.0092812800000002</v>
      </c>
      <c r="AH42" s="397">
        <v>2.6872750079999999</v>
      </c>
      <c r="AI42" s="397">
        <v>2.4141869659999999</v>
      </c>
      <c r="AJ42" s="397">
        <v>1.9814897339999999</v>
      </c>
      <c r="AK42" s="397">
        <v>1.3324682130000001</v>
      </c>
      <c r="AL42" s="397">
        <v>1.1913385110000001</v>
      </c>
      <c r="AM42" s="397">
        <v>1.3952375159999999</v>
      </c>
      <c r="AN42" s="397">
        <v>1.5687943680000001</v>
      </c>
      <c r="AO42" s="397">
        <v>2.186235575</v>
      </c>
      <c r="AP42" s="397">
        <v>2.6684376990000001</v>
      </c>
      <c r="AQ42" s="397">
        <v>2.946663069</v>
      </c>
      <c r="AR42" s="397">
        <v>3.2320597850000001</v>
      </c>
      <c r="AS42" s="397">
        <v>3.3736034940000001</v>
      </c>
      <c r="AT42" s="397">
        <v>3.0388167699999999</v>
      </c>
      <c r="AU42" s="397">
        <v>2.5860854369999999</v>
      </c>
      <c r="AV42" s="397">
        <v>2.22824483</v>
      </c>
      <c r="AW42" s="397">
        <v>1.496777448</v>
      </c>
      <c r="AX42" s="397">
        <v>1.346828436</v>
      </c>
      <c r="AY42" s="397">
        <v>1.5017409429999999</v>
      </c>
      <c r="AZ42" s="798">
        <v>1.8963534120000001</v>
      </c>
      <c r="BA42" s="798">
        <v>2.819913321</v>
      </c>
      <c r="BB42" s="798">
        <v>3.0184460419999999</v>
      </c>
      <c r="BC42" s="798">
        <v>3.702078712</v>
      </c>
      <c r="BD42" s="798">
        <v>3.9545659999999998</v>
      </c>
      <c r="BE42" s="798">
        <v>4.0611309999999996</v>
      </c>
      <c r="BF42" s="385">
        <v>3.636714</v>
      </c>
      <c r="BG42" s="385">
        <v>3.0506449999999998</v>
      </c>
      <c r="BH42" s="385">
        <v>2.593019</v>
      </c>
      <c r="BI42" s="385">
        <v>1.7338979999999999</v>
      </c>
      <c r="BJ42" s="385">
        <v>1.5128219999999999</v>
      </c>
      <c r="BK42" s="385">
        <v>1.7062550000000001</v>
      </c>
      <c r="BL42" s="385">
        <v>2.0854509999999999</v>
      </c>
      <c r="BM42" s="385">
        <v>2.9977260000000001</v>
      </c>
      <c r="BN42" s="385">
        <v>3.4599169999999999</v>
      </c>
      <c r="BO42" s="385">
        <v>4.0998710000000003</v>
      </c>
      <c r="BP42" s="385">
        <v>4.5075419999999999</v>
      </c>
      <c r="BQ42" s="385">
        <v>4.5995710000000001</v>
      </c>
      <c r="BR42" s="385">
        <v>4.0989019999999998</v>
      </c>
      <c r="BS42" s="385">
        <v>3.4174540000000002</v>
      </c>
      <c r="BT42" s="385">
        <v>2.8655970000000002</v>
      </c>
      <c r="BU42" s="385">
        <v>1.915378</v>
      </c>
      <c r="BV42" s="385">
        <v>2.0155479999999999</v>
      </c>
    </row>
    <row r="43" spans="1:74" ht="11.1" customHeight="1" x14ac:dyDescent="0.2">
      <c r="A43" s="174" t="s">
        <v>1181</v>
      </c>
      <c r="B43" s="407" t="s">
        <v>1093</v>
      </c>
      <c r="C43" s="397">
        <v>0.59190172100000005</v>
      </c>
      <c r="D43" s="397">
        <v>0.53353971200000005</v>
      </c>
      <c r="E43" s="397">
        <v>0.51404093500000003</v>
      </c>
      <c r="F43" s="397">
        <v>0.48381864699999999</v>
      </c>
      <c r="G43" s="397">
        <v>0.45492835700000001</v>
      </c>
      <c r="H43" s="397">
        <v>0.46270974100000001</v>
      </c>
      <c r="I43" s="397">
        <v>0.45275674399999999</v>
      </c>
      <c r="J43" s="397">
        <v>0.51466763699999996</v>
      </c>
      <c r="K43" s="397">
        <v>0.50371922000000002</v>
      </c>
      <c r="L43" s="397">
        <v>0.46754947899999999</v>
      </c>
      <c r="M43" s="397">
        <v>0.57567643999999996</v>
      </c>
      <c r="N43" s="397">
        <v>0.63158002800000002</v>
      </c>
      <c r="O43" s="397">
        <v>0.59093738299999998</v>
      </c>
      <c r="P43" s="397">
        <v>0.53191693399999995</v>
      </c>
      <c r="Q43" s="397">
        <v>0.56688680300000005</v>
      </c>
      <c r="R43" s="397">
        <v>0.49613772</v>
      </c>
      <c r="S43" s="397">
        <v>0.47690726</v>
      </c>
      <c r="T43" s="397">
        <v>0.47167052799999998</v>
      </c>
      <c r="U43" s="397">
        <v>0.43378746899999998</v>
      </c>
      <c r="V43" s="397">
        <v>0.46907373899999999</v>
      </c>
      <c r="W43" s="397">
        <v>0.48779866700000002</v>
      </c>
      <c r="X43" s="397">
        <v>0.55147962900000003</v>
      </c>
      <c r="Y43" s="397">
        <v>0.59071290399999998</v>
      </c>
      <c r="Z43" s="397">
        <v>0.62907712100000002</v>
      </c>
      <c r="AA43" s="397">
        <v>0.65856800699999996</v>
      </c>
      <c r="AB43" s="397">
        <v>0.57684195299999996</v>
      </c>
      <c r="AC43" s="397">
        <v>0.60648414399999995</v>
      </c>
      <c r="AD43" s="397">
        <v>0.47591673600000001</v>
      </c>
      <c r="AE43" s="397">
        <v>0.45395612400000002</v>
      </c>
      <c r="AF43" s="397">
        <v>0.42116850099999997</v>
      </c>
      <c r="AG43" s="397">
        <v>0.417328329</v>
      </c>
      <c r="AH43" s="397">
        <v>0.42655913099999998</v>
      </c>
      <c r="AI43" s="397">
        <v>0.44128931900000001</v>
      </c>
      <c r="AJ43" s="397">
        <v>0.45727506400000001</v>
      </c>
      <c r="AK43" s="397">
        <v>0.48532794499999998</v>
      </c>
      <c r="AL43" s="397">
        <v>0.54939677799999997</v>
      </c>
      <c r="AM43" s="397">
        <v>0.52604457000000004</v>
      </c>
      <c r="AN43" s="397">
        <v>0.48972173699999999</v>
      </c>
      <c r="AO43" s="397">
        <v>0.54454282499999995</v>
      </c>
      <c r="AP43" s="397">
        <v>0.47671381499999999</v>
      </c>
      <c r="AQ43" s="397">
        <v>0.452236688</v>
      </c>
      <c r="AR43" s="397">
        <v>0.479316303</v>
      </c>
      <c r="AS43" s="397">
        <v>0.43628798800000002</v>
      </c>
      <c r="AT43" s="397">
        <v>0.46756359199999997</v>
      </c>
      <c r="AU43" s="397">
        <v>0.45266004900000001</v>
      </c>
      <c r="AV43" s="397">
        <v>0.43651561900000002</v>
      </c>
      <c r="AW43" s="397">
        <v>0.46963950300000001</v>
      </c>
      <c r="AX43" s="397">
        <v>0.51793666699999996</v>
      </c>
      <c r="AY43" s="397">
        <v>0.53943141800000005</v>
      </c>
      <c r="AZ43" s="798">
        <v>0.47852038000000002</v>
      </c>
      <c r="BA43" s="798">
        <v>0.50328243900000003</v>
      </c>
      <c r="BB43" s="798">
        <v>0.44984238199999999</v>
      </c>
      <c r="BC43" s="798">
        <v>0.472993212</v>
      </c>
      <c r="BD43" s="798">
        <v>0.40549829999999998</v>
      </c>
      <c r="BE43" s="798">
        <v>0.39320830000000001</v>
      </c>
      <c r="BF43" s="385">
        <v>0.47106809999999999</v>
      </c>
      <c r="BG43" s="385">
        <v>0.47521580000000002</v>
      </c>
      <c r="BH43" s="385">
        <v>0.40009739999999999</v>
      </c>
      <c r="BI43" s="385">
        <v>0.48060340000000001</v>
      </c>
      <c r="BJ43" s="385">
        <v>0.4989285</v>
      </c>
      <c r="BK43" s="385">
        <v>0.56926960000000004</v>
      </c>
      <c r="BL43" s="385">
        <v>0.4401101</v>
      </c>
      <c r="BM43" s="385">
        <v>0.4568528</v>
      </c>
      <c r="BN43" s="385">
        <v>0.38598959999999999</v>
      </c>
      <c r="BO43" s="385">
        <v>0.3807103</v>
      </c>
      <c r="BP43" s="385">
        <v>0.39173989999999997</v>
      </c>
      <c r="BQ43" s="385">
        <v>0.40342840000000002</v>
      </c>
      <c r="BR43" s="385">
        <v>0.45564280000000001</v>
      </c>
      <c r="BS43" s="385">
        <v>0.46039049999999998</v>
      </c>
      <c r="BT43" s="385">
        <v>0.36395100000000002</v>
      </c>
      <c r="BU43" s="385">
        <v>0.45224219999999998</v>
      </c>
      <c r="BV43" s="385">
        <v>0.4421118</v>
      </c>
    </row>
    <row r="44" spans="1:74" ht="11.1" customHeight="1" x14ac:dyDescent="0.2">
      <c r="A44" s="174" t="s">
        <v>1182</v>
      </c>
      <c r="B44" s="405" t="s">
        <v>1095</v>
      </c>
      <c r="C44" s="397">
        <v>32.399546000000001</v>
      </c>
      <c r="D44" s="397">
        <v>28.387915</v>
      </c>
      <c r="E44" s="397">
        <v>28.746583999999999</v>
      </c>
      <c r="F44" s="397">
        <v>27.002652000000001</v>
      </c>
      <c r="G44" s="397">
        <v>27.434919000000001</v>
      </c>
      <c r="H44" s="397">
        <v>29.100542000000001</v>
      </c>
      <c r="I44" s="397">
        <v>34.241660000000003</v>
      </c>
      <c r="J44" s="397">
        <v>33.535984999999997</v>
      </c>
      <c r="K44" s="397">
        <v>28.235617000000001</v>
      </c>
      <c r="L44" s="397">
        <v>26.714389000000001</v>
      </c>
      <c r="M44" s="397">
        <v>30.252144000000001</v>
      </c>
      <c r="N44" s="397">
        <v>33.806263999999999</v>
      </c>
      <c r="O44" s="397">
        <v>32.373379040000003</v>
      </c>
      <c r="P44" s="397">
        <v>29.250390790000001</v>
      </c>
      <c r="Q44" s="397">
        <v>30.442627640000001</v>
      </c>
      <c r="R44" s="397">
        <v>27.003236990000001</v>
      </c>
      <c r="S44" s="397">
        <v>27.34811809</v>
      </c>
      <c r="T44" s="397">
        <v>27.723520780000001</v>
      </c>
      <c r="U44" s="397">
        <v>33.643691189999998</v>
      </c>
      <c r="V44" s="397">
        <v>32.413022320000003</v>
      </c>
      <c r="W44" s="397">
        <v>27.21788763</v>
      </c>
      <c r="X44" s="397">
        <v>27.407106089999999</v>
      </c>
      <c r="Y44" s="397">
        <v>29.029825079999998</v>
      </c>
      <c r="Z44" s="397">
        <v>31.52996606</v>
      </c>
      <c r="AA44" s="397">
        <v>33.549410379999998</v>
      </c>
      <c r="AB44" s="397">
        <v>29.154791790000001</v>
      </c>
      <c r="AC44" s="397">
        <v>29.350706800000001</v>
      </c>
      <c r="AD44" s="397">
        <v>26.819150539999999</v>
      </c>
      <c r="AE44" s="397">
        <v>27.870403599999999</v>
      </c>
      <c r="AF44" s="397">
        <v>30.62046569</v>
      </c>
      <c r="AG44" s="397">
        <v>35.077326710000001</v>
      </c>
      <c r="AH44" s="397">
        <v>33.041549519999997</v>
      </c>
      <c r="AI44" s="397">
        <v>28.700086559999999</v>
      </c>
      <c r="AJ44" s="397">
        <v>27.933450780000001</v>
      </c>
      <c r="AK44" s="397">
        <v>29.24949852</v>
      </c>
      <c r="AL44" s="397">
        <v>32.323727740000002</v>
      </c>
      <c r="AM44" s="397">
        <v>34.398067875000002</v>
      </c>
      <c r="AN44" s="397">
        <v>30.346069143000001</v>
      </c>
      <c r="AO44" s="397">
        <v>29.452096595</v>
      </c>
      <c r="AP44" s="397">
        <v>27.157338940999999</v>
      </c>
      <c r="AQ44" s="397">
        <v>28.298207327</v>
      </c>
      <c r="AR44" s="397">
        <v>30.915552446</v>
      </c>
      <c r="AS44" s="397">
        <v>34.771053948000002</v>
      </c>
      <c r="AT44" s="397">
        <v>33.845470454000001</v>
      </c>
      <c r="AU44" s="397">
        <v>28.836056459999998</v>
      </c>
      <c r="AV44" s="397">
        <v>28.210173659999999</v>
      </c>
      <c r="AW44" s="397">
        <v>28.700480507999998</v>
      </c>
      <c r="AX44" s="397">
        <v>32.127587814999998</v>
      </c>
      <c r="AY44" s="397">
        <v>33.520232139999997</v>
      </c>
      <c r="AZ44" s="798">
        <v>28.732448367</v>
      </c>
      <c r="BA44" s="798">
        <v>29.64646003</v>
      </c>
      <c r="BB44" s="798">
        <v>26.123785628</v>
      </c>
      <c r="BC44" s="798">
        <v>28.664686301</v>
      </c>
      <c r="BD44" s="798">
        <v>31.917556879999999</v>
      </c>
      <c r="BE44" s="798">
        <v>32.787709999999997</v>
      </c>
      <c r="BF44" s="385">
        <v>31.866779999999999</v>
      </c>
      <c r="BG44" s="385">
        <v>28.088950000000001</v>
      </c>
      <c r="BH44" s="385">
        <v>27.70289</v>
      </c>
      <c r="BI44" s="385">
        <v>28.910060000000001</v>
      </c>
      <c r="BJ44" s="385">
        <v>32.552799999999998</v>
      </c>
      <c r="BK44" s="385">
        <v>33.088769999999997</v>
      </c>
      <c r="BL44" s="385">
        <v>29.01623</v>
      </c>
      <c r="BM44" s="385">
        <v>30.39068</v>
      </c>
      <c r="BN44" s="385">
        <v>27.649419999999999</v>
      </c>
      <c r="BO44" s="385">
        <v>28.229240000000001</v>
      </c>
      <c r="BP44" s="385">
        <v>30.16939</v>
      </c>
      <c r="BQ44" s="385">
        <v>35.019240000000003</v>
      </c>
      <c r="BR44" s="385">
        <v>33.793399999999998</v>
      </c>
      <c r="BS44" s="385">
        <v>29.237919999999999</v>
      </c>
      <c r="BT44" s="385">
        <v>28.476109999999998</v>
      </c>
      <c r="BU44" s="385">
        <v>29.517060000000001</v>
      </c>
      <c r="BV44" s="385">
        <v>33.082270000000001</v>
      </c>
    </row>
    <row r="45" spans="1:74" ht="11.1" customHeight="1" x14ac:dyDescent="0.2">
      <c r="A45" s="169"/>
      <c r="B45" s="46" t="s">
        <v>1183</v>
      </c>
      <c r="C45" s="398"/>
      <c r="D45" s="398"/>
      <c r="E45" s="398"/>
      <c r="F45" s="398"/>
      <c r="G45" s="398"/>
      <c r="H45" s="398"/>
      <c r="I45" s="398"/>
      <c r="J45" s="398"/>
      <c r="K45" s="398"/>
      <c r="L45" s="398"/>
      <c r="M45" s="398"/>
      <c r="N45" s="398"/>
      <c r="O45" s="398"/>
      <c r="P45" s="398"/>
      <c r="Q45" s="398"/>
      <c r="R45" s="398"/>
      <c r="S45" s="398"/>
      <c r="T45" s="398"/>
      <c r="U45" s="398"/>
      <c r="V45" s="398"/>
      <c r="W45" s="398"/>
      <c r="X45" s="398"/>
      <c r="Y45" s="398"/>
      <c r="Z45" s="398"/>
      <c r="AA45" s="398"/>
      <c r="AB45" s="398"/>
      <c r="AC45" s="398"/>
      <c r="AD45" s="398"/>
      <c r="AE45" s="398"/>
      <c r="AF45" s="398"/>
      <c r="AG45" s="398"/>
      <c r="AH45" s="398"/>
      <c r="AI45" s="398"/>
      <c r="AJ45" s="398"/>
      <c r="AK45" s="398"/>
      <c r="AL45" s="398"/>
      <c r="AM45" s="398"/>
      <c r="AN45" s="398"/>
      <c r="AO45" s="398"/>
      <c r="AP45" s="398"/>
      <c r="AQ45" s="398"/>
      <c r="AR45" s="398"/>
      <c r="AS45" s="398"/>
      <c r="AT45" s="398"/>
      <c r="AU45" s="398"/>
      <c r="AV45" s="398"/>
      <c r="AW45" s="398"/>
      <c r="AX45" s="398"/>
      <c r="AY45" s="398"/>
      <c r="AZ45" s="827"/>
      <c r="BA45" s="827"/>
      <c r="BB45" s="827"/>
      <c r="BC45" s="827"/>
      <c r="BD45" s="827"/>
      <c r="BE45" s="827"/>
      <c r="BF45" s="403"/>
      <c r="BG45" s="403"/>
      <c r="BH45" s="403"/>
      <c r="BI45" s="403"/>
      <c r="BJ45" s="403"/>
      <c r="BK45" s="403"/>
      <c r="BL45" s="403"/>
      <c r="BM45" s="403"/>
      <c r="BN45" s="403"/>
      <c r="BO45" s="403"/>
      <c r="BP45" s="403"/>
      <c r="BQ45" s="403"/>
      <c r="BR45" s="403"/>
      <c r="BS45" s="403"/>
      <c r="BT45" s="403"/>
      <c r="BU45" s="403"/>
      <c r="BV45" s="403"/>
    </row>
    <row r="46" spans="1:74" s="223" customFormat="1" ht="11.1" customHeight="1" x14ac:dyDescent="0.2">
      <c r="A46" s="404" t="s">
        <v>1184</v>
      </c>
      <c r="B46" s="406" t="s">
        <v>1057</v>
      </c>
      <c r="C46" s="237">
        <v>11.404198940000001</v>
      </c>
      <c r="D46" s="237">
        <v>10.143285562000001</v>
      </c>
      <c r="E46" s="237">
        <v>10.572162090000001</v>
      </c>
      <c r="F46" s="237">
        <v>10.818175795</v>
      </c>
      <c r="G46" s="237">
        <v>11.987602676</v>
      </c>
      <c r="H46" s="237">
        <v>13.794262742000001</v>
      </c>
      <c r="I46" s="237">
        <v>14.633014744</v>
      </c>
      <c r="J46" s="237">
        <v>14.698317957</v>
      </c>
      <c r="K46" s="237">
        <v>13.967562001999999</v>
      </c>
      <c r="L46" s="237">
        <v>11.796231561000001</v>
      </c>
      <c r="M46" s="237">
        <v>11.069506042</v>
      </c>
      <c r="N46" s="237">
        <v>12.518020931000001</v>
      </c>
      <c r="O46" s="237">
        <v>11.784599512</v>
      </c>
      <c r="P46" s="237">
        <v>10.931355989</v>
      </c>
      <c r="Q46" s="237">
        <v>11.620485376</v>
      </c>
      <c r="R46" s="237">
        <v>10.805586891000001</v>
      </c>
      <c r="S46" s="237">
        <v>11.780946385</v>
      </c>
      <c r="T46" s="237">
        <v>13.315404751000001</v>
      </c>
      <c r="U46" s="237">
        <v>16.196234897</v>
      </c>
      <c r="V46" s="237">
        <v>15.763978835</v>
      </c>
      <c r="W46" s="237">
        <v>13.918330602999999</v>
      </c>
      <c r="X46" s="237">
        <v>12.459455669</v>
      </c>
      <c r="Y46" s="237">
        <v>11.210001214</v>
      </c>
      <c r="Z46" s="237">
        <v>12.208286948</v>
      </c>
      <c r="AA46" s="237">
        <v>12.245961754</v>
      </c>
      <c r="AB46" s="237">
        <v>11.074161618</v>
      </c>
      <c r="AC46" s="237">
        <v>11.009474075</v>
      </c>
      <c r="AD46" s="237">
        <v>10.660925258000001</v>
      </c>
      <c r="AE46" s="237">
        <v>11.950288596</v>
      </c>
      <c r="AF46" s="237">
        <v>14.503505452000001</v>
      </c>
      <c r="AG46" s="237">
        <v>16.176688108</v>
      </c>
      <c r="AH46" s="237">
        <v>15.672837152</v>
      </c>
      <c r="AI46" s="237">
        <v>14.060587126</v>
      </c>
      <c r="AJ46" s="237">
        <v>13.064922309</v>
      </c>
      <c r="AK46" s="237">
        <v>11.041380333999999</v>
      </c>
      <c r="AL46" s="237">
        <v>12.271741361</v>
      </c>
      <c r="AM46" s="237">
        <v>12.233567696</v>
      </c>
      <c r="AN46" s="237">
        <v>10.470385112000001</v>
      </c>
      <c r="AO46" s="237">
        <v>10.797708193</v>
      </c>
      <c r="AP46" s="237">
        <v>10.197550688</v>
      </c>
      <c r="AQ46" s="237">
        <v>12.309261940000001</v>
      </c>
      <c r="AR46" s="237">
        <v>14.239462071</v>
      </c>
      <c r="AS46" s="237">
        <v>15.786267806</v>
      </c>
      <c r="AT46" s="237">
        <v>16.75965935</v>
      </c>
      <c r="AU46" s="237">
        <v>14.73761069</v>
      </c>
      <c r="AV46" s="237">
        <v>12.469138711999999</v>
      </c>
      <c r="AW46" s="237">
        <v>11.304408317</v>
      </c>
      <c r="AX46" s="237">
        <v>12.303515682</v>
      </c>
      <c r="AY46" s="237">
        <v>12.409929979999999</v>
      </c>
      <c r="AZ46" s="797">
        <v>10.678294338000001</v>
      </c>
      <c r="BA46" s="797">
        <v>11.330451732</v>
      </c>
      <c r="BB46" s="797">
        <v>11.055834956</v>
      </c>
      <c r="BC46" s="797">
        <v>12.520636082999999</v>
      </c>
      <c r="BD46" s="797">
        <v>14.36408</v>
      </c>
      <c r="BE46" s="797">
        <v>16.462019999999999</v>
      </c>
      <c r="BF46" s="391">
        <v>16.189350000000001</v>
      </c>
      <c r="BG46" s="391">
        <v>14.84515</v>
      </c>
      <c r="BH46" s="391">
        <v>12.808579999999999</v>
      </c>
      <c r="BI46" s="391">
        <v>11.57376</v>
      </c>
      <c r="BJ46" s="391">
        <v>12.95683</v>
      </c>
      <c r="BK46" s="391">
        <v>12.48593</v>
      </c>
      <c r="BL46" s="391">
        <v>10.837619999999999</v>
      </c>
      <c r="BM46" s="391">
        <v>11.69744</v>
      </c>
      <c r="BN46" s="391">
        <v>11.08314</v>
      </c>
      <c r="BO46" s="391">
        <v>12.6343</v>
      </c>
      <c r="BP46" s="391">
        <v>14.30903</v>
      </c>
      <c r="BQ46" s="391">
        <v>16.475989999999999</v>
      </c>
      <c r="BR46" s="391">
        <v>16.724219999999999</v>
      </c>
      <c r="BS46" s="391">
        <v>15.105549999999999</v>
      </c>
      <c r="BT46" s="391">
        <v>12.945740000000001</v>
      </c>
      <c r="BU46" s="391">
        <v>11.644030000000001</v>
      </c>
      <c r="BV46" s="391">
        <v>13.035959999999999</v>
      </c>
    </row>
    <row r="47" spans="1:74" ht="11.1" customHeight="1" x14ac:dyDescent="0.2">
      <c r="A47" s="174" t="s">
        <v>1185</v>
      </c>
      <c r="B47" s="407" t="s">
        <v>923</v>
      </c>
      <c r="C47" s="397">
        <v>3.2942378990000001</v>
      </c>
      <c r="D47" s="397">
        <v>3.170174539</v>
      </c>
      <c r="E47" s="397">
        <v>3.2605770239999998</v>
      </c>
      <c r="F47" s="397">
        <v>3.8989014389999999</v>
      </c>
      <c r="G47" s="397">
        <v>4.1716778210000003</v>
      </c>
      <c r="H47" s="397">
        <v>4.9728162989999998</v>
      </c>
      <c r="I47" s="397">
        <v>6.4084500159999997</v>
      </c>
      <c r="J47" s="397">
        <v>6.4097442229999997</v>
      </c>
      <c r="K47" s="397">
        <v>5.9845953429999996</v>
      </c>
      <c r="L47" s="397">
        <v>5.3369016460000003</v>
      </c>
      <c r="M47" s="397">
        <v>4.0146744869999997</v>
      </c>
      <c r="N47" s="397">
        <v>4.5973195320000002</v>
      </c>
      <c r="O47" s="397">
        <v>4.1724081560000004</v>
      </c>
      <c r="P47" s="397">
        <v>3.7634268980000001</v>
      </c>
      <c r="Q47" s="397">
        <v>3.8916584009999999</v>
      </c>
      <c r="R47" s="397">
        <v>5.3206129249999998</v>
      </c>
      <c r="S47" s="397">
        <v>5.1806797769999999</v>
      </c>
      <c r="T47" s="397">
        <v>5.4811823549999996</v>
      </c>
      <c r="U47" s="397">
        <v>7.5495422569999997</v>
      </c>
      <c r="V47" s="397">
        <v>7.7676093780000004</v>
      </c>
      <c r="W47" s="397">
        <v>6.6707970110000003</v>
      </c>
      <c r="X47" s="397">
        <v>6.0985714900000003</v>
      </c>
      <c r="Y47" s="397">
        <v>4.9574945870000002</v>
      </c>
      <c r="Z47" s="397">
        <v>5.144756986</v>
      </c>
      <c r="AA47" s="397">
        <v>4.5602727319999996</v>
      </c>
      <c r="AB47" s="397">
        <v>3.8851968170000002</v>
      </c>
      <c r="AC47" s="397">
        <v>3.8508503940000001</v>
      </c>
      <c r="AD47" s="397">
        <v>4.2144154880000002</v>
      </c>
      <c r="AE47" s="397">
        <v>4.5740372200000001</v>
      </c>
      <c r="AF47" s="397">
        <v>6.4870241760000003</v>
      </c>
      <c r="AG47" s="397">
        <v>8.038751371</v>
      </c>
      <c r="AH47" s="397">
        <v>8.0461265789999992</v>
      </c>
      <c r="AI47" s="397">
        <v>6.7285552490000002</v>
      </c>
      <c r="AJ47" s="397">
        <v>6.6645460639999996</v>
      </c>
      <c r="AK47" s="397">
        <v>4.642683012</v>
      </c>
      <c r="AL47" s="397">
        <v>5.1807019859999999</v>
      </c>
      <c r="AM47" s="397">
        <v>5.0221820949999998</v>
      </c>
      <c r="AN47" s="397">
        <v>3.4537286690000002</v>
      </c>
      <c r="AO47" s="397">
        <v>2.8304578760000001</v>
      </c>
      <c r="AP47" s="397">
        <v>3.8520966680000002</v>
      </c>
      <c r="AQ47" s="397">
        <v>4.7281075299999999</v>
      </c>
      <c r="AR47" s="397">
        <v>5.7665804060000001</v>
      </c>
      <c r="AS47" s="397">
        <v>7.3552994890000001</v>
      </c>
      <c r="AT47" s="397">
        <v>8.1235391630000002</v>
      </c>
      <c r="AU47" s="397">
        <v>7.052381005</v>
      </c>
      <c r="AV47" s="397">
        <v>5.6725803050000003</v>
      </c>
      <c r="AW47" s="397">
        <v>4.73632863</v>
      </c>
      <c r="AX47" s="397">
        <v>4.3637189950000002</v>
      </c>
      <c r="AY47" s="397">
        <v>4.2885547730000004</v>
      </c>
      <c r="AZ47" s="798">
        <v>3.447638843</v>
      </c>
      <c r="BA47" s="798">
        <v>3.7288602860000002</v>
      </c>
      <c r="BB47" s="798">
        <v>4.277638209</v>
      </c>
      <c r="BC47" s="798">
        <v>3.933893055</v>
      </c>
      <c r="BD47" s="798">
        <v>5.5578750000000001</v>
      </c>
      <c r="BE47" s="798">
        <v>7.4828869999999998</v>
      </c>
      <c r="BF47" s="385">
        <v>7.3372270000000004</v>
      </c>
      <c r="BG47" s="385">
        <v>6.579701</v>
      </c>
      <c r="BH47" s="385">
        <v>5.5557550000000004</v>
      </c>
      <c r="BI47" s="385">
        <v>3.7766069999999998</v>
      </c>
      <c r="BJ47" s="385">
        <v>4.4060079999999999</v>
      </c>
      <c r="BK47" s="385">
        <v>4.1639790000000003</v>
      </c>
      <c r="BL47" s="385">
        <v>3.200326</v>
      </c>
      <c r="BM47" s="385">
        <v>2.9686669999999999</v>
      </c>
      <c r="BN47" s="385">
        <v>3.6648290000000001</v>
      </c>
      <c r="BO47" s="385">
        <v>3.6702599999999999</v>
      </c>
      <c r="BP47" s="385">
        <v>4.9378390000000003</v>
      </c>
      <c r="BQ47" s="385">
        <v>6.9287479999999997</v>
      </c>
      <c r="BR47" s="385">
        <v>7.2109740000000002</v>
      </c>
      <c r="BS47" s="385">
        <v>6.8035990000000002</v>
      </c>
      <c r="BT47" s="385">
        <v>5.2728270000000004</v>
      </c>
      <c r="BU47" s="385">
        <v>3.779757</v>
      </c>
      <c r="BV47" s="385">
        <v>4.5704789999999997</v>
      </c>
    </row>
    <row r="48" spans="1:74" ht="11.1" customHeight="1" x14ac:dyDescent="0.2">
      <c r="A48" s="174" t="s">
        <v>1186</v>
      </c>
      <c r="B48" s="407" t="s">
        <v>85</v>
      </c>
      <c r="C48" s="397">
        <v>2.8944094140000001</v>
      </c>
      <c r="D48" s="397">
        <v>2.1204946680000001</v>
      </c>
      <c r="E48" s="397">
        <v>1.6109645779999999</v>
      </c>
      <c r="F48" s="397">
        <v>1.593317911</v>
      </c>
      <c r="G48" s="397">
        <v>2.1926497330000001</v>
      </c>
      <c r="H48" s="397">
        <v>3.1011827140000001</v>
      </c>
      <c r="I48" s="397">
        <v>2.7679871330000001</v>
      </c>
      <c r="J48" s="397">
        <v>3.1462146949999998</v>
      </c>
      <c r="K48" s="397">
        <v>2.8670908179999999</v>
      </c>
      <c r="L48" s="397">
        <v>2.162914555</v>
      </c>
      <c r="M48" s="397">
        <v>2.2051205500000002</v>
      </c>
      <c r="N48" s="397">
        <v>2.5161485610000001</v>
      </c>
      <c r="O48" s="397">
        <v>2.1171433290000001</v>
      </c>
      <c r="P48" s="397">
        <v>2.0992355460000001</v>
      </c>
      <c r="Q48" s="397">
        <v>1.812793004</v>
      </c>
      <c r="R48" s="397">
        <v>0.44893692499999999</v>
      </c>
      <c r="S48" s="397">
        <v>1.258611478</v>
      </c>
      <c r="T48" s="397">
        <v>1.962946241</v>
      </c>
      <c r="U48" s="397">
        <v>2.7232095489999999</v>
      </c>
      <c r="V48" s="397">
        <v>2.4571242230000001</v>
      </c>
      <c r="W48" s="397">
        <v>1.9340046769999999</v>
      </c>
      <c r="X48" s="397">
        <v>1.721433985</v>
      </c>
      <c r="Y48" s="397">
        <v>1.4367416340000001</v>
      </c>
      <c r="Z48" s="397">
        <v>1.784214011</v>
      </c>
      <c r="AA48" s="397">
        <v>2.304816245</v>
      </c>
      <c r="AB48" s="397">
        <v>1.7866740210000001</v>
      </c>
      <c r="AC48" s="397">
        <v>0.96345018800000004</v>
      </c>
      <c r="AD48" s="397">
        <v>1.038261603</v>
      </c>
      <c r="AE48" s="397">
        <v>1.2189206880000001</v>
      </c>
      <c r="AF48" s="397">
        <v>1.706260874</v>
      </c>
      <c r="AG48" s="397">
        <v>2.0509847630000002</v>
      </c>
      <c r="AH48" s="397">
        <v>1.76777183</v>
      </c>
      <c r="AI48" s="397">
        <v>1.7461978060000001</v>
      </c>
      <c r="AJ48" s="397">
        <v>1.3697998149999999</v>
      </c>
      <c r="AK48" s="397">
        <v>1.0662766130000001</v>
      </c>
      <c r="AL48" s="397">
        <v>1.227083785</v>
      </c>
      <c r="AM48" s="397">
        <v>1.237222601</v>
      </c>
      <c r="AN48" s="397">
        <v>1.251932552</v>
      </c>
      <c r="AO48" s="397">
        <v>1.258397473</v>
      </c>
      <c r="AP48" s="397">
        <v>0.61510316099999995</v>
      </c>
      <c r="AQ48" s="397">
        <v>1.11251357</v>
      </c>
      <c r="AR48" s="397">
        <v>1.549343578</v>
      </c>
      <c r="AS48" s="397">
        <v>1.6063170959999999</v>
      </c>
      <c r="AT48" s="397">
        <v>1.9603411470000001</v>
      </c>
      <c r="AU48" s="397">
        <v>1.769447167</v>
      </c>
      <c r="AV48" s="397">
        <v>1.4314451370000001</v>
      </c>
      <c r="AW48" s="397">
        <v>1.701068612</v>
      </c>
      <c r="AX48" s="397">
        <v>1.9073038040000001</v>
      </c>
      <c r="AY48" s="397">
        <v>1.8276161500000001</v>
      </c>
      <c r="AZ48" s="798">
        <v>1.227877876</v>
      </c>
      <c r="BA48" s="798">
        <v>0.89193597700000005</v>
      </c>
      <c r="BB48" s="798">
        <v>0.45474716900000001</v>
      </c>
      <c r="BC48" s="798">
        <v>1.1584592330000001</v>
      </c>
      <c r="BD48" s="798">
        <v>1.4043760000000001</v>
      </c>
      <c r="BE48" s="798">
        <v>1.624358</v>
      </c>
      <c r="BF48" s="385">
        <v>1.7091590000000001</v>
      </c>
      <c r="BG48" s="385">
        <v>1.6601790000000001</v>
      </c>
      <c r="BH48" s="385">
        <v>1.4107270000000001</v>
      </c>
      <c r="BI48" s="385">
        <v>1.6310549999999999</v>
      </c>
      <c r="BJ48" s="385">
        <v>1.9444269999999999</v>
      </c>
      <c r="BK48" s="385">
        <v>1.7592680000000001</v>
      </c>
      <c r="BL48" s="385">
        <v>1.188067</v>
      </c>
      <c r="BM48" s="385">
        <v>0.88042739999999997</v>
      </c>
      <c r="BN48" s="385">
        <v>0.47206310000000001</v>
      </c>
      <c r="BO48" s="385">
        <v>1.115883</v>
      </c>
      <c r="BP48" s="385">
        <v>1.3182799999999999</v>
      </c>
      <c r="BQ48" s="385">
        <v>1.4619899999999999</v>
      </c>
      <c r="BR48" s="385">
        <v>1.6298220000000001</v>
      </c>
      <c r="BS48" s="385">
        <v>1.567102</v>
      </c>
      <c r="BT48" s="385">
        <v>1.2832220000000001</v>
      </c>
      <c r="BU48" s="385">
        <v>1.504829</v>
      </c>
      <c r="BV48" s="385">
        <v>1.6719710000000001</v>
      </c>
    </row>
    <row r="49" spans="1:74" ht="11.1" customHeight="1" x14ac:dyDescent="0.2">
      <c r="A49" s="174" t="s">
        <v>1187</v>
      </c>
      <c r="B49" s="375" t="s">
        <v>1061</v>
      </c>
      <c r="C49" s="397">
        <v>2.7389350000000001</v>
      </c>
      <c r="D49" s="397">
        <v>2.4594149999999999</v>
      </c>
      <c r="E49" s="397">
        <v>2.9726669999999999</v>
      </c>
      <c r="F49" s="397">
        <v>2.145546</v>
      </c>
      <c r="G49" s="397">
        <v>2.4725130000000002</v>
      </c>
      <c r="H49" s="397">
        <v>2.8569779999999998</v>
      </c>
      <c r="I49" s="397">
        <v>2.9331990000000001</v>
      </c>
      <c r="J49" s="397">
        <v>2.9300359999999999</v>
      </c>
      <c r="K49" s="397">
        <v>2.8413569999999999</v>
      </c>
      <c r="L49" s="397">
        <v>2.1852830000000001</v>
      </c>
      <c r="M49" s="397">
        <v>2.419165</v>
      </c>
      <c r="N49" s="397">
        <v>2.9876990000000001</v>
      </c>
      <c r="O49" s="397">
        <v>2.9859010000000001</v>
      </c>
      <c r="P49" s="397">
        <v>2.683497</v>
      </c>
      <c r="Q49" s="397">
        <v>2.9160119999999998</v>
      </c>
      <c r="R49" s="397">
        <v>1.8350759999999999</v>
      </c>
      <c r="S49" s="397">
        <v>2.2013470000000002</v>
      </c>
      <c r="T49" s="397">
        <v>2.7358889999999998</v>
      </c>
      <c r="U49" s="397">
        <v>2.8756400000000002</v>
      </c>
      <c r="V49" s="397">
        <v>2.8572009999999999</v>
      </c>
      <c r="W49" s="397">
        <v>2.8479830000000002</v>
      </c>
      <c r="X49" s="397">
        <v>2.1500490000000001</v>
      </c>
      <c r="Y49" s="397">
        <v>2.4478300000000002</v>
      </c>
      <c r="Z49" s="397">
        <v>2.9861650000000002</v>
      </c>
      <c r="AA49" s="397">
        <v>2.9877720000000001</v>
      </c>
      <c r="AB49" s="397">
        <v>2.7356379999999998</v>
      </c>
      <c r="AC49" s="397">
        <v>2.972156</v>
      </c>
      <c r="AD49" s="397">
        <v>2.0568770000000001</v>
      </c>
      <c r="AE49" s="397">
        <v>2.5410979999999999</v>
      </c>
      <c r="AF49" s="397">
        <v>2.8504839999999998</v>
      </c>
      <c r="AG49" s="397">
        <v>2.9229189999999998</v>
      </c>
      <c r="AH49" s="397">
        <v>2.929713</v>
      </c>
      <c r="AI49" s="397">
        <v>2.855785</v>
      </c>
      <c r="AJ49" s="397">
        <v>2.0923980000000002</v>
      </c>
      <c r="AK49" s="397">
        <v>2.4611800000000001</v>
      </c>
      <c r="AL49" s="397">
        <v>2.9820980000000001</v>
      </c>
      <c r="AM49" s="397">
        <v>2.9845190000000001</v>
      </c>
      <c r="AN49" s="397">
        <v>2.6895180000000001</v>
      </c>
      <c r="AO49" s="397">
        <v>2.8748330000000002</v>
      </c>
      <c r="AP49" s="397">
        <v>1.8490839999999999</v>
      </c>
      <c r="AQ49" s="397">
        <v>2.5802870000000002</v>
      </c>
      <c r="AR49" s="397">
        <v>2.848268</v>
      </c>
      <c r="AS49" s="397">
        <v>2.9323589999999999</v>
      </c>
      <c r="AT49" s="397">
        <v>2.9243009999999998</v>
      </c>
      <c r="AU49" s="397">
        <v>2.8254980000000001</v>
      </c>
      <c r="AV49" s="397">
        <v>2.0694910000000002</v>
      </c>
      <c r="AW49" s="397">
        <v>1.9213070000000001</v>
      </c>
      <c r="AX49" s="397">
        <v>2.822343</v>
      </c>
      <c r="AY49" s="397">
        <v>3.0806100000000001</v>
      </c>
      <c r="AZ49" s="798">
        <v>2.6585760000000001</v>
      </c>
      <c r="BA49" s="798">
        <v>2.5453890000000001</v>
      </c>
      <c r="BB49" s="798">
        <v>1.8983350000000001</v>
      </c>
      <c r="BC49" s="798">
        <v>2.6793670000000001</v>
      </c>
      <c r="BD49" s="798">
        <v>2.79779</v>
      </c>
      <c r="BE49" s="798">
        <v>2.8703400000000001</v>
      </c>
      <c r="BF49" s="385">
        <v>2.91378</v>
      </c>
      <c r="BG49" s="385">
        <v>2.7462399999999998</v>
      </c>
      <c r="BH49" s="385">
        <v>1.9331100000000001</v>
      </c>
      <c r="BI49" s="385">
        <v>2.7100200000000001</v>
      </c>
      <c r="BJ49" s="385">
        <v>2.91378</v>
      </c>
      <c r="BK49" s="385">
        <v>2.91378</v>
      </c>
      <c r="BL49" s="385">
        <v>2.6318000000000001</v>
      </c>
      <c r="BM49" s="385">
        <v>2.91378</v>
      </c>
      <c r="BN49" s="385">
        <v>1.9610399999999999</v>
      </c>
      <c r="BO49" s="385">
        <v>2.56297</v>
      </c>
      <c r="BP49" s="385">
        <v>2.8197899999999998</v>
      </c>
      <c r="BQ49" s="385">
        <v>2.91378</v>
      </c>
      <c r="BR49" s="385">
        <v>2.91378</v>
      </c>
      <c r="BS49" s="385">
        <v>2.43635</v>
      </c>
      <c r="BT49" s="385">
        <v>2.16214</v>
      </c>
      <c r="BU49" s="385">
        <v>2.8197899999999998</v>
      </c>
      <c r="BV49" s="385">
        <v>2.91378</v>
      </c>
    </row>
    <row r="50" spans="1:74" ht="11.1" customHeight="1" x14ac:dyDescent="0.2">
      <c r="A50" s="175" t="s">
        <v>1188</v>
      </c>
      <c r="B50" s="375" t="s">
        <v>1065</v>
      </c>
      <c r="C50" s="397">
        <v>0.60785339100000002</v>
      </c>
      <c r="D50" s="397">
        <v>0.52554214099999996</v>
      </c>
      <c r="E50" s="397">
        <v>0.72394361299999999</v>
      </c>
      <c r="F50" s="397">
        <v>0.69292149700000005</v>
      </c>
      <c r="G50" s="397">
        <v>0.75712838100000002</v>
      </c>
      <c r="H50" s="397">
        <v>0.67015142500000002</v>
      </c>
      <c r="I50" s="397">
        <v>0.71241123299999998</v>
      </c>
      <c r="J50" s="397">
        <v>0.58531782300000001</v>
      </c>
      <c r="K50" s="397">
        <v>0.49033400199999999</v>
      </c>
      <c r="L50" s="397">
        <v>0.40473739800000003</v>
      </c>
      <c r="M50" s="397">
        <v>0.53566015300000003</v>
      </c>
      <c r="N50" s="397">
        <v>0.44160084300000002</v>
      </c>
      <c r="O50" s="397">
        <v>0.372585</v>
      </c>
      <c r="P50" s="397">
        <v>0.418738</v>
      </c>
      <c r="Q50" s="397">
        <v>0.56912200000000002</v>
      </c>
      <c r="R50" s="397">
        <v>0.75382300000000002</v>
      </c>
      <c r="S50" s="397">
        <v>0.87931300000000001</v>
      </c>
      <c r="T50" s="397">
        <v>0.90965799999999997</v>
      </c>
      <c r="U50" s="397">
        <v>0.89791500000000002</v>
      </c>
      <c r="V50" s="397">
        <v>0.68657400000000002</v>
      </c>
      <c r="W50" s="397">
        <v>0.49131399999999997</v>
      </c>
      <c r="X50" s="397">
        <v>0.481603</v>
      </c>
      <c r="Y50" s="397">
        <v>0.47101399999999999</v>
      </c>
      <c r="Z50" s="397">
        <v>0.42544599999999999</v>
      </c>
      <c r="AA50" s="397">
        <v>0.470412</v>
      </c>
      <c r="AB50" s="397">
        <v>0.44596000000000002</v>
      </c>
      <c r="AC50" s="397">
        <v>0.697218</v>
      </c>
      <c r="AD50" s="397">
        <v>0.74296799999999996</v>
      </c>
      <c r="AE50" s="397">
        <v>0.81134099999999998</v>
      </c>
      <c r="AF50" s="397">
        <v>0.78853600000000001</v>
      </c>
      <c r="AG50" s="397">
        <v>0.65626099999999998</v>
      </c>
      <c r="AH50" s="397">
        <v>0.54480300000000004</v>
      </c>
      <c r="AI50" s="397">
        <v>0.42761199999999999</v>
      </c>
      <c r="AJ50" s="397">
        <v>0.50503399999999998</v>
      </c>
      <c r="AK50" s="397">
        <v>0.46829999999999999</v>
      </c>
      <c r="AL50" s="397">
        <v>0.45524799999999999</v>
      </c>
      <c r="AM50" s="397">
        <v>0.59790108099999995</v>
      </c>
      <c r="AN50" s="397">
        <v>0.55808389999999997</v>
      </c>
      <c r="AO50" s="397">
        <v>0.66746908999999999</v>
      </c>
      <c r="AP50" s="397">
        <v>0.73082395099999997</v>
      </c>
      <c r="AQ50" s="397">
        <v>0.74766368400000005</v>
      </c>
      <c r="AR50" s="397">
        <v>0.68754667199999997</v>
      </c>
      <c r="AS50" s="397">
        <v>0.64958297300000001</v>
      </c>
      <c r="AT50" s="397">
        <v>0.60969955899999995</v>
      </c>
      <c r="AU50" s="397">
        <v>0.38636229700000002</v>
      </c>
      <c r="AV50" s="397">
        <v>0.40975873099999999</v>
      </c>
      <c r="AW50" s="397">
        <v>0.45032059800000002</v>
      </c>
      <c r="AX50" s="397">
        <v>0.436233337</v>
      </c>
      <c r="AY50" s="397">
        <v>0.56226174799999995</v>
      </c>
      <c r="AZ50" s="798">
        <v>0.51732613800000005</v>
      </c>
      <c r="BA50" s="798">
        <v>0.65644646500000003</v>
      </c>
      <c r="BB50" s="798">
        <v>0.64520274399999999</v>
      </c>
      <c r="BC50" s="798">
        <v>0.63465947499999997</v>
      </c>
      <c r="BD50" s="798">
        <v>0.62158239999999998</v>
      </c>
      <c r="BE50" s="798">
        <v>0.55630489999999999</v>
      </c>
      <c r="BF50" s="385">
        <v>0.4974575</v>
      </c>
      <c r="BG50" s="385">
        <v>0.48796869999999998</v>
      </c>
      <c r="BH50" s="385">
        <v>0.43567739999999999</v>
      </c>
      <c r="BI50" s="385">
        <v>0.46165289999999998</v>
      </c>
      <c r="BJ50" s="385">
        <v>0.4508993</v>
      </c>
      <c r="BK50" s="385">
        <v>0.48052650000000002</v>
      </c>
      <c r="BL50" s="385">
        <v>0.43171500000000002</v>
      </c>
      <c r="BM50" s="385">
        <v>0.66836059999999997</v>
      </c>
      <c r="BN50" s="385">
        <v>0.57352250000000005</v>
      </c>
      <c r="BO50" s="385">
        <v>0.58496409999999999</v>
      </c>
      <c r="BP50" s="385">
        <v>0.56614169999999997</v>
      </c>
      <c r="BQ50" s="385">
        <v>0.58861070000000004</v>
      </c>
      <c r="BR50" s="385">
        <v>0.59000050000000004</v>
      </c>
      <c r="BS50" s="385">
        <v>0.49902570000000002</v>
      </c>
      <c r="BT50" s="385">
        <v>0.4307066</v>
      </c>
      <c r="BU50" s="385">
        <v>0.4181203</v>
      </c>
      <c r="BV50" s="385">
        <v>0.44622089999999998</v>
      </c>
    </row>
    <row r="51" spans="1:74" ht="11.1" customHeight="1" x14ac:dyDescent="0.2">
      <c r="A51" s="174" t="s">
        <v>1189</v>
      </c>
      <c r="B51" s="375" t="s">
        <v>1067</v>
      </c>
      <c r="C51" s="397">
        <v>1.104860341</v>
      </c>
      <c r="D51" s="397">
        <v>1.0855499559999999</v>
      </c>
      <c r="E51" s="397">
        <v>1.0503637349999999</v>
      </c>
      <c r="F51" s="397">
        <v>1.361970766</v>
      </c>
      <c r="G51" s="397">
        <v>1.162788476</v>
      </c>
      <c r="H51" s="397">
        <v>0.99000024799999997</v>
      </c>
      <c r="I51" s="397">
        <v>0.66068012899999995</v>
      </c>
      <c r="J51" s="397">
        <v>0.53452447800000003</v>
      </c>
      <c r="K51" s="397">
        <v>0.758603056</v>
      </c>
      <c r="L51" s="397">
        <v>0.74171935200000005</v>
      </c>
      <c r="M51" s="397">
        <v>1.100929748</v>
      </c>
      <c r="N51" s="397">
        <v>1.2834133969999999</v>
      </c>
      <c r="O51" s="397">
        <v>1.4315599999999999</v>
      </c>
      <c r="P51" s="397">
        <v>1.1528179999999999</v>
      </c>
      <c r="Q51" s="397">
        <v>1.4267650000000001</v>
      </c>
      <c r="R51" s="397">
        <v>1.210121</v>
      </c>
      <c r="S51" s="397">
        <v>0.97750499999999996</v>
      </c>
      <c r="T51" s="397">
        <v>0.90705499999999994</v>
      </c>
      <c r="U51" s="397">
        <v>0.93249000000000004</v>
      </c>
      <c r="V51" s="397">
        <v>0.85850800000000005</v>
      </c>
      <c r="W51" s="397">
        <v>0.85041500000000003</v>
      </c>
      <c r="X51" s="397">
        <v>0.872421</v>
      </c>
      <c r="Y51" s="397">
        <v>0.99434299999999998</v>
      </c>
      <c r="Z51" s="397">
        <v>0.91021300000000005</v>
      </c>
      <c r="AA51" s="397">
        <v>1.094284</v>
      </c>
      <c r="AB51" s="397">
        <v>1.2964770000000001</v>
      </c>
      <c r="AC51" s="397">
        <v>1.367329</v>
      </c>
      <c r="AD51" s="397">
        <v>1.2354449999999999</v>
      </c>
      <c r="AE51" s="397">
        <v>1.2700180000000001</v>
      </c>
      <c r="AF51" s="397">
        <v>1.0788279999999999</v>
      </c>
      <c r="AG51" s="397">
        <v>0.83830800000000005</v>
      </c>
      <c r="AH51" s="397">
        <v>0.82317662999999996</v>
      </c>
      <c r="AI51" s="397">
        <v>0.84197663</v>
      </c>
      <c r="AJ51" s="397">
        <v>1.0970420000000001</v>
      </c>
      <c r="AK51" s="397">
        <v>1.2659560000000001</v>
      </c>
      <c r="AL51" s="397">
        <v>1.289968</v>
      </c>
      <c r="AM51" s="397">
        <v>1.215546392</v>
      </c>
      <c r="AN51" s="397">
        <v>1.2599867140000001</v>
      </c>
      <c r="AO51" s="397">
        <v>1.5915114319999999</v>
      </c>
      <c r="AP51" s="397">
        <v>1.2192698559999999</v>
      </c>
      <c r="AQ51" s="397">
        <v>1.03430602</v>
      </c>
      <c r="AR51" s="397">
        <v>0.98106773000000003</v>
      </c>
      <c r="AS51" s="397">
        <v>0.91028237000000001</v>
      </c>
      <c r="AT51" s="397">
        <v>0.86990988300000005</v>
      </c>
      <c r="AU51" s="397">
        <v>0.76293047599999997</v>
      </c>
      <c r="AV51" s="397">
        <v>1.077350628</v>
      </c>
      <c r="AW51" s="397">
        <v>1.068222155</v>
      </c>
      <c r="AX51" s="397">
        <v>1.361688615</v>
      </c>
      <c r="AY51" s="397">
        <v>1.1752728349999999</v>
      </c>
      <c r="AZ51" s="798">
        <v>1.1917339659999999</v>
      </c>
      <c r="BA51" s="798">
        <v>1.3056647100000001</v>
      </c>
      <c r="BB51" s="798">
        <v>1.463486284</v>
      </c>
      <c r="BC51" s="798">
        <v>1.3447898460000001</v>
      </c>
      <c r="BD51" s="798">
        <v>1.1363700000000001</v>
      </c>
      <c r="BE51" s="798">
        <v>0.99874739999999995</v>
      </c>
      <c r="BF51" s="385">
        <v>0.95784279999999999</v>
      </c>
      <c r="BG51" s="385">
        <v>0.89184940000000001</v>
      </c>
      <c r="BH51" s="385">
        <v>1.1889689999999999</v>
      </c>
      <c r="BI51" s="385">
        <v>1.253932</v>
      </c>
      <c r="BJ51" s="385">
        <v>1.4472590000000001</v>
      </c>
      <c r="BK51" s="385">
        <v>1.3205739999999999</v>
      </c>
      <c r="BL51" s="385">
        <v>1.3654310000000001</v>
      </c>
      <c r="BM51" s="385">
        <v>1.565782</v>
      </c>
      <c r="BN51" s="385">
        <v>1.4265730000000001</v>
      </c>
      <c r="BO51" s="385">
        <v>1.2977209999999999</v>
      </c>
      <c r="BP51" s="385">
        <v>1.1329119999999999</v>
      </c>
      <c r="BQ51" s="385">
        <v>0.99557609999999996</v>
      </c>
      <c r="BR51" s="385">
        <v>0.95590390000000003</v>
      </c>
      <c r="BS51" s="385">
        <v>0.88275760000000003</v>
      </c>
      <c r="BT51" s="385">
        <v>1.1940949999999999</v>
      </c>
      <c r="BU51" s="385">
        <v>1.248788</v>
      </c>
      <c r="BV51" s="385">
        <v>1.465212</v>
      </c>
    </row>
    <row r="52" spans="1:74" ht="11.1" customHeight="1" x14ac:dyDescent="0.2">
      <c r="A52" s="174" t="s">
        <v>1190</v>
      </c>
      <c r="B52" s="375" t="s">
        <v>1069</v>
      </c>
      <c r="C52" s="397">
        <v>0.41412860299999998</v>
      </c>
      <c r="D52" s="397">
        <v>0.49038379700000001</v>
      </c>
      <c r="E52" s="397">
        <v>0.62072882399999996</v>
      </c>
      <c r="F52" s="397">
        <v>0.77082270799999997</v>
      </c>
      <c r="G52" s="397">
        <v>0.87997795000000001</v>
      </c>
      <c r="H52" s="397">
        <v>0.83296154200000005</v>
      </c>
      <c r="I52" s="397">
        <v>0.767353591</v>
      </c>
      <c r="J52" s="397">
        <v>0.72531628999999997</v>
      </c>
      <c r="K52" s="397">
        <v>0.67132731999999995</v>
      </c>
      <c r="L52" s="397">
        <v>0.62496993300000003</v>
      </c>
      <c r="M52" s="397">
        <v>0.46039176700000001</v>
      </c>
      <c r="N52" s="397">
        <v>0.35812065799999998</v>
      </c>
      <c r="O52" s="397">
        <v>0.41917060699999997</v>
      </c>
      <c r="P52" s="397">
        <v>0.49838461499999998</v>
      </c>
      <c r="Q52" s="397">
        <v>0.62984889899999996</v>
      </c>
      <c r="R52" s="397">
        <v>0.85070804600000005</v>
      </c>
      <c r="S52" s="397">
        <v>0.90323313900000002</v>
      </c>
      <c r="T52" s="397">
        <v>0.92950121799999996</v>
      </c>
      <c r="U52" s="397">
        <v>0.86649471</v>
      </c>
      <c r="V52" s="397">
        <v>0.82703147700000001</v>
      </c>
      <c r="W52" s="397">
        <v>0.78157257899999999</v>
      </c>
      <c r="X52" s="397">
        <v>0.76130618900000002</v>
      </c>
      <c r="Y52" s="397">
        <v>0.53872426799999995</v>
      </c>
      <c r="Z52" s="397">
        <v>0.56865904099999998</v>
      </c>
      <c r="AA52" s="397">
        <v>0.54441507499999997</v>
      </c>
      <c r="AB52" s="397">
        <v>0.656786698</v>
      </c>
      <c r="AC52" s="397">
        <v>0.87866158000000005</v>
      </c>
      <c r="AD52" s="397">
        <v>1.1114633169999999</v>
      </c>
      <c r="AE52" s="397">
        <v>1.2849204219999999</v>
      </c>
      <c r="AF52" s="397">
        <v>1.3389617330000001</v>
      </c>
      <c r="AG52" s="397">
        <v>1.385779232</v>
      </c>
      <c r="AH52" s="397">
        <v>1.2998347969999999</v>
      </c>
      <c r="AI52" s="397">
        <v>1.213936149</v>
      </c>
      <c r="AJ52" s="397">
        <v>1.1075234629999999</v>
      </c>
      <c r="AK52" s="397">
        <v>0.88222908899999997</v>
      </c>
      <c r="AL52" s="397">
        <v>0.83121069199999997</v>
      </c>
      <c r="AM52" s="397">
        <v>0.89338557900000004</v>
      </c>
      <c r="AN52" s="397">
        <v>0.99646299100000002</v>
      </c>
      <c r="AO52" s="397">
        <v>1.307046216</v>
      </c>
      <c r="AP52" s="397">
        <v>1.6946558920000001</v>
      </c>
      <c r="AQ52" s="397">
        <v>1.8783971829999999</v>
      </c>
      <c r="AR52" s="397">
        <v>2.135271999</v>
      </c>
      <c r="AS52" s="397">
        <v>2.0698195770000001</v>
      </c>
      <c r="AT52" s="397">
        <v>1.9942388150000001</v>
      </c>
      <c r="AU52" s="397">
        <v>1.688342665</v>
      </c>
      <c r="AV52" s="397">
        <v>1.5644220129999999</v>
      </c>
      <c r="AW52" s="397">
        <v>1.1781847969999999</v>
      </c>
      <c r="AX52" s="397">
        <v>1.1433064959999999</v>
      </c>
      <c r="AY52" s="397">
        <v>1.2101289660000001</v>
      </c>
      <c r="AZ52" s="798">
        <v>1.4105896899999999</v>
      </c>
      <c r="BA52" s="798">
        <v>1.954019349</v>
      </c>
      <c r="BB52" s="798">
        <v>2.1485866549999999</v>
      </c>
      <c r="BC52" s="798">
        <v>2.5064994500000002</v>
      </c>
      <c r="BD52" s="798">
        <v>2.6677490000000001</v>
      </c>
      <c r="BE52" s="798">
        <v>2.7004239999999999</v>
      </c>
      <c r="BF52" s="385">
        <v>2.5121150000000001</v>
      </c>
      <c r="BG52" s="385">
        <v>2.3207100000000001</v>
      </c>
      <c r="BH52" s="385">
        <v>2.0914640000000002</v>
      </c>
      <c r="BI52" s="385">
        <v>1.5536700000000001</v>
      </c>
      <c r="BJ52" s="385">
        <v>1.5241629999999999</v>
      </c>
      <c r="BK52" s="385">
        <v>1.58918</v>
      </c>
      <c r="BL52" s="385">
        <v>1.8016209999999999</v>
      </c>
      <c r="BM52" s="385">
        <v>2.4193560000000001</v>
      </c>
      <c r="BN52" s="385">
        <v>2.7250230000000002</v>
      </c>
      <c r="BO52" s="385">
        <v>3.1669529999999999</v>
      </c>
      <c r="BP52" s="385">
        <v>3.4599669999999998</v>
      </c>
      <c r="BQ52" s="385">
        <v>3.4157540000000002</v>
      </c>
      <c r="BR52" s="385">
        <v>3.2238389999999999</v>
      </c>
      <c r="BS52" s="385">
        <v>2.7917000000000001</v>
      </c>
      <c r="BT52" s="385">
        <v>2.5022540000000002</v>
      </c>
      <c r="BU52" s="385">
        <v>1.876441</v>
      </c>
      <c r="BV52" s="385">
        <v>1.806222</v>
      </c>
    </row>
    <row r="53" spans="1:74" ht="11.1" customHeight="1" x14ac:dyDescent="0.2">
      <c r="A53" s="174" t="s">
        <v>1191</v>
      </c>
      <c r="B53" s="407" t="s">
        <v>1093</v>
      </c>
      <c r="C53" s="397">
        <v>0.34977429199999999</v>
      </c>
      <c r="D53" s="397">
        <v>0.29172546100000002</v>
      </c>
      <c r="E53" s="397">
        <v>0.33291731600000002</v>
      </c>
      <c r="F53" s="397">
        <v>0.35469547400000001</v>
      </c>
      <c r="G53" s="397">
        <v>0.35086731500000001</v>
      </c>
      <c r="H53" s="397">
        <v>0.37017251400000001</v>
      </c>
      <c r="I53" s="397">
        <v>0.38293364200000002</v>
      </c>
      <c r="J53" s="397">
        <v>0.36716444799999998</v>
      </c>
      <c r="K53" s="397">
        <v>0.35425446300000002</v>
      </c>
      <c r="L53" s="397">
        <v>0.33970567699999998</v>
      </c>
      <c r="M53" s="397">
        <v>0.33356433699999999</v>
      </c>
      <c r="N53" s="397">
        <v>0.33371894000000002</v>
      </c>
      <c r="O53" s="397">
        <v>0.28583142</v>
      </c>
      <c r="P53" s="397">
        <v>0.31525593000000002</v>
      </c>
      <c r="Q53" s="397">
        <v>0.37428607200000003</v>
      </c>
      <c r="R53" s="397">
        <v>0.38630899499999999</v>
      </c>
      <c r="S53" s="397">
        <v>0.38025699099999999</v>
      </c>
      <c r="T53" s="397">
        <v>0.389172937</v>
      </c>
      <c r="U53" s="397">
        <v>0.350943381</v>
      </c>
      <c r="V53" s="397">
        <v>0.309930757</v>
      </c>
      <c r="W53" s="397">
        <v>0.34224433599999998</v>
      </c>
      <c r="X53" s="397">
        <v>0.37407100500000001</v>
      </c>
      <c r="Y53" s="397">
        <v>0.36385372500000002</v>
      </c>
      <c r="Z53" s="397">
        <v>0.38883290999999998</v>
      </c>
      <c r="AA53" s="397">
        <v>0.28398970200000001</v>
      </c>
      <c r="AB53" s="397">
        <v>0.26742908199999998</v>
      </c>
      <c r="AC53" s="397">
        <v>0.27980891299999999</v>
      </c>
      <c r="AD53" s="397">
        <v>0.26149485</v>
      </c>
      <c r="AE53" s="397">
        <v>0.24995326600000001</v>
      </c>
      <c r="AF53" s="397">
        <v>0.25341066899999998</v>
      </c>
      <c r="AG53" s="397">
        <v>0.28368474199999999</v>
      </c>
      <c r="AH53" s="397">
        <v>0.261411316</v>
      </c>
      <c r="AI53" s="397">
        <v>0.24652429200000001</v>
      </c>
      <c r="AJ53" s="397">
        <v>0.22857896699999999</v>
      </c>
      <c r="AK53" s="397">
        <v>0.25475562000000002</v>
      </c>
      <c r="AL53" s="397">
        <v>0.30543089800000001</v>
      </c>
      <c r="AM53" s="397">
        <v>0.28281094800000001</v>
      </c>
      <c r="AN53" s="397">
        <v>0.26067228599999998</v>
      </c>
      <c r="AO53" s="397">
        <v>0.26799310599999998</v>
      </c>
      <c r="AP53" s="397">
        <v>0.23651716</v>
      </c>
      <c r="AQ53" s="397">
        <v>0.22798695299999999</v>
      </c>
      <c r="AR53" s="397">
        <v>0.27138368600000001</v>
      </c>
      <c r="AS53" s="397">
        <v>0.26260730100000002</v>
      </c>
      <c r="AT53" s="397">
        <v>0.27762978300000002</v>
      </c>
      <c r="AU53" s="397">
        <v>0.25264908000000003</v>
      </c>
      <c r="AV53" s="397">
        <v>0.244090898</v>
      </c>
      <c r="AW53" s="397">
        <v>0.248976525</v>
      </c>
      <c r="AX53" s="397">
        <v>0.26892143499999999</v>
      </c>
      <c r="AY53" s="397">
        <v>0.26548550799999998</v>
      </c>
      <c r="AZ53" s="798">
        <v>0.22455182500000001</v>
      </c>
      <c r="BA53" s="798">
        <v>0.248135945</v>
      </c>
      <c r="BB53" s="798">
        <v>0.16783889499999999</v>
      </c>
      <c r="BC53" s="798">
        <v>0.26296802400000002</v>
      </c>
      <c r="BD53" s="798">
        <v>0.17834240000000001</v>
      </c>
      <c r="BE53" s="798">
        <v>0.2289552</v>
      </c>
      <c r="BF53" s="385">
        <v>0.2617698</v>
      </c>
      <c r="BG53" s="385">
        <v>0.15849759999999999</v>
      </c>
      <c r="BH53" s="385">
        <v>0.19287550000000001</v>
      </c>
      <c r="BI53" s="385">
        <v>0.18682509999999999</v>
      </c>
      <c r="BJ53" s="385">
        <v>0.27028999999999997</v>
      </c>
      <c r="BK53" s="385">
        <v>0.25862760000000001</v>
      </c>
      <c r="BL53" s="385">
        <v>0.2186594</v>
      </c>
      <c r="BM53" s="385">
        <v>0.28107189999999999</v>
      </c>
      <c r="BN53" s="385">
        <v>0.26008490000000001</v>
      </c>
      <c r="BO53" s="385">
        <v>0.2355535</v>
      </c>
      <c r="BP53" s="385">
        <v>7.4104100000000006E-2</v>
      </c>
      <c r="BQ53" s="385">
        <v>0.1715275</v>
      </c>
      <c r="BR53" s="385">
        <v>0.1998972</v>
      </c>
      <c r="BS53" s="385">
        <v>0.12501889999999999</v>
      </c>
      <c r="BT53" s="385">
        <v>0.1004956</v>
      </c>
      <c r="BU53" s="385">
        <v>-3.6958899999999999E-3</v>
      </c>
      <c r="BV53" s="385">
        <v>0.1620772</v>
      </c>
    </row>
    <row r="54" spans="1:74" ht="11.1" customHeight="1" x14ac:dyDescent="0.2">
      <c r="A54" s="174" t="s">
        <v>1192</v>
      </c>
      <c r="B54" s="405" t="s">
        <v>1095</v>
      </c>
      <c r="C54" s="397">
        <v>7.9574629999999997</v>
      </c>
      <c r="D54" s="397">
        <v>7.0959349999999999</v>
      </c>
      <c r="E54" s="397">
        <v>7.5568330000000001</v>
      </c>
      <c r="F54" s="397">
        <v>7.9060920000000001</v>
      </c>
      <c r="G54" s="397">
        <v>9.6612849999999995</v>
      </c>
      <c r="H54" s="397">
        <v>11.659115</v>
      </c>
      <c r="I54" s="397">
        <v>12.939075000000001</v>
      </c>
      <c r="J54" s="397">
        <v>12.157161</v>
      </c>
      <c r="K54" s="397">
        <v>10.899599</v>
      </c>
      <c r="L54" s="397">
        <v>8.4417629999999999</v>
      </c>
      <c r="M54" s="397">
        <v>7.3405430000000003</v>
      </c>
      <c r="N54" s="397">
        <v>8.2051800000000004</v>
      </c>
      <c r="O54" s="397">
        <v>8.3021399999999996</v>
      </c>
      <c r="P54" s="397">
        <v>7.2061739999999999</v>
      </c>
      <c r="Q54" s="397">
        <v>7.4937250000000004</v>
      </c>
      <c r="R54" s="397">
        <v>7.7831650000000003</v>
      </c>
      <c r="S54" s="397">
        <v>9.3056380000000001</v>
      </c>
      <c r="T54" s="397">
        <v>10.267412999999999</v>
      </c>
      <c r="U54" s="397">
        <v>14.211886</v>
      </c>
      <c r="V54" s="397">
        <v>13.161426000000001</v>
      </c>
      <c r="W54" s="397">
        <v>10.594124000000001</v>
      </c>
      <c r="X54" s="397">
        <v>8.9899920000000009</v>
      </c>
      <c r="Y54" s="397">
        <v>7.3917260000000002</v>
      </c>
      <c r="Z54" s="397">
        <v>7.8959400000000004</v>
      </c>
      <c r="AA54" s="397">
        <v>8.3526819999999997</v>
      </c>
      <c r="AB54" s="397">
        <v>7.2879519999999998</v>
      </c>
      <c r="AC54" s="397">
        <v>7.5008460000000001</v>
      </c>
      <c r="AD54" s="397">
        <v>7.7597440000000004</v>
      </c>
      <c r="AE54" s="397">
        <v>9.4907609999999991</v>
      </c>
      <c r="AF54" s="397">
        <v>12.238465</v>
      </c>
      <c r="AG54" s="397">
        <v>14.03598</v>
      </c>
      <c r="AH54" s="397">
        <v>13.395792999999999</v>
      </c>
      <c r="AI54" s="397">
        <v>11.46499</v>
      </c>
      <c r="AJ54" s="397">
        <v>9.8649009999999997</v>
      </c>
      <c r="AK54" s="397">
        <v>7.5047050000000004</v>
      </c>
      <c r="AL54" s="397">
        <v>8.1058970000000006</v>
      </c>
      <c r="AM54" s="397">
        <v>8.6529568707000006</v>
      </c>
      <c r="AN54" s="397">
        <v>7.4774931643000002</v>
      </c>
      <c r="AO54" s="397">
        <v>8.2257520565999993</v>
      </c>
      <c r="AP54" s="397">
        <v>8.3928792144000006</v>
      </c>
      <c r="AQ54" s="397">
        <v>10.008503783</v>
      </c>
      <c r="AR54" s="397">
        <v>12.008449071999999</v>
      </c>
      <c r="AS54" s="397">
        <v>13.527501068999999</v>
      </c>
      <c r="AT54" s="397">
        <v>14.158333505</v>
      </c>
      <c r="AU54" s="397">
        <v>11.743163407999999</v>
      </c>
      <c r="AV54" s="397">
        <v>9.6220194512999999</v>
      </c>
      <c r="AW54" s="397">
        <v>8.3102608122999992</v>
      </c>
      <c r="AX54" s="397">
        <v>8.6956382578000007</v>
      </c>
      <c r="AY54" s="397">
        <v>8.7969677003999998</v>
      </c>
      <c r="AZ54" s="798">
        <v>7.7398038384000003</v>
      </c>
      <c r="BA54" s="798">
        <v>9.0605526482999998</v>
      </c>
      <c r="BB54" s="798">
        <v>8.3963413836999994</v>
      </c>
      <c r="BC54" s="798">
        <v>9.7722431324999999</v>
      </c>
      <c r="BD54" s="798">
        <v>12.495300143</v>
      </c>
      <c r="BE54" s="798">
        <v>12.22382</v>
      </c>
      <c r="BF54" s="385">
        <v>12.57896</v>
      </c>
      <c r="BG54" s="385">
        <v>10.9724</v>
      </c>
      <c r="BH54" s="385">
        <v>8.9523510000000002</v>
      </c>
      <c r="BI54" s="385">
        <v>7.7704380000000004</v>
      </c>
      <c r="BJ54" s="385">
        <v>8.5050690000000007</v>
      </c>
      <c r="BK54" s="385">
        <v>8.6648010000000006</v>
      </c>
      <c r="BL54" s="385">
        <v>7.5870769999999998</v>
      </c>
      <c r="BM54" s="385">
        <v>8.4315309999999997</v>
      </c>
      <c r="BN54" s="385">
        <v>8.5385069999999992</v>
      </c>
      <c r="BO54" s="385">
        <v>10.23846</v>
      </c>
      <c r="BP54" s="385">
        <v>11.799580000000001</v>
      </c>
      <c r="BQ54" s="385">
        <v>13.6753</v>
      </c>
      <c r="BR54" s="385">
        <v>13.488110000000001</v>
      </c>
      <c r="BS54" s="385">
        <v>11.492240000000001</v>
      </c>
      <c r="BT54" s="385">
        <v>9.2771559999999997</v>
      </c>
      <c r="BU54" s="385">
        <v>8.0123329999999999</v>
      </c>
      <c r="BV54" s="385">
        <v>8.7250890000000005</v>
      </c>
    </row>
    <row r="55" spans="1:74" ht="11.1" customHeight="1" x14ac:dyDescent="0.2">
      <c r="A55" s="169"/>
      <c r="B55" s="46" t="s">
        <v>1193</v>
      </c>
      <c r="C55" s="398"/>
      <c r="D55" s="398"/>
      <c r="E55" s="398"/>
      <c r="F55" s="398"/>
      <c r="G55" s="398"/>
      <c r="H55" s="398"/>
      <c r="I55" s="398"/>
      <c r="J55" s="398"/>
      <c r="K55" s="398"/>
      <c r="L55" s="398"/>
      <c r="M55" s="398"/>
      <c r="N55" s="398"/>
      <c r="O55" s="398"/>
      <c r="P55" s="398"/>
      <c r="Q55" s="398"/>
      <c r="R55" s="398"/>
      <c r="S55" s="398"/>
      <c r="T55" s="398"/>
      <c r="U55" s="398"/>
      <c r="V55" s="398"/>
      <c r="W55" s="398"/>
      <c r="X55" s="398"/>
      <c r="Y55" s="398"/>
      <c r="Z55" s="398"/>
      <c r="AA55" s="398"/>
      <c r="AB55" s="398"/>
      <c r="AC55" s="398"/>
      <c r="AD55" s="398"/>
      <c r="AE55" s="398"/>
      <c r="AF55" s="398"/>
      <c r="AG55" s="398"/>
      <c r="AH55" s="398"/>
      <c r="AI55" s="398"/>
      <c r="AJ55" s="398"/>
      <c r="AK55" s="398"/>
      <c r="AL55" s="398"/>
      <c r="AM55" s="398"/>
      <c r="AN55" s="398"/>
      <c r="AO55" s="398"/>
      <c r="AP55" s="398"/>
      <c r="AQ55" s="398"/>
      <c r="AR55" s="398"/>
      <c r="AS55" s="398"/>
      <c r="AT55" s="398"/>
      <c r="AU55" s="398"/>
      <c r="AV55" s="398"/>
      <c r="AW55" s="398"/>
      <c r="AX55" s="398"/>
      <c r="AY55" s="398"/>
      <c r="AZ55" s="827"/>
      <c r="BA55" s="827"/>
      <c r="BB55" s="827"/>
      <c r="BC55" s="827"/>
      <c r="BD55" s="827"/>
      <c r="BE55" s="827"/>
      <c r="BF55" s="403"/>
      <c r="BG55" s="403"/>
      <c r="BH55" s="403"/>
      <c r="BI55" s="403"/>
      <c r="BJ55" s="403"/>
      <c r="BK55" s="403"/>
      <c r="BL55" s="403"/>
      <c r="BM55" s="403"/>
      <c r="BN55" s="403"/>
      <c r="BO55" s="403"/>
      <c r="BP55" s="403"/>
      <c r="BQ55" s="403"/>
      <c r="BR55" s="403"/>
      <c r="BS55" s="403"/>
      <c r="BT55" s="403"/>
      <c r="BU55" s="403"/>
      <c r="BV55" s="403"/>
    </row>
    <row r="56" spans="1:74" s="223" customFormat="1" ht="11.1" customHeight="1" x14ac:dyDescent="0.2">
      <c r="A56" s="404" t="s">
        <v>1194</v>
      </c>
      <c r="B56" s="406" t="s">
        <v>1057</v>
      </c>
      <c r="C56" s="237">
        <v>12.862772128</v>
      </c>
      <c r="D56" s="237">
        <v>12.156940835</v>
      </c>
      <c r="E56" s="237">
        <v>13.506950745999999</v>
      </c>
      <c r="F56" s="237">
        <v>14.167508451</v>
      </c>
      <c r="G56" s="237">
        <v>15.341688115</v>
      </c>
      <c r="H56" s="237">
        <v>17.203768434000001</v>
      </c>
      <c r="I56" s="237">
        <v>20.230591010000001</v>
      </c>
      <c r="J56" s="237">
        <v>21.718108951000001</v>
      </c>
      <c r="K56" s="237">
        <v>19.878637968</v>
      </c>
      <c r="L56" s="237">
        <v>16.579722483000001</v>
      </c>
      <c r="M56" s="237">
        <v>14.582176118</v>
      </c>
      <c r="N56" s="237">
        <v>16.321840769000001</v>
      </c>
      <c r="O56" s="237">
        <v>15.775992149</v>
      </c>
      <c r="P56" s="237">
        <v>14.074745095999999</v>
      </c>
      <c r="Q56" s="237">
        <v>15.762838748</v>
      </c>
      <c r="R56" s="237">
        <v>16.356718649000001</v>
      </c>
      <c r="S56" s="237">
        <v>15.487625863</v>
      </c>
      <c r="T56" s="237">
        <v>16.879941334000002</v>
      </c>
      <c r="U56" s="237">
        <v>23.68789542</v>
      </c>
      <c r="V56" s="237">
        <v>22.359642040000001</v>
      </c>
      <c r="W56" s="237">
        <v>18.063180954</v>
      </c>
      <c r="X56" s="237">
        <v>17.558370240999999</v>
      </c>
      <c r="Y56" s="237">
        <v>15.295025240999999</v>
      </c>
      <c r="Z56" s="237">
        <v>16.092250545999999</v>
      </c>
      <c r="AA56" s="237">
        <v>17.067381445999999</v>
      </c>
      <c r="AB56" s="237">
        <v>14.438942323999999</v>
      </c>
      <c r="AC56" s="237">
        <v>14.616922432999999</v>
      </c>
      <c r="AD56" s="237">
        <v>14.287114916</v>
      </c>
      <c r="AE56" s="237">
        <v>16.139616342</v>
      </c>
      <c r="AF56" s="237">
        <v>18.343491110999999</v>
      </c>
      <c r="AG56" s="237">
        <v>23.881708651</v>
      </c>
      <c r="AH56" s="237">
        <v>22.171130481999999</v>
      </c>
      <c r="AI56" s="237">
        <v>19.487115409000001</v>
      </c>
      <c r="AJ56" s="237">
        <v>17.732345177999999</v>
      </c>
      <c r="AK56" s="237">
        <v>14.617832329000001</v>
      </c>
      <c r="AL56" s="237">
        <v>14.948232404000001</v>
      </c>
      <c r="AM56" s="237">
        <v>15.875492436</v>
      </c>
      <c r="AN56" s="237">
        <v>14.629248445</v>
      </c>
      <c r="AO56" s="237">
        <v>14.73918001</v>
      </c>
      <c r="AP56" s="237">
        <v>14.853058057</v>
      </c>
      <c r="AQ56" s="237">
        <v>16.709407147</v>
      </c>
      <c r="AR56" s="237">
        <v>17.969571102</v>
      </c>
      <c r="AS56" s="237">
        <v>20.233565571</v>
      </c>
      <c r="AT56" s="237">
        <v>21.539148050000001</v>
      </c>
      <c r="AU56" s="237">
        <v>18.742728875000001</v>
      </c>
      <c r="AV56" s="237">
        <v>15.432572242000001</v>
      </c>
      <c r="AW56" s="237">
        <v>14.969084629999999</v>
      </c>
      <c r="AX56" s="237">
        <v>13.620965553</v>
      </c>
      <c r="AY56" s="237">
        <v>13.73160143</v>
      </c>
      <c r="AZ56" s="797">
        <v>12.800714402000001</v>
      </c>
      <c r="BA56" s="797">
        <v>14.926709386000001</v>
      </c>
      <c r="BB56" s="797">
        <v>14.441282182</v>
      </c>
      <c r="BC56" s="797">
        <v>15.759620054000001</v>
      </c>
      <c r="BD56" s="797">
        <v>16.2197</v>
      </c>
      <c r="BE56" s="797">
        <v>19.533280000000001</v>
      </c>
      <c r="BF56" s="391">
        <v>20.261019999999998</v>
      </c>
      <c r="BG56" s="391">
        <v>17.88456</v>
      </c>
      <c r="BH56" s="391">
        <v>16.125640000000001</v>
      </c>
      <c r="BI56" s="391">
        <v>14.106629999999999</v>
      </c>
      <c r="BJ56" s="391">
        <v>14.72824</v>
      </c>
      <c r="BK56" s="391">
        <v>14.635</v>
      </c>
      <c r="BL56" s="391">
        <v>13.20181</v>
      </c>
      <c r="BM56" s="391">
        <v>14.738239999999999</v>
      </c>
      <c r="BN56" s="391">
        <v>15.0486</v>
      </c>
      <c r="BO56" s="391">
        <v>16.42614</v>
      </c>
      <c r="BP56" s="391">
        <v>17.940799999999999</v>
      </c>
      <c r="BQ56" s="391">
        <v>21.975100000000001</v>
      </c>
      <c r="BR56" s="391">
        <v>22.055289999999999</v>
      </c>
      <c r="BS56" s="391">
        <v>19.165520000000001</v>
      </c>
      <c r="BT56" s="391">
        <v>17.105550000000001</v>
      </c>
      <c r="BU56" s="391">
        <v>14.845330000000001</v>
      </c>
      <c r="BV56" s="391">
        <v>15.427</v>
      </c>
    </row>
    <row r="57" spans="1:74" ht="11.1" customHeight="1" x14ac:dyDescent="0.2">
      <c r="A57" s="174" t="s">
        <v>1195</v>
      </c>
      <c r="B57" s="407" t="s">
        <v>923</v>
      </c>
      <c r="C57" s="397">
        <v>6.2006755340000002</v>
      </c>
      <c r="D57" s="397">
        <v>5.0713590799999997</v>
      </c>
      <c r="E57" s="397">
        <v>4.643030521</v>
      </c>
      <c r="F57" s="397">
        <v>4.870849035</v>
      </c>
      <c r="G57" s="397">
        <v>4.1737635620000004</v>
      </c>
      <c r="H57" s="397">
        <v>6.1863521769999998</v>
      </c>
      <c r="I57" s="397">
        <v>8.5807498590000009</v>
      </c>
      <c r="J57" s="397">
        <v>10.733223949999999</v>
      </c>
      <c r="K57" s="397">
        <v>9.9243724130000004</v>
      </c>
      <c r="L57" s="397">
        <v>8.5551490099999992</v>
      </c>
      <c r="M57" s="397">
        <v>7.9823788210000002</v>
      </c>
      <c r="N57" s="397">
        <v>8.9894926129999995</v>
      </c>
      <c r="O57" s="397">
        <v>7.5803563629999999</v>
      </c>
      <c r="P57" s="397">
        <v>6.5009847719999998</v>
      </c>
      <c r="Q57" s="397">
        <v>6.3167996930000001</v>
      </c>
      <c r="R57" s="397">
        <v>4.9656178239999997</v>
      </c>
      <c r="S57" s="397">
        <v>2.7218201930000001</v>
      </c>
      <c r="T57" s="397">
        <v>3.839174876</v>
      </c>
      <c r="U57" s="397">
        <v>10.089312145999999</v>
      </c>
      <c r="V57" s="397">
        <v>10.122833275</v>
      </c>
      <c r="W57" s="397">
        <v>6.8145148190000002</v>
      </c>
      <c r="X57" s="397">
        <v>8.6861190270000002</v>
      </c>
      <c r="Y57" s="397">
        <v>7.9734423010000004</v>
      </c>
      <c r="Z57" s="397">
        <v>8.9297827129999998</v>
      </c>
      <c r="AA57" s="397">
        <v>9.1096237280000008</v>
      </c>
      <c r="AB57" s="397">
        <v>5.8502036779999997</v>
      </c>
      <c r="AC57" s="397">
        <v>3.84250113</v>
      </c>
      <c r="AD57" s="397">
        <v>3.2631579589999999</v>
      </c>
      <c r="AE57" s="397">
        <v>2.7810289159999999</v>
      </c>
      <c r="AF57" s="397">
        <v>4.6967252740000003</v>
      </c>
      <c r="AG57" s="397">
        <v>9.9715765980000004</v>
      </c>
      <c r="AH57" s="397">
        <v>8.4621444790000009</v>
      </c>
      <c r="AI57" s="397">
        <v>7.5149722040000002</v>
      </c>
      <c r="AJ57" s="397">
        <v>7.8125853279999999</v>
      </c>
      <c r="AK57" s="397">
        <v>6.1691864919999997</v>
      </c>
      <c r="AL57" s="397">
        <v>6.6885954539999997</v>
      </c>
      <c r="AM57" s="397">
        <v>6.3354266109999999</v>
      </c>
      <c r="AN57" s="397">
        <v>4.6572325790000004</v>
      </c>
      <c r="AO57" s="397">
        <v>3.2719075640000002</v>
      </c>
      <c r="AP57" s="397">
        <v>2.7207460619999999</v>
      </c>
      <c r="AQ57" s="397">
        <v>3.4380562179999998</v>
      </c>
      <c r="AR57" s="397">
        <v>4.1102602580000003</v>
      </c>
      <c r="AS57" s="397">
        <v>5.6204079829999998</v>
      </c>
      <c r="AT57" s="397">
        <v>8.4143015040000009</v>
      </c>
      <c r="AU57" s="397">
        <v>7.4032824140000004</v>
      </c>
      <c r="AV57" s="397">
        <v>5.652758725</v>
      </c>
      <c r="AW57" s="397">
        <v>6.5477411029999999</v>
      </c>
      <c r="AX57" s="397">
        <v>5.3838112530000002</v>
      </c>
      <c r="AY57" s="397">
        <v>4.2476895780000001</v>
      </c>
      <c r="AZ57" s="798">
        <v>3.8451674439999999</v>
      </c>
      <c r="BA57" s="798">
        <v>3.5670639190000002</v>
      </c>
      <c r="BB57" s="798">
        <v>2.6936323849999999</v>
      </c>
      <c r="BC57" s="798">
        <v>2.4330407059999999</v>
      </c>
      <c r="BD57" s="798">
        <v>1.100125</v>
      </c>
      <c r="BE57" s="798">
        <v>4.3494549999999998</v>
      </c>
      <c r="BF57" s="385">
        <v>6.2419120000000001</v>
      </c>
      <c r="BG57" s="385">
        <v>5.9801640000000003</v>
      </c>
      <c r="BH57" s="385">
        <v>6.4968250000000003</v>
      </c>
      <c r="BI57" s="385">
        <v>6.5966880000000003</v>
      </c>
      <c r="BJ57" s="385">
        <v>6.9773069999999997</v>
      </c>
      <c r="BK57" s="385">
        <v>5.7224539999999999</v>
      </c>
      <c r="BL57" s="385">
        <v>4.2112889999999998</v>
      </c>
      <c r="BM57" s="385">
        <v>2.6919789999999999</v>
      </c>
      <c r="BN57" s="385">
        <v>2.3783069999999999</v>
      </c>
      <c r="BO57" s="385">
        <v>1.020939</v>
      </c>
      <c r="BP57" s="385">
        <v>1.6798949999999999</v>
      </c>
      <c r="BQ57" s="385">
        <v>5.300357</v>
      </c>
      <c r="BR57" s="385">
        <v>6.8748899999999997</v>
      </c>
      <c r="BS57" s="385">
        <v>6.2022300000000001</v>
      </c>
      <c r="BT57" s="385">
        <v>5.6712090000000002</v>
      </c>
      <c r="BU57" s="385">
        <v>5.8013209999999997</v>
      </c>
      <c r="BV57" s="385">
        <v>6.3697720000000002</v>
      </c>
    </row>
    <row r="58" spans="1:74" ht="11.1" customHeight="1" x14ac:dyDescent="0.2">
      <c r="A58" s="174" t="s">
        <v>1196</v>
      </c>
      <c r="B58" s="407" t="s">
        <v>85</v>
      </c>
      <c r="C58" s="397">
        <v>0.20411573599999999</v>
      </c>
      <c r="D58" s="397">
        <v>0.18391655700000001</v>
      </c>
      <c r="E58" s="397">
        <v>0.117241999</v>
      </c>
      <c r="F58" s="397">
        <v>0.21404900299999999</v>
      </c>
      <c r="G58" s="397">
        <v>0.249091651</v>
      </c>
      <c r="H58" s="397">
        <v>0.23096994400000001</v>
      </c>
      <c r="I58" s="397">
        <v>0.653761064</v>
      </c>
      <c r="J58" s="397">
        <v>0.76450997700000001</v>
      </c>
      <c r="K58" s="397">
        <v>0.96024131400000001</v>
      </c>
      <c r="L58" s="397">
        <v>0.70978782600000001</v>
      </c>
      <c r="M58" s="397">
        <v>0.46650653600000003</v>
      </c>
      <c r="N58" s="397">
        <v>0.74172391400000004</v>
      </c>
      <c r="O58" s="397">
        <v>0.57948822600000005</v>
      </c>
      <c r="P58" s="397">
        <v>0.27211144300000001</v>
      </c>
      <c r="Q58" s="397">
        <v>0.23660995800000001</v>
      </c>
      <c r="R58" s="397">
        <v>0.14338267299999999</v>
      </c>
      <c r="S58" s="397">
        <v>0.20992068</v>
      </c>
      <c r="T58" s="397">
        <v>0.20297933900000001</v>
      </c>
      <c r="U58" s="397">
        <v>0.61958690999999999</v>
      </c>
      <c r="V58" s="397">
        <v>0.59749893899999995</v>
      </c>
      <c r="W58" s="397">
        <v>0.514245014</v>
      </c>
      <c r="X58" s="397">
        <v>0.525437296</v>
      </c>
      <c r="Y58" s="397">
        <v>0.28266882900000001</v>
      </c>
      <c r="Z58" s="397">
        <v>0.25285544799999998</v>
      </c>
      <c r="AA58" s="397">
        <v>0.27811025499999997</v>
      </c>
      <c r="AB58" s="397">
        <v>0.21125981899999999</v>
      </c>
      <c r="AC58" s="397">
        <v>0.21851863199999999</v>
      </c>
      <c r="AD58" s="397">
        <v>0.15558007099999999</v>
      </c>
      <c r="AE58" s="397">
        <v>0.21364676299999999</v>
      </c>
      <c r="AF58" s="397">
        <v>0.26560671600000002</v>
      </c>
      <c r="AG58" s="397">
        <v>0.588579623</v>
      </c>
      <c r="AH58" s="397">
        <v>0.60605709200000002</v>
      </c>
      <c r="AI58" s="397">
        <v>0.818273904</v>
      </c>
      <c r="AJ58" s="397">
        <v>0.82037515599999999</v>
      </c>
      <c r="AK58" s="397">
        <v>0.72433256400000001</v>
      </c>
      <c r="AL58" s="397">
        <v>0.78994961600000002</v>
      </c>
      <c r="AM58" s="397">
        <v>0.82443443699999996</v>
      </c>
      <c r="AN58" s="397">
        <v>0.69024366699999995</v>
      </c>
      <c r="AO58" s="397">
        <v>0.41694276800000002</v>
      </c>
      <c r="AP58" s="397">
        <v>0.14090604900000001</v>
      </c>
      <c r="AQ58" s="397">
        <v>0.226477704</v>
      </c>
      <c r="AR58" s="397">
        <v>0.22841378800000001</v>
      </c>
      <c r="AS58" s="397">
        <v>0.29876498099999999</v>
      </c>
      <c r="AT58" s="397">
        <v>0.32805324499999999</v>
      </c>
      <c r="AU58" s="397">
        <v>0.31688754200000002</v>
      </c>
      <c r="AV58" s="397">
        <v>0.32710868700000001</v>
      </c>
      <c r="AW58" s="397">
        <v>0.39748470800000002</v>
      </c>
      <c r="AX58" s="397">
        <v>0</v>
      </c>
      <c r="AY58" s="397">
        <v>0</v>
      </c>
      <c r="AZ58" s="798">
        <v>0</v>
      </c>
      <c r="BA58" s="798">
        <v>0</v>
      </c>
      <c r="BB58" s="798">
        <v>0</v>
      </c>
      <c r="BC58" s="798">
        <v>0</v>
      </c>
      <c r="BD58" s="798">
        <v>0</v>
      </c>
      <c r="BE58" s="798">
        <v>0</v>
      </c>
      <c r="BF58" s="385">
        <v>0</v>
      </c>
      <c r="BG58" s="385">
        <v>0</v>
      </c>
      <c r="BH58" s="385">
        <v>0</v>
      </c>
      <c r="BI58" s="385">
        <v>0</v>
      </c>
      <c r="BJ58" s="385">
        <v>0</v>
      </c>
      <c r="BK58" s="385">
        <v>0</v>
      </c>
      <c r="BL58" s="385">
        <v>0</v>
      </c>
      <c r="BM58" s="385">
        <v>0</v>
      </c>
      <c r="BN58" s="385">
        <v>0</v>
      </c>
      <c r="BO58" s="385">
        <v>0</v>
      </c>
      <c r="BP58" s="385">
        <v>0</v>
      </c>
      <c r="BQ58" s="385">
        <v>0</v>
      </c>
      <c r="BR58" s="385">
        <v>0</v>
      </c>
      <c r="BS58" s="385">
        <v>0</v>
      </c>
      <c r="BT58" s="385">
        <v>0</v>
      </c>
      <c r="BU58" s="385">
        <v>0</v>
      </c>
      <c r="BV58" s="385">
        <v>0</v>
      </c>
    </row>
    <row r="59" spans="1:74" ht="11.1" customHeight="1" x14ac:dyDescent="0.2">
      <c r="A59" s="174" t="s">
        <v>1197</v>
      </c>
      <c r="B59" s="375" t="s">
        <v>1061</v>
      </c>
      <c r="C59" s="397">
        <v>1.6563600000000001</v>
      </c>
      <c r="D59" s="397">
        <v>1.4813890000000001</v>
      </c>
      <c r="E59" s="397">
        <v>1.466126</v>
      </c>
      <c r="F59" s="397">
        <v>0.864541</v>
      </c>
      <c r="G59" s="397">
        <v>1.692998</v>
      </c>
      <c r="H59" s="397">
        <v>1.6332880000000001</v>
      </c>
      <c r="I59" s="397">
        <v>1.684102</v>
      </c>
      <c r="J59" s="397">
        <v>1.6794</v>
      </c>
      <c r="K59" s="397">
        <v>1.6116630000000001</v>
      </c>
      <c r="L59" s="397">
        <v>1.223462</v>
      </c>
      <c r="M59" s="397">
        <v>0.92945900000000004</v>
      </c>
      <c r="N59" s="397">
        <v>1.670466</v>
      </c>
      <c r="O59" s="397">
        <v>1.6030679999999999</v>
      </c>
      <c r="P59" s="397">
        <v>1.519676</v>
      </c>
      <c r="Q59" s="397">
        <v>1.540951</v>
      </c>
      <c r="R59" s="397">
        <v>1.636919</v>
      </c>
      <c r="S59" s="397">
        <v>1.6819010000000001</v>
      </c>
      <c r="T59" s="397">
        <v>1.6248610000000001</v>
      </c>
      <c r="U59" s="397">
        <v>1.6784079999999999</v>
      </c>
      <c r="V59" s="397">
        <v>1.6577040000000001</v>
      </c>
      <c r="W59" s="397">
        <v>1.550608</v>
      </c>
      <c r="X59" s="397">
        <v>0.77596399999999999</v>
      </c>
      <c r="Y59" s="397">
        <v>1.0691820000000001</v>
      </c>
      <c r="Z59" s="397">
        <v>1.3791260000000001</v>
      </c>
      <c r="AA59" s="397">
        <v>1.6807380000000001</v>
      </c>
      <c r="AB59" s="397">
        <v>1.5710770000000001</v>
      </c>
      <c r="AC59" s="397">
        <v>1.681332</v>
      </c>
      <c r="AD59" s="397">
        <v>0.97353000000000001</v>
      </c>
      <c r="AE59" s="397">
        <v>1.039471</v>
      </c>
      <c r="AF59" s="397">
        <v>1.6336390000000001</v>
      </c>
      <c r="AG59" s="397">
        <v>1.6838519999999999</v>
      </c>
      <c r="AH59" s="397">
        <v>1.652452</v>
      </c>
      <c r="AI59" s="397">
        <v>1.5176810000000001</v>
      </c>
      <c r="AJ59" s="397">
        <v>1.6312880000000001</v>
      </c>
      <c r="AK59" s="397">
        <v>1.6322080000000001</v>
      </c>
      <c r="AL59" s="397">
        <v>1.681567</v>
      </c>
      <c r="AM59" s="397">
        <v>1.68634</v>
      </c>
      <c r="AN59" s="397">
        <v>1.523028</v>
      </c>
      <c r="AO59" s="397">
        <v>1.583593</v>
      </c>
      <c r="AP59" s="397">
        <v>1.141022</v>
      </c>
      <c r="AQ59" s="397">
        <v>1.150741</v>
      </c>
      <c r="AR59" s="397">
        <v>1.6376679999999999</v>
      </c>
      <c r="AS59" s="397">
        <v>1.6607989999999999</v>
      </c>
      <c r="AT59" s="397">
        <v>1.5059659999999999</v>
      </c>
      <c r="AU59" s="397">
        <v>1.625613</v>
      </c>
      <c r="AV59" s="397">
        <v>0.94698700000000002</v>
      </c>
      <c r="AW59" s="397">
        <v>1.480818</v>
      </c>
      <c r="AX59" s="397">
        <v>1.6158189999999999</v>
      </c>
      <c r="AY59" s="397">
        <v>1.6796120000000001</v>
      </c>
      <c r="AZ59" s="798">
        <v>1.46818</v>
      </c>
      <c r="BA59" s="798">
        <v>1.5691550000000001</v>
      </c>
      <c r="BB59" s="798">
        <v>1.6354599999999999</v>
      </c>
      <c r="BC59" s="798">
        <v>1.556602</v>
      </c>
      <c r="BD59" s="798">
        <v>1.59415</v>
      </c>
      <c r="BE59" s="798">
        <v>1.6333</v>
      </c>
      <c r="BF59" s="385">
        <v>1.63025</v>
      </c>
      <c r="BG59" s="385">
        <v>1.5776600000000001</v>
      </c>
      <c r="BH59" s="385">
        <v>1.0169299999999999</v>
      </c>
      <c r="BI59" s="385">
        <v>1.04654</v>
      </c>
      <c r="BJ59" s="385">
        <v>1.63025</v>
      </c>
      <c r="BK59" s="385">
        <v>1.63025</v>
      </c>
      <c r="BL59" s="385">
        <v>1.47248</v>
      </c>
      <c r="BM59" s="385">
        <v>1.63025</v>
      </c>
      <c r="BN59" s="385">
        <v>0.8841</v>
      </c>
      <c r="BO59" s="385">
        <v>1.4726699999999999</v>
      </c>
      <c r="BP59" s="385">
        <v>1.5776600000000001</v>
      </c>
      <c r="BQ59" s="385">
        <v>1.63025</v>
      </c>
      <c r="BR59" s="385">
        <v>1.63025</v>
      </c>
      <c r="BS59" s="385">
        <v>1.5776600000000001</v>
      </c>
      <c r="BT59" s="385">
        <v>1.63025</v>
      </c>
      <c r="BU59" s="385">
        <v>1.5776600000000001</v>
      </c>
      <c r="BV59" s="385">
        <v>1.63025</v>
      </c>
    </row>
    <row r="60" spans="1:74" ht="11.1" customHeight="1" x14ac:dyDescent="0.2">
      <c r="A60" s="175" t="s">
        <v>1198</v>
      </c>
      <c r="B60" s="375" t="s">
        <v>1065</v>
      </c>
      <c r="C60" s="397">
        <v>1.0323628730000001</v>
      </c>
      <c r="D60" s="397">
        <v>1.1083789980000001</v>
      </c>
      <c r="E60" s="397">
        <v>1.548372391</v>
      </c>
      <c r="F60" s="397">
        <v>1.6403333250000001</v>
      </c>
      <c r="G60" s="397">
        <v>1.7993211950000001</v>
      </c>
      <c r="H60" s="397">
        <v>1.7887487280000001</v>
      </c>
      <c r="I60" s="397">
        <v>1.8577925230000001</v>
      </c>
      <c r="J60" s="397">
        <v>1.727968634</v>
      </c>
      <c r="K60" s="397">
        <v>1.6869877929999999</v>
      </c>
      <c r="L60" s="397">
        <v>0.89230418300000003</v>
      </c>
      <c r="M60" s="397">
        <v>0.82042588900000002</v>
      </c>
      <c r="N60" s="397">
        <v>1.276592468</v>
      </c>
      <c r="O60" s="397">
        <v>2.1781262510000001</v>
      </c>
      <c r="P60" s="397">
        <v>1.706994347</v>
      </c>
      <c r="Q60" s="397">
        <v>2.8186655960000002</v>
      </c>
      <c r="R60" s="397">
        <v>3.2840671069999998</v>
      </c>
      <c r="S60" s="397">
        <v>3.7229392680000002</v>
      </c>
      <c r="T60" s="397">
        <v>3.5222626250000002</v>
      </c>
      <c r="U60" s="397">
        <v>3.4999327469999999</v>
      </c>
      <c r="V60" s="397">
        <v>3.2507767730000001</v>
      </c>
      <c r="W60" s="397">
        <v>2.8318527919999998</v>
      </c>
      <c r="X60" s="397">
        <v>1.8732928680000001</v>
      </c>
      <c r="Y60" s="397">
        <v>1.5772616159999999</v>
      </c>
      <c r="Z60" s="397">
        <v>1.697685361</v>
      </c>
      <c r="AA60" s="397">
        <v>1.7551114400000001</v>
      </c>
      <c r="AB60" s="397">
        <v>2.4452942790000001</v>
      </c>
      <c r="AC60" s="397">
        <v>2.9089918379999999</v>
      </c>
      <c r="AD60" s="397">
        <v>2.9190603319999999</v>
      </c>
      <c r="AE60" s="397">
        <v>3.3504873740000001</v>
      </c>
      <c r="AF60" s="397">
        <v>2.869818253</v>
      </c>
      <c r="AG60" s="397">
        <v>3.1451677519999999</v>
      </c>
      <c r="AH60" s="397">
        <v>3.125228339</v>
      </c>
      <c r="AI60" s="397">
        <v>2.4923651809999998</v>
      </c>
      <c r="AJ60" s="397">
        <v>1.520001393</v>
      </c>
      <c r="AK60" s="397">
        <v>1.2690075590000001</v>
      </c>
      <c r="AL60" s="397">
        <v>1.4128312919999999</v>
      </c>
      <c r="AM60" s="397">
        <v>1.5629611720000001</v>
      </c>
      <c r="AN60" s="397">
        <v>2.3434275109999998</v>
      </c>
      <c r="AO60" s="397">
        <v>2.5885897149999999</v>
      </c>
      <c r="AP60" s="397">
        <v>2.8640243000000001</v>
      </c>
      <c r="AQ60" s="397">
        <v>3.0404262750000002</v>
      </c>
      <c r="AR60" s="397">
        <v>2.7206076330000002</v>
      </c>
      <c r="AS60" s="397">
        <v>2.8953761450000002</v>
      </c>
      <c r="AT60" s="397">
        <v>2.603317975</v>
      </c>
      <c r="AU60" s="397">
        <v>2.0732377290000001</v>
      </c>
      <c r="AV60" s="397">
        <v>1.657035357</v>
      </c>
      <c r="AW60" s="397">
        <v>1.503697667</v>
      </c>
      <c r="AX60" s="397">
        <v>1.749598966</v>
      </c>
      <c r="AY60" s="397">
        <v>2.5381044519999998</v>
      </c>
      <c r="AZ60" s="798">
        <v>1.8630768790000001</v>
      </c>
      <c r="BA60" s="798">
        <v>2.165834786</v>
      </c>
      <c r="BB60" s="798">
        <v>2.1504974670000001</v>
      </c>
      <c r="BC60" s="798">
        <v>2.2830892669999998</v>
      </c>
      <c r="BD60" s="798">
        <v>2.5</v>
      </c>
      <c r="BE60" s="798">
        <v>2.66</v>
      </c>
      <c r="BF60" s="385">
        <v>2.4107080000000001</v>
      </c>
      <c r="BG60" s="385">
        <v>1.636679</v>
      </c>
      <c r="BH60" s="385">
        <v>1.0835889999999999</v>
      </c>
      <c r="BI60" s="385">
        <v>0.88881929999999998</v>
      </c>
      <c r="BJ60" s="385">
        <v>0.98746</v>
      </c>
      <c r="BK60" s="385">
        <v>0.8955611</v>
      </c>
      <c r="BL60" s="385">
        <v>1.0723860000000001</v>
      </c>
      <c r="BM60" s="385">
        <v>1.5576939999999999</v>
      </c>
      <c r="BN60" s="385">
        <v>2.472515</v>
      </c>
      <c r="BO60" s="385">
        <v>3.0439539999999998</v>
      </c>
      <c r="BP60" s="385">
        <v>2.8593730000000002</v>
      </c>
      <c r="BQ60" s="385">
        <v>2.8071670000000002</v>
      </c>
      <c r="BR60" s="385">
        <v>2.424474</v>
      </c>
      <c r="BS60" s="385">
        <v>1.91842</v>
      </c>
      <c r="BT60" s="385">
        <v>1.3580099999999999</v>
      </c>
      <c r="BU60" s="385">
        <v>1.124031</v>
      </c>
      <c r="BV60" s="385">
        <v>1.2560530000000001</v>
      </c>
    </row>
    <row r="61" spans="1:74" ht="11.1" customHeight="1" x14ac:dyDescent="0.2">
      <c r="A61" s="174" t="s">
        <v>1199</v>
      </c>
      <c r="B61" s="375" t="s">
        <v>1067</v>
      </c>
      <c r="C61" s="397">
        <v>0.631013936</v>
      </c>
      <c r="D61" s="397">
        <v>0.81553885100000001</v>
      </c>
      <c r="E61" s="397">
        <v>1.3652919349999999</v>
      </c>
      <c r="F61" s="397">
        <v>1.802655184</v>
      </c>
      <c r="G61" s="397">
        <v>2.0622377059999999</v>
      </c>
      <c r="H61" s="397">
        <v>1.7263219030000001</v>
      </c>
      <c r="I61" s="397">
        <v>1.7703165649999999</v>
      </c>
      <c r="J61" s="397">
        <v>1.3807285030000001</v>
      </c>
      <c r="K61" s="397">
        <v>1.0376506919999999</v>
      </c>
      <c r="L61" s="397">
        <v>0.822478665</v>
      </c>
      <c r="M61" s="397">
        <v>0.87947136000000004</v>
      </c>
      <c r="N61" s="397">
        <v>0.85734270000000001</v>
      </c>
      <c r="O61" s="397">
        <v>0.97146911700000005</v>
      </c>
      <c r="P61" s="397">
        <v>0.82559206900000004</v>
      </c>
      <c r="Q61" s="397">
        <v>1.2984107709999999</v>
      </c>
      <c r="R61" s="397">
        <v>1.49886736</v>
      </c>
      <c r="S61" s="397">
        <v>1.7076580539999999</v>
      </c>
      <c r="T61" s="397">
        <v>1.946610025</v>
      </c>
      <c r="U61" s="397">
        <v>1.7485033969999999</v>
      </c>
      <c r="V61" s="397">
        <v>1.14493019</v>
      </c>
      <c r="W61" s="397">
        <v>1.2083775240000001</v>
      </c>
      <c r="X61" s="397">
        <v>0.90819885899999997</v>
      </c>
      <c r="Y61" s="397">
        <v>0.65726275499999998</v>
      </c>
      <c r="Z61" s="397">
        <v>0.57702979600000004</v>
      </c>
      <c r="AA61" s="397">
        <v>0.98670392200000001</v>
      </c>
      <c r="AB61" s="397">
        <v>0.84277565399999999</v>
      </c>
      <c r="AC61" s="397">
        <v>1.488582283</v>
      </c>
      <c r="AD61" s="397">
        <v>1.55886565</v>
      </c>
      <c r="AE61" s="397">
        <v>2.1817754140000001</v>
      </c>
      <c r="AF61" s="397">
        <v>2.0179448139999998</v>
      </c>
      <c r="AG61" s="397">
        <v>1.5183028679999999</v>
      </c>
      <c r="AH61" s="397">
        <v>1.6281925740000001</v>
      </c>
      <c r="AI61" s="397">
        <v>1.229474661</v>
      </c>
      <c r="AJ61" s="397">
        <v>1.0336544139999999</v>
      </c>
      <c r="AK61" s="397">
        <v>0.92839413800000004</v>
      </c>
      <c r="AL61" s="397">
        <v>0.763257085</v>
      </c>
      <c r="AM61" s="397">
        <v>1.2675034940000001</v>
      </c>
      <c r="AN61" s="397">
        <v>1.2884581079999999</v>
      </c>
      <c r="AO61" s="397">
        <v>1.755250534</v>
      </c>
      <c r="AP61" s="397">
        <v>1.707491965</v>
      </c>
      <c r="AQ61" s="397">
        <v>1.572504567</v>
      </c>
      <c r="AR61" s="397">
        <v>1.5902569719999999</v>
      </c>
      <c r="AS61" s="397">
        <v>1.656684005</v>
      </c>
      <c r="AT61" s="397">
        <v>1.298059619</v>
      </c>
      <c r="AU61" s="397">
        <v>1.033387209</v>
      </c>
      <c r="AV61" s="397">
        <v>1.164241831</v>
      </c>
      <c r="AW61" s="397">
        <v>1.174400984</v>
      </c>
      <c r="AX61" s="397">
        <v>1.264971104</v>
      </c>
      <c r="AY61" s="397">
        <v>1.191766565</v>
      </c>
      <c r="AZ61" s="798">
        <v>1.213103439</v>
      </c>
      <c r="BA61" s="798">
        <v>1.6811200930000001</v>
      </c>
      <c r="BB61" s="798">
        <v>2.119909013</v>
      </c>
      <c r="BC61" s="798">
        <v>2.3465499790000002</v>
      </c>
      <c r="BD61" s="798">
        <v>3.0774469999999998</v>
      </c>
      <c r="BE61" s="798">
        <v>2.5599349999999998</v>
      </c>
      <c r="BF61" s="385">
        <v>2.3058489999999998</v>
      </c>
      <c r="BG61" s="385">
        <v>1.907405</v>
      </c>
      <c r="BH61" s="385">
        <v>1.5431440000000001</v>
      </c>
      <c r="BI61" s="385">
        <v>1.3319700000000001</v>
      </c>
      <c r="BJ61" s="385">
        <v>1.1307039999999999</v>
      </c>
      <c r="BK61" s="385">
        <v>1.8216239999999999</v>
      </c>
      <c r="BL61" s="385">
        <v>1.735463</v>
      </c>
      <c r="BM61" s="385">
        <v>2.5665909999999998</v>
      </c>
      <c r="BN61" s="385">
        <v>2.5875370000000002</v>
      </c>
      <c r="BO61" s="385">
        <v>2.7779020000000001</v>
      </c>
      <c r="BP61" s="385">
        <v>2.75325</v>
      </c>
      <c r="BQ61" s="385">
        <v>2.5470380000000001</v>
      </c>
      <c r="BR61" s="385">
        <v>2.1645509999999999</v>
      </c>
      <c r="BS61" s="385">
        <v>1.740038</v>
      </c>
      <c r="BT61" s="385">
        <v>1.7224219999999999</v>
      </c>
      <c r="BU61" s="385">
        <v>1.642031</v>
      </c>
      <c r="BV61" s="385">
        <v>1.6557409999999999</v>
      </c>
    </row>
    <row r="62" spans="1:74" ht="11.1" customHeight="1" x14ac:dyDescent="0.2">
      <c r="A62" s="174" t="s">
        <v>1200</v>
      </c>
      <c r="B62" s="375" t="s">
        <v>1069</v>
      </c>
      <c r="C62" s="397">
        <v>2.17514429</v>
      </c>
      <c r="D62" s="397">
        <v>2.5961791189999999</v>
      </c>
      <c r="E62" s="397">
        <v>3.4285937949999998</v>
      </c>
      <c r="F62" s="397">
        <v>3.8790813439999998</v>
      </c>
      <c r="G62" s="397">
        <v>4.5422233849999998</v>
      </c>
      <c r="H62" s="397">
        <v>4.7728857720000004</v>
      </c>
      <c r="I62" s="397">
        <v>4.5984061079999998</v>
      </c>
      <c r="J62" s="397">
        <v>4.2954471879999998</v>
      </c>
      <c r="K62" s="397">
        <v>3.667248378</v>
      </c>
      <c r="L62" s="397">
        <v>3.441360092</v>
      </c>
      <c r="M62" s="397">
        <v>2.6135751009999999</v>
      </c>
      <c r="N62" s="397">
        <v>1.900279579</v>
      </c>
      <c r="O62" s="397">
        <v>2.0993221800000001</v>
      </c>
      <c r="P62" s="397">
        <v>2.5565162199999998</v>
      </c>
      <c r="Q62" s="397">
        <v>2.834658627</v>
      </c>
      <c r="R62" s="397">
        <v>4.0110270379999999</v>
      </c>
      <c r="S62" s="397">
        <v>4.5992170489999999</v>
      </c>
      <c r="T62" s="397">
        <v>4.867636225</v>
      </c>
      <c r="U62" s="397">
        <v>5.0835419640000001</v>
      </c>
      <c r="V62" s="397">
        <v>4.5876173839999996</v>
      </c>
      <c r="W62" s="397">
        <v>4.1816940459999996</v>
      </c>
      <c r="X62" s="397">
        <v>3.9127188350000002</v>
      </c>
      <c r="Y62" s="397">
        <v>2.876125354</v>
      </c>
      <c r="Z62" s="397">
        <v>2.382643587</v>
      </c>
      <c r="AA62" s="397">
        <v>2.4268137919999999</v>
      </c>
      <c r="AB62" s="397">
        <v>2.775282738</v>
      </c>
      <c r="AC62" s="397">
        <v>3.6519537579999999</v>
      </c>
      <c r="AD62" s="397">
        <v>4.6896653769999999</v>
      </c>
      <c r="AE62" s="397">
        <v>5.6651183490000001</v>
      </c>
      <c r="AF62" s="397">
        <v>6.0349951810000002</v>
      </c>
      <c r="AG62" s="397">
        <v>6.064308295</v>
      </c>
      <c r="AH62" s="397">
        <v>5.8644763150000001</v>
      </c>
      <c r="AI62" s="397">
        <v>5.0939797369999997</v>
      </c>
      <c r="AJ62" s="397">
        <v>4.1749393130000003</v>
      </c>
      <c r="AK62" s="397">
        <v>3.1374484850000002</v>
      </c>
      <c r="AL62" s="397">
        <v>2.8655469089999999</v>
      </c>
      <c r="AM62" s="397">
        <v>3.422812827</v>
      </c>
      <c r="AN62" s="397">
        <v>3.4116933779999998</v>
      </c>
      <c r="AO62" s="397">
        <v>4.3564433359999999</v>
      </c>
      <c r="AP62" s="397">
        <v>5.5546663690000004</v>
      </c>
      <c r="AQ62" s="397">
        <v>6.4566478399999996</v>
      </c>
      <c r="AR62" s="397">
        <v>6.8773394010000004</v>
      </c>
      <c r="AS62" s="397">
        <v>7.102286608</v>
      </c>
      <c r="AT62" s="397">
        <v>6.5028323639999996</v>
      </c>
      <c r="AU62" s="397">
        <v>5.4932043930000001</v>
      </c>
      <c r="AV62" s="397">
        <v>4.976996389</v>
      </c>
      <c r="AW62" s="397">
        <v>3.2563386169999999</v>
      </c>
      <c r="AX62" s="397">
        <v>2.840959094</v>
      </c>
      <c r="AY62" s="397">
        <v>3.3792010640000001</v>
      </c>
      <c r="AZ62" s="798">
        <v>3.7900724029999999</v>
      </c>
      <c r="BA62" s="798">
        <v>5.3267256820000002</v>
      </c>
      <c r="BB62" s="798">
        <v>5.2790945650000003</v>
      </c>
      <c r="BC62" s="798">
        <v>6.4125107650000004</v>
      </c>
      <c r="BD62" s="798">
        <v>7.239484</v>
      </c>
      <c r="BE62" s="798">
        <v>7.3929710000000002</v>
      </c>
      <c r="BF62" s="385">
        <v>6.8217670000000004</v>
      </c>
      <c r="BG62" s="385">
        <v>6.0298889999999998</v>
      </c>
      <c r="BH62" s="385">
        <v>5.3413789999999999</v>
      </c>
      <c r="BI62" s="385">
        <v>3.6985809999999999</v>
      </c>
      <c r="BJ62" s="385">
        <v>3.2534130000000001</v>
      </c>
      <c r="BK62" s="385">
        <v>3.8219959999999999</v>
      </c>
      <c r="BL62" s="385">
        <v>4.1211039999999999</v>
      </c>
      <c r="BM62" s="385">
        <v>5.7168549999999998</v>
      </c>
      <c r="BN62" s="385">
        <v>6.3063690000000001</v>
      </c>
      <c r="BO62" s="385">
        <v>7.5398079999999998</v>
      </c>
      <c r="BP62" s="385">
        <v>8.4272650000000002</v>
      </c>
      <c r="BQ62" s="385">
        <v>8.7338730000000009</v>
      </c>
      <c r="BR62" s="385">
        <v>8.0862979999999993</v>
      </c>
      <c r="BS62" s="385">
        <v>6.9601410000000001</v>
      </c>
      <c r="BT62" s="385">
        <v>6.1350129999999998</v>
      </c>
      <c r="BU62" s="385">
        <v>4.1754660000000001</v>
      </c>
      <c r="BV62" s="385">
        <v>3.7675610000000002</v>
      </c>
    </row>
    <row r="63" spans="1:74" ht="11.1" customHeight="1" x14ac:dyDescent="0.2">
      <c r="A63" s="174" t="s">
        <v>1201</v>
      </c>
      <c r="B63" s="407" t="s">
        <v>1093</v>
      </c>
      <c r="C63" s="397">
        <v>0.963099759</v>
      </c>
      <c r="D63" s="397">
        <v>0.90017923</v>
      </c>
      <c r="E63" s="397">
        <v>0.93829410499999999</v>
      </c>
      <c r="F63" s="397">
        <v>0.89599956000000003</v>
      </c>
      <c r="G63" s="397">
        <v>0.82205261600000001</v>
      </c>
      <c r="H63" s="397">
        <v>0.86520191000000002</v>
      </c>
      <c r="I63" s="397">
        <v>1.0854628909999999</v>
      </c>
      <c r="J63" s="397">
        <v>1.1368306989999999</v>
      </c>
      <c r="K63" s="397">
        <v>0.99047437800000004</v>
      </c>
      <c r="L63" s="397">
        <v>0.935180707</v>
      </c>
      <c r="M63" s="397">
        <v>0.89035941100000005</v>
      </c>
      <c r="N63" s="397">
        <v>0.88594349500000003</v>
      </c>
      <c r="O63" s="397">
        <v>0.764162012</v>
      </c>
      <c r="P63" s="397">
        <v>0.69287024500000005</v>
      </c>
      <c r="Q63" s="397">
        <v>0.71674310299999999</v>
      </c>
      <c r="R63" s="397">
        <v>0.81683764699999994</v>
      </c>
      <c r="S63" s="397">
        <v>0.84416961899999998</v>
      </c>
      <c r="T63" s="397">
        <v>0.87641724399999998</v>
      </c>
      <c r="U63" s="397">
        <v>0.96861025599999995</v>
      </c>
      <c r="V63" s="397">
        <v>0.99828147899999997</v>
      </c>
      <c r="W63" s="397">
        <v>0.96188875900000004</v>
      </c>
      <c r="X63" s="397">
        <v>0.87663935599999998</v>
      </c>
      <c r="Y63" s="397">
        <v>0.85908238599999998</v>
      </c>
      <c r="Z63" s="397">
        <v>0.87312764099999995</v>
      </c>
      <c r="AA63" s="397">
        <v>0.83028030900000005</v>
      </c>
      <c r="AB63" s="397">
        <v>0.74304915599999999</v>
      </c>
      <c r="AC63" s="397">
        <v>0.82504279199999997</v>
      </c>
      <c r="AD63" s="397">
        <v>0.72725552699999996</v>
      </c>
      <c r="AE63" s="397">
        <v>0.90808852600000001</v>
      </c>
      <c r="AF63" s="397">
        <v>0.82476187300000003</v>
      </c>
      <c r="AG63" s="397">
        <v>0.90992151499999996</v>
      </c>
      <c r="AH63" s="397">
        <v>0.83257968299999996</v>
      </c>
      <c r="AI63" s="397">
        <v>0.82036872199999999</v>
      </c>
      <c r="AJ63" s="397">
        <v>0.73950157400000005</v>
      </c>
      <c r="AK63" s="397">
        <v>0.75725509099999999</v>
      </c>
      <c r="AL63" s="397">
        <v>0.74648504800000004</v>
      </c>
      <c r="AM63" s="397">
        <v>0.77601389499999995</v>
      </c>
      <c r="AN63" s="397">
        <v>0.715165202</v>
      </c>
      <c r="AO63" s="397">
        <v>0.76645309299999997</v>
      </c>
      <c r="AP63" s="397">
        <v>0.72420131200000004</v>
      </c>
      <c r="AQ63" s="397">
        <v>0.82455354300000006</v>
      </c>
      <c r="AR63" s="397">
        <v>0.80502505000000002</v>
      </c>
      <c r="AS63" s="397">
        <v>0.99924684900000005</v>
      </c>
      <c r="AT63" s="397">
        <v>0.88661734299999995</v>
      </c>
      <c r="AU63" s="397">
        <v>0.79711658799999996</v>
      </c>
      <c r="AV63" s="397">
        <v>0.70744425300000002</v>
      </c>
      <c r="AW63" s="397">
        <v>0.60860355099999996</v>
      </c>
      <c r="AX63" s="397">
        <v>0.76580613600000003</v>
      </c>
      <c r="AY63" s="397">
        <v>0.69522777099999999</v>
      </c>
      <c r="AZ63" s="798">
        <v>0.62111423700000001</v>
      </c>
      <c r="BA63" s="798">
        <v>0.61680990599999996</v>
      </c>
      <c r="BB63" s="798">
        <v>0.56268875200000001</v>
      </c>
      <c r="BC63" s="798">
        <v>0.72782733700000002</v>
      </c>
      <c r="BD63" s="798">
        <v>0.70849680000000004</v>
      </c>
      <c r="BE63" s="798">
        <v>0.93761519999999998</v>
      </c>
      <c r="BF63" s="385">
        <v>0.85053460000000003</v>
      </c>
      <c r="BG63" s="385">
        <v>0.75275930000000002</v>
      </c>
      <c r="BH63" s="385">
        <v>0.64377390000000001</v>
      </c>
      <c r="BI63" s="385">
        <v>0.5440315</v>
      </c>
      <c r="BJ63" s="385">
        <v>0.74910259999999995</v>
      </c>
      <c r="BK63" s="385">
        <v>0.7431198</v>
      </c>
      <c r="BL63" s="385">
        <v>0.58908700000000003</v>
      </c>
      <c r="BM63" s="385">
        <v>0.57487149999999998</v>
      </c>
      <c r="BN63" s="385">
        <v>0.41976999999999998</v>
      </c>
      <c r="BO63" s="385">
        <v>0.57086300000000001</v>
      </c>
      <c r="BP63" s="385">
        <v>0.64335850000000006</v>
      </c>
      <c r="BQ63" s="385">
        <v>0.95641299999999996</v>
      </c>
      <c r="BR63" s="385">
        <v>0.87483109999999997</v>
      </c>
      <c r="BS63" s="385">
        <v>0.76703330000000003</v>
      </c>
      <c r="BT63" s="385">
        <v>0.58864709999999998</v>
      </c>
      <c r="BU63" s="385">
        <v>0.52482269999999998</v>
      </c>
      <c r="BV63" s="385">
        <v>0.74762660000000003</v>
      </c>
    </row>
    <row r="64" spans="1:74" ht="11.1" customHeight="1" x14ac:dyDescent="0.2">
      <c r="A64" s="174" t="s">
        <v>1202</v>
      </c>
      <c r="B64" s="408" t="s">
        <v>1095</v>
      </c>
      <c r="C64" s="399">
        <v>20.479203999999999</v>
      </c>
      <c r="D64" s="399">
        <v>18.133693999999998</v>
      </c>
      <c r="E64" s="399">
        <v>19.543817000000001</v>
      </c>
      <c r="F64" s="399">
        <v>18.817715</v>
      </c>
      <c r="G64" s="399">
        <v>20.453278000000001</v>
      </c>
      <c r="H64" s="399">
        <v>23.766369000000001</v>
      </c>
      <c r="I64" s="399">
        <v>25.993258999999998</v>
      </c>
      <c r="J64" s="399">
        <v>28.172484000000001</v>
      </c>
      <c r="K64" s="399">
        <v>26.334966000000001</v>
      </c>
      <c r="L64" s="399">
        <v>21.833964999999999</v>
      </c>
      <c r="M64" s="399">
        <v>19.575299000000001</v>
      </c>
      <c r="N64" s="399">
        <v>21.323557999999998</v>
      </c>
      <c r="O64" s="399">
        <v>20.761414949999999</v>
      </c>
      <c r="P64" s="399">
        <v>18.25952758</v>
      </c>
      <c r="Q64" s="399">
        <v>20.075501679999999</v>
      </c>
      <c r="R64" s="399">
        <v>18.450496189999999</v>
      </c>
      <c r="S64" s="399">
        <v>19.99501897</v>
      </c>
      <c r="T64" s="399">
        <v>20.13553331</v>
      </c>
      <c r="U64" s="399">
        <v>26.363276249999998</v>
      </c>
      <c r="V64" s="399">
        <v>26.768892709999999</v>
      </c>
      <c r="W64" s="399">
        <v>22.412560339999999</v>
      </c>
      <c r="X64" s="399">
        <v>21.645087660000002</v>
      </c>
      <c r="Y64" s="399">
        <v>19.712727789999999</v>
      </c>
      <c r="Z64" s="399">
        <v>20.77481671</v>
      </c>
      <c r="AA64" s="399">
        <v>20.705880109999999</v>
      </c>
      <c r="AB64" s="399">
        <v>18.906279040000001</v>
      </c>
      <c r="AC64" s="399">
        <v>19.030381389999999</v>
      </c>
      <c r="AD64" s="399">
        <v>18.503169939999999</v>
      </c>
      <c r="AE64" s="399">
        <v>20.269604009999998</v>
      </c>
      <c r="AF64" s="399">
        <v>23.105117320000002</v>
      </c>
      <c r="AG64" s="399">
        <v>28.34334514</v>
      </c>
      <c r="AH64" s="399">
        <v>27.21439479</v>
      </c>
      <c r="AI64" s="399">
        <v>24.675143640000002</v>
      </c>
      <c r="AJ64" s="399">
        <v>23.014480370000001</v>
      </c>
      <c r="AK64" s="399">
        <v>20.199605040000002</v>
      </c>
      <c r="AL64" s="399">
        <v>21.46422905</v>
      </c>
      <c r="AM64" s="399">
        <v>20.932984534999999</v>
      </c>
      <c r="AN64" s="399">
        <v>18.530131367999999</v>
      </c>
      <c r="AO64" s="399">
        <v>19.803344645999999</v>
      </c>
      <c r="AP64" s="399">
        <v>19.545919325</v>
      </c>
      <c r="AQ64" s="399">
        <v>21.840554260000001</v>
      </c>
      <c r="AR64" s="399">
        <v>23.148684964000001</v>
      </c>
      <c r="AS64" s="399">
        <v>25.297574919999999</v>
      </c>
      <c r="AT64" s="399">
        <v>27.61491122</v>
      </c>
      <c r="AU64" s="399">
        <v>25.568385037999999</v>
      </c>
      <c r="AV64" s="399">
        <v>21.792832099000002</v>
      </c>
      <c r="AW64" s="399">
        <v>21.094636440999999</v>
      </c>
      <c r="AX64" s="399">
        <v>22.043930535000001</v>
      </c>
      <c r="AY64" s="399">
        <v>21.242464308999999</v>
      </c>
      <c r="AZ64" s="823">
        <v>19.071772441</v>
      </c>
      <c r="BA64" s="823">
        <v>21.791405966999999</v>
      </c>
      <c r="BB64" s="823">
        <v>20.054213408999999</v>
      </c>
      <c r="BC64" s="823">
        <v>21.791236355999999</v>
      </c>
      <c r="BD64" s="823">
        <v>23.804496454999999</v>
      </c>
      <c r="BE64" s="823">
        <v>24.984660000000002</v>
      </c>
      <c r="BF64" s="388">
        <v>25.736660000000001</v>
      </c>
      <c r="BG64" s="388">
        <v>23.814209999999999</v>
      </c>
      <c r="BH64" s="388">
        <v>21.200119999999998</v>
      </c>
      <c r="BI64" s="388">
        <v>19.319610000000001</v>
      </c>
      <c r="BJ64" s="388">
        <v>20.661799999999999</v>
      </c>
      <c r="BK64" s="388">
        <v>20.692799999999998</v>
      </c>
      <c r="BL64" s="388">
        <v>18.32911</v>
      </c>
      <c r="BM64" s="388">
        <v>20.153089999999999</v>
      </c>
      <c r="BN64" s="388">
        <v>19.221</v>
      </c>
      <c r="BO64" s="388">
        <v>20.829149999999998</v>
      </c>
      <c r="BP64" s="388">
        <v>22.426169999999999</v>
      </c>
      <c r="BQ64" s="388">
        <v>26.776789999999998</v>
      </c>
      <c r="BR64" s="388">
        <v>27.431730000000002</v>
      </c>
      <c r="BS64" s="388">
        <v>24.850770000000001</v>
      </c>
      <c r="BT64" s="388">
        <v>21.82809</v>
      </c>
      <c r="BU64" s="388">
        <v>19.752770000000002</v>
      </c>
      <c r="BV64" s="388">
        <v>21.02656</v>
      </c>
    </row>
    <row r="65" spans="1:74" s="268" customFormat="1" ht="12.75" x14ac:dyDescent="0.2">
      <c r="A65" s="267"/>
      <c r="B65" s="1071" t="s">
        <v>1136</v>
      </c>
      <c r="C65" s="1069"/>
      <c r="D65" s="1069"/>
      <c r="E65" s="1069"/>
      <c r="F65" s="1069"/>
      <c r="G65" s="1069"/>
      <c r="H65" s="1069"/>
      <c r="I65" s="1069"/>
      <c r="J65" s="1069"/>
      <c r="K65" s="1069"/>
      <c r="L65" s="1069"/>
      <c r="M65" s="1069"/>
      <c r="N65" s="1069"/>
      <c r="O65" s="1069"/>
      <c r="P65" s="1069"/>
      <c r="Q65" s="1070"/>
      <c r="R65" s="690"/>
      <c r="AZ65" s="271"/>
      <c r="BA65" s="271"/>
      <c r="BB65" s="271"/>
      <c r="BC65" s="271"/>
      <c r="BD65" s="271"/>
      <c r="BE65" s="271"/>
      <c r="BF65" s="271"/>
      <c r="BG65" s="271"/>
      <c r="BH65" s="271"/>
      <c r="BI65" s="271"/>
    </row>
    <row r="66" spans="1:74" ht="12" customHeight="1" x14ac:dyDescent="0.2">
      <c r="A66" s="169"/>
      <c r="B66" s="1068" t="s">
        <v>1137</v>
      </c>
      <c r="C66" s="1069"/>
      <c r="D66" s="1069"/>
      <c r="E66" s="1069"/>
      <c r="F66" s="1069"/>
      <c r="G66" s="1069"/>
      <c r="H66" s="1069"/>
      <c r="I66" s="1069"/>
      <c r="J66" s="1069"/>
      <c r="K66" s="1069"/>
      <c r="L66" s="1069"/>
      <c r="M66" s="1069"/>
      <c r="N66" s="1069"/>
      <c r="O66" s="1069"/>
      <c r="P66" s="1069"/>
      <c r="Q66" s="1070"/>
      <c r="R66" s="690"/>
      <c r="S66" s="176"/>
      <c r="T66" s="176"/>
      <c r="U66" s="176"/>
      <c r="V66" s="176"/>
      <c r="W66" s="176"/>
      <c r="X66" s="176"/>
      <c r="Y66" s="176"/>
      <c r="Z66" s="176"/>
      <c r="AA66" s="176"/>
      <c r="AB66" s="176"/>
      <c r="AC66" s="176"/>
      <c r="AD66" s="176"/>
      <c r="AE66" s="176"/>
      <c r="AF66" s="176"/>
      <c r="AG66" s="176"/>
      <c r="AH66" s="176"/>
      <c r="AI66" s="176"/>
      <c r="AJ66" s="176"/>
      <c r="AK66" s="176"/>
      <c r="AL66" s="176"/>
      <c r="AM66" s="176"/>
      <c r="AN66" s="176"/>
      <c r="AO66" s="176"/>
      <c r="AP66" s="176"/>
      <c r="AQ66" s="176"/>
      <c r="AR66" s="176"/>
      <c r="AS66" s="176"/>
      <c r="AT66" s="176"/>
      <c r="AU66" s="176"/>
      <c r="AV66" s="176"/>
      <c r="AW66" s="176"/>
      <c r="AX66" s="176"/>
      <c r="AY66" s="176"/>
      <c r="AZ66" s="606"/>
      <c r="BA66" s="606"/>
      <c r="BB66" s="606"/>
      <c r="BC66" s="606"/>
      <c r="BD66" s="606"/>
      <c r="BE66" s="606"/>
      <c r="BF66" s="606"/>
      <c r="BG66" s="606"/>
      <c r="BH66" s="606"/>
      <c r="BI66" s="606"/>
      <c r="BJ66" s="176"/>
      <c r="BK66" s="176"/>
      <c r="BL66" s="176"/>
      <c r="BM66" s="176"/>
      <c r="BN66" s="176"/>
      <c r="BO66" s="176"/>
      <c r="BP66" s="176"/>
      <c r="BQ66" s="176"/>
      <c r="BR66" s="176"/>
      <c r="BS66" s="176"/>
      <c r="BT66" s="176"/>
      <c r="BU66" s="176"/>
      <c r="BV66" s="176"/>
    </row>
    <row r="67" spans="1:74" ht="12" customHeight="1" x14ac:dyDescent="0.2">
      <c r="A67" s="169"/>
      <c r="B67" s="1068" t="s">
        <v>1138</v>
      </c>
      <c r="C67" s="1069"/>
      <c r="D67" s="1069"/>
      <c r="E67" s="1069"/>
      <c r="F67" s="1069"/>
      <c r="G67" s="1069"/>
      <c r="H67" s="1069"/>
      <c r="I67" s="1069"/>
      <c r="J67" s="1069"/>
      <c r="K67" s="1069"/>
      <c r="L67" s="1069"/>
      <c r="M67" s="1069"/>
      <c r="N67" s="1069"/>
      <c r="O67" s="1069"/>
      <c r="P67" s="1069"/>
      <c r="Q67" s="1070"/>
      <c r="R67" s="690"/>
      <c r="S67" s="176"/>
      <c r="T67" s="176"/>
      <c r="U67" s="176"/>
      <c r="V67" s="176"/>
      <c r="W67" s="176"/>
      <c r="X67" s="176"/>
      <c r="Y67" s="176"/>
      <c r="Z67" s="176"/>
      <c r="AA67" s="176"/>
      <c r="AB67" s="176"/>
      <c r="AC67" s="176"/>
      <c r="AD67" s="176"/>
      <c r="AE67" s="176"/>
      <c r="AF67" s="176"/>
      <c r="AG67" s="176"/>
      <c r="AH67" s="176"/>
      <c r="AI67" s="176"/>
      <c r="AJ67" s="176"/>
      <c r="AK67" s="176"/>
      <c r="AL67" s="176"/>
      <c r="AM67" s="176"/>
      <c r="AN67" s="176"/>
      <c r="AO67" s="176"/>
      <c r="AP67" s="176"/>
      <c r="AQ67" s="176"/>
      <c r="AR67" s="176"/>
      <c r="AS67" s="176"/>
      <c r="AT67" s="176"/>
      <c r="AU67" s="176"/>
      <c r="AV67" s="176"/>
      <c r="AW67" s="176"/>
      <c r="AX67" s="176"/>
      <c r="AY67" s="176"/>
      <c r="AZ67" s="614"/>
      <c r="BA67" s="614"/>
      <c r="BB67" s="614"/>
      <c r="BC67" s="614"/>
      <c r="BD67" s="614"/>
      <c r="BE67" s="607"/>
      <c r="BF67" s="607"/>
      <c r="BG67" s="614"/>
      <c r="BH67" s="614"/>
      <c r="BI67" s="614"/>
      <c r="BJ67" s="176"/>
      <c r="BK67" s="176"/>
      <c r="BL67" s="176"/>
      <c r="BM67" s="176"/>
      <c r="BN67" s="176"/>
      <c r="BO67" s="176"/>
      <c r="BP67" s="176"/>
      <c r="BQ67" s="176"/>
      <c r="BR67" s="176"/>
      <c r="BS67" s="176"/>
      <c r="BT67" s="176"/>
      <c r="BU67" s="176"/>
      <c r="BV67" s="176"/>
    </row>
    <row r="68" spans="1:74" ht="12" customHeight="1" x14ac:dyDescent="0.2">
      <c r="A68" s="169"/>
      <c r="B68" s="851" t="s">
        <v>1139</v>
      </c>
      <c r="C68" s="894"/>
      <c r="D68" s="894"/>
      <c r="E68" s="894"/>
      <c r="F68" s="894"/>
      <c r="G68" s="894"/>
      <c r="H68" s="894"/>
      <c r="I68" s="894"/>
      <c r="J68" s="894"/>
      <c r="K68" s="894"/>
      <c r="L68" s="894"/>
      <c r="M68" s="894"/>
      <c r="N68" s="894"/>
      <c r="O68" s="894"/>
      <c r="P68" s="894"/>
      <c r="Q68" s="895"/>
      <c r="R68" s="690"/>
      <c r="S68" s="176"/>
      <c r="T68" s="176"/>
      <c r="U68" s="176"/>
      <c r="V68" s="176"/>
      <c r="W68" s="176"/>
      <c r="X68" s="176"/>
      <c r="Y68" s="176"/>
      <c r="Z68" s="176"/>
      <c r="AA68" s="176"/>
      <c r="AB68" s="176"/>
      <c r="AC68" s="176"/>
      <c r="AD68" s="176"/>
      <c r="AE68" s="176"/>
      <c r="AF68" s="176"/>
      <c r="AG68" s="176"/>
      <c r="AH68" s="176"/>
      <c r="AI68" s="176"/>
      <c r="AJ68" s="176"/>
      <c r="AK68" s="176"/>
      <c r="AL68" s="176"/>
      <c r="AM68" s="176"/>
      <c r="AN68" s="176"/>
      <c r="AO68" s="176"/>
      <c r="AP68" s="176"/>
      <c r="AQ68" s="176"/>
      <c r="AR68" s="176"/>
      <c r="AS68" s="176"/>
      <c r="AT68" s="176"/>
      <c r="AU68" s="176"/>
      <c r="AV68" s="176"/>
      <c r="AW68" s="176"/>
      <c r="AX68" s="176"/>
      <c r="AY68" s="614"/>
      <c r="AZ68" s="614"/>
      <c r="BA68" s="614"/>
      <c r="BB68" s="614"/>
      <c r="BC68" s="614"/>
      <c r="BD68" s="607"/>
      <c r="BE68" s="607"/>
      <c r="BF68" s="607"/>
      <c r="BG68" s="614"/>
      <c r="BH68" s="614"/>
      <c r="BI68" s="614"/>
      <c r="BJ68" s="176"/>
      <c r="BK68" s="176"/>
      <c r="BL68" s="176"/>
      <c r="BM68" s="176"/>
      <c r="BN68" s="176"/>
      <c r="BO68" s="176"/>
      <c r="BP68" s="176"/>
      <c r="BQ68" s="176"/>
      <c r="BR68" s="176"/>
      <c r="BS68" s="176"/>
      <c r="BT68" s="176"/>
      <c r="BU68" s="176"/>
      <c r="BV68" s="176"/>
    </row>
    <row r="69" spans="1:74" ht="12" customHeight="1" x14ac:dyDescent="0.2">
      <c r="A69" s="177"/>
      <c r="B69" s="851" t="s">
        <v>1140</v>
      </c>
      <c r="C69" s="894"/>
      <c r="D69" s="894"/>
      <c r="E69" s="894"/>
      <c r="F69" s="894"/>
      <c r="G69" s="894"/>
      <c r="H69" s="894"/>
      <c r="I69" s="894"/>
      <c r="J69" s="894"/>
      <c r="K69" s="894"/>
      <c r="L69" s="894"/>
      <c r="M69" s="894"/>
      <c r="N69" s="894"/>
      <c r="O69" s="894"/>
      <c r="P69" s="894"/>
      <c r="Q69" s="895"/>
      <c r="R69" s="690"/>
      <c r="S69" s="176"/>
      <c r="T69" s="176"/>
      <c r="U69" s="176"/>
      <c r="V69" s="176"/>
      <c r="W69" s="176"/>
      <c r="X69" s="176"/>
      <c r="Y69" s="176"/>
      <c r="Z69" s="176"/>
      <c r="AA69" s="176"/>
      <c r="AB69" s="176"/>
      <c r="AC69" s="176"/>
      <c r="AD69" s="176"/>
      <c r="AE69" s="176"/>
      <c r="AF69" s="176"/>
      <c r="AG69" s="176"/>
      <c r="AH69" s="176"/>
      <c r="AI69" s="176"/>
      <c r="AJ69" s="176"/>
      <c r="AK69" s="176"/>
      <c r="AL69" s="176"/>
      <c r="AM69" s="176"/>
      <c r="AN69" s="176"/>
      <c r="AO69" s="176"/>
      <c r="AP69" s="176"/>
      <c r="AQ69" s="176"/>
      <c r="AR69" s="176"/>
      <c r="AS69" s="176"/>
      <c r="AT69" s="176"/>
      <c r="AU69" s="176"/>
      <c r="AV69" s="176"/>
      <c r="AW69" s="176"/>
      <c r="AX69" s="176"/>
      <c r="AY69" s="614"/>
      <c r="AZ69" s="614"/>
      <c r="BA69" s="614"/>
      <c r="BB69" s="614"/>
      <c r="BC69" s="614"/>
      <c r="BD69" s="607"/>
      <c r="BE69" s="607"/>
      <c r="BF69" s="607"/>
      <c r="BG69" s="614"/>
      <c r="BH69" s="614"/>
      <c r="BI69" s="614"/>
      <c r="BJ69" s="176"/>
      <c r="BK69" s="176"/>
      <c r="BL69" s="176"/>
      <c r="BM69" s="176"/>
      <c r="BN69" s="176"/>
      <c r="BO69" s="176"/>
      <c r="BP69" s="176"/>
      <c r="BQ69" s="176"/>
      <c r="BR69" s="176"/>
      <c r="BS69" s="176"/>
      <c r="BT69" s="176"/>
      <c r="BU69" s="176"/>
      <c r="BV69" s="176"/>
    </row>
    <row r="70" spans="1:74" ht="12" customHeight="1" x14ac:dyDescent="0.2">
      <c r="A70" s="177"/>
      <c r="B70" s="691" t="s">
        <v>114</v>
      </c>
      <c r="C70" s="691"/>
      <c r="D70" s="691"/>
      <c r="E70" s="691"/>
      <c r="F70" s="691"/>
      <c r="G70" s="691"/>
      <c r="H70" s="692"/>
      <c r="I70" s="691"/>
      <c r="J70" s="691"/>
      <c r="K70" s="691"/>
      <c r="L70" s="691"/>
      <c r="M70" s="691"/>
      <c r="N70" s="691"/>
      <c r="O70" s="691"/>
      <c r="P70" s="691"/>
      <c r="Q70" s="691"/>
      <c r="R70" s="693"/>
      <c r="S70" s="176"/>
      <c r="T70" s="176"/>
      <c r="U70" s="176"/>
      <c r="V70" s="176"/>
      <c r="W70" s="176"/>
      <c r="X70" s="176"/>
      <c r="Y70" s="176"/>
      <c r="Z70" s="176"/>
      <c r="AA70" s="176"/>
      <c r="AB70" s="176"/>
      <c r="AC70" s="176"/>
      <c r="AD70" s="176"/>
      <c r="AE70" s="176"/>
      <c r="AF70" s="176"/>
      <c r="AG70" s="176"/>
      <c r="AH70" s="176"/>
      <c r="AI70" s="176"/>
      <c r="AJ70" s="176"/>
      <c r="AK70" s="176"/>
      <c r="AL70" s="176"/>
      <c r="AM70" s="176"/>
      <c r="AN70" s="176"/>
      <c r="AO70" s="176"/>
      <c r="AP70" s="176"/>
      <c r="AQ70" s="176"/>
      <c r="AR70" s="176"/>
      <c r="AS70" s="176"/>
      <c r="AT70" s="176"/>
      <c r="AU70" s="176"/>
      <c r="AV70" s="176"/>
      <c r="AW70" s="176"/>
      <c r="AX70" s="176"/>
      <c r="AY70" s="614"/>
      <c r="AZ70" s="614"/>
      <c r="BA70" s="614"/>
      <c r="BB70" s="614"/>
      <c r="BC70" s="614"/>
      <c r="BD70" s="607"/>
      <c r="BE70" s="607"/>
      <c r="BF70" s="607"/>
      <c r="BG70" s="614"/>
      <c r="BH70" s="614"/>
      <c r="BI70" s="614"/>
      <c r="BJ70" s="176"/>
      <c r="BK70" s="176"/>
      <c r="BL70" s="176"/>
      <c r="BM70" s="176"/>
      <c r="BN70" s="176"/>
      <c r="BO70" s="176"/>
      <c r="BP70" s="176"/>
      <c r="BQ70" s="176"/>
      <c r="BR70" s="176"/>
      <c r="BS70" s="176"/>
      <c r="BT70" s="176"/>
      <c r="BU70" s="176"/>
      <c r="BV70" s="176"/>
    </row>
    <row r="71" spans="1:74" ht="12" customHeight="1" x14ac:dyDescent="0.2">
      <c r="A71" s="177"/>
      <c r="B71" s="974" t="str">
        <f>Dates!$G$2</f>
        <v>EIA completed modeling and analysis for this report on Thursday, August 6, 2026.</v>
      </c>
      <c r="C71" s="975"/>
      <c r="D71" s="975"/>
      <c r="E71" s="975"/>
      <c r="F71" s="975"/>
      <c r="G71" s="975"/>
      <c r="H71" s="975"/>
      <c r="I71" s="975"/>
      <c r="J71" s="975"/>
      <c r="K71" s="975"/>
      <c r="L71" s="975"/>
      <c r="M71" s="975"/>
      <c r="N71" s="975"/>
      <c r="O71" s="975"/>
      <c r="P71" s="975"/>
      <c r="Q71" s="975"/>
      <c r="R71" s="694"/>
      <c r="S71" s="176"/>
      <c r="T71" s="176"/>
      <c r="U71" s="176"/>
      <c r="V71" s="176"/>
      <c r="W71" s="176"/>
      <c r="X71" s="176"/>
      <c r="Y71" s="176"/>
      <c r="Z71" s="176"/>
      <c r="AA71" s="176"/>
      <c r="AB71" s="176"/>
      <c r="AC71" s="176"/>
      <c r="AD71" s="176"/>
      <c r="AE71" s="176"/>
      <c r="AF71" s="176"/>
      <c r="AG71" s="176"/>
      <c r="AH71" s="176"/>
      <c r="AI71" s="176"/>
      <c r="AJ71" s="176"/>
      <c r="AK71" s="176"/>
      <c r="AL71" s="176"/>
      <c r="AM71" s="176"/>
      <c r="AN71" s="176"/>
      <c r="AO71" s="176"/>
      <c r="AP71" s="176"/>
      <c r="AQ71" s="176"/>
      <c r="AR71" s="176"/>
      <c r="AS71" s="176"/>
      <c r="AT71" s="176"/>
      <c r="AU71" s="176"/>
      <c r="AV71" s="176"/>
      <c r="AW71" s="176"/>
      <c r="AX71" s="176"/>
      <c r="AY71" s="614"/>
      <c r="AZ71" s="614"/>
      <c r="BA71" s="614"/>
      <c r="BB71" s="614"/>
      <c r="BC71" s="614"/>
      <c r="BD71" s="607"/>
      <c r="BE71" s="607"/>
      <c r="BF71" s="607"/>
      <c r="BG71" s="614"/>
      <c r="BH71" s="614"/>
      <c r="BI71" s="614"/>
      <c r="BJ71" s="176"/>
      <c r="BK71" s="176"/>
      <c r="BL71" s="176"/>
      <c r="BM71" s="176"/>
      <c r="BN71" s="176"/>
      <c r="BO71" s="176"/>
      <c r="BP71" s="176"/>
      <c r="BQ71" s="176"/>
      <c r="BR71" s="176"/>
      <c r="BS71" s="176"/>
      <c r="BT71" s="176"/>
      <c r="BU71" s="176"/>
      <c r="BV71" s="176"/>
    </row>
    <row r="72" spans="1:74" ht="13.35" customHeight="1" x14ac:dyDescent="0.2">
      <c r="A72" s="177"/>
      <c r="B72" s="976" t="s">
        <v>116</v>
      </c>
      <c r="C72" s="977"/>
      <c r="D72" s="977"/>
      <c r="E72" s="977"/>
      <c r="F72" s="977"/>
      <c r="G72" s="977"/>
      <c r="H72" s="977"/>
      <c r="I72" s="977"/>
      <c r="J72" s="977"/>
      <c r="K72" s="977"/>
      <c r="L72" s="977"/>
      <c r="M72" s="977"/>
      <c r="N72" s="977"/>
      <c r="O72" s="977"/>
      <c r="P72" s="977"/>
      <c r="Q72" s="977"/>
      <c r="R72" s="690"/>
      <c r="S72" s="176"/>
      <c r="T72" s="176"/>
      <c r="U72" s="176"/>
      <c r="V72" s="176"/>
      <c r="W72" s="176"/>
      <c r="X72" s="176"/>
      <c r="Y72" s="176"/>
      <c r="Z72" s="176"/>
      <c r="AA72" s="176"/>
      <c r="AB72" s="176"/>
      <c r="AC72" s="176"/>
      <c r="AD72" s="176"/>
      <c r="AE72" s="176"/>
      <c r="AF72" s="176"/>
      <c r="AG72" s="176"/>
      <c r="AH72" s="176"/>
      <c r="AI72" s="176"/>
      <c r="AJ72" s="176"/>
      <c r="AK72" s="176"/>
      <c r="AL72" s="176"/>
      <c r="AM72" s="176"/>
      <c r="AN72" s="176"/>
      <c r="AO72" s="176"/>
      <c r="AP72" s="176"/>
      <c r="AQ72" s="176"/>
      <c r="AR72" s="176"/>
      <c r="AS72" s="176"/>
      <c r="AT72" s="176"/>
      <c r="AU72" s="176"/>
      <c r="AV72" s="176"/>
      <c r="AW72" s="176"/>
      <c r="AX72" s="176"/>
      <c r="AY72" s="614"/>
      <c r="AZ72" s="614"/>
      <c r="BA72" s="614"/>
      <c r="BB72" s="614"/>
      <c r="BC72" s="614"/>
      <c r="BD72" s="607"/>
      <c r="BE72" s="607"/>
      <c r="BF72" s="607"/>
      <c r="BG72" s="614"/>
      <c r="BH72" s="614"/>
      <c r="BI72" s="614"/>
      <c r="BJ72" s="176"/>
      <c r="BK72" s="176"/>
      <c r="BL72" s="176"/>
      <c r="BM72" s="176"/>
      <c r="BN72" s="176"/>
      <c r="BO72" s="176"/>
      <c r="BP72" s="176"/>
      <c r="BQ72" s="176"/>
      <c r="BR72" s="176"/>
      <c r="BS72" s="176"/>
      <c r="BT72" s="176"/>
      <c r="BU72" s="176"/>
      <c r="BV72" s="176"/>
    </row>
    <row r="73" spans="1:74" ht="12.75" x14ac:dyDescent="0.2">
      <c r="A73" s="177"/>
      <c r="B73" s="1065" t="s">
        <v>1141</v>
      </c>
      <c r="C73" s="1066"/>
      <c r="D73" s="1066"/>
      <c r="E73" s="1066"/>
      <c r="F73" s="1066"/>
      <c r="G73" s="1066"/>
      <c r="H73" s="1066"/>
      <c r="I73" s="1066"/>
      <c r="J73" s="1066"/>
      <c r="K73" s="1066"/>
      <c r="L73" s="1066"/>
      <c r="M73" s="1066"/>
      <c r="N73" s="1066"/>
      <c r="O73" s="1066"/>
      <c r="P73" s="1066"/>
      <c r="Q73" s="1067"/>
      <c r="R73" s="690"/>
    </row>
    <row r="74" spans="1:74" ht="12" customHeight="1" x14ac:dyDescent="0.2">
      <c r="A74" s="177"/>
      <c r="B74" s="980" t="s">
        <v>118</v>
      </c>
      <c r="C74" s="980"/>
      <c r="D74" s="980"/>
      <c r="E74" s="980"/>
      <c r="F74" s="980"/>
      <c r="G74" s="980"/>
      <c r="H74" s="980"/>
      <c r="I74" s="980"/>
      <c r="J74" s="980"/>
      <c r="K74" s="980"/>
      <c r="L74" s="980"/>
      <c r="M74" s="980"/>
      <c r="N74" s="980"/>
      <c r="O74" s="980"/>
      <c r="P74" s="980"/>
      <c r="Q74" s="980"/>
      <c r="R74" s="980"/>
    </row>
    <row r="75" spans="1:74" ht="12" customHeight="1" x14ac:dyDescent="0.2">
      <c r="A75" s="177"/>
      <c r="B75" s="1076" t="s">
        <v>1203</v>
      </c>
      <c r="C75" s="1077"/>
      <c r="D75" s="1077"/>
      <c r="E75" s="1077"/>
      <c r="F75" s="1077"/>
      <c r="G75" s="1077"/>
      <c r="H75" s="1077"/>
      <c r="I75" s="1077"/>
      <c r="J75" s="1077"/>
      <c r="K75" s="1077"/>
      <c r="L75" s="1077"/>
      <c r="M75" s="1077"/>
      <c r="N75" s="1077"/>
      <c r="O75" s="1077"/>
      <c r="P75" s="1077"/>
      <c r="Q75" s="1074"/>
    </row>
    <row r="76" spans="1:74" ht="12" customHeight="1" x14ac:dyDescent="0.2">
      <c r="A76" s="177"/>
      <c r="B76" s="1062" t="s">
        <v>955</v>
      </c>
      <c r="C76" s="1063"/>
      <c r="D76" s="1063"/>
      <c r="E76" s="1063"/>
      <c r="F76" s="1063"/>
      <c r="G76" s="1063"/>
      <c r="H76" s="1063"/>
      <c r="I76" s="1063"/>
      <c r="J76" s="1063"/>
      <c r="K76" s="1063"/>
      <c r="L76" s="1063"/>
      <c r="M76" s="1063"/>
      <c r="N76" s="1063"/>
      <c r="O76" s="1063"/>
      <c r="P76" s="1063"/>
      <c r="Q76" s="1064"/>
    </row>
    <row r="77" spans="1:74" ht="12.75" x14ac:dyDescent="0.2">
      <c r="A77" s="177"/>
      <c r="B77" s="1073" t="s">
        <v>1204</v>
      </c>
      <c r="C77" s="1063"/>
      <c r="D77" s="1063"/>
      <c r="E77" s="1063"/>
      <c r="F77" s="1063"/>
      <c r="G77" s="1063"/>
      <c r="H77" s="1063"/>
      <c r="I77" s="1063"/>
      <c r="J77" s="1063"/>
      <c r="K77" s="1063"/>
      <c r="L77" s="1063"/>
      <c r="M77" s="1063"/>
      <c r="N77" s="1063"/>
      <c r="O77" s="1063"/>
      <c r="P77" s="1063"/>
      <c r="Q77" s="1074"/>
    </row>
    <row r="78" spans="1:74" ht="8.1" customHeight="1" x14ac:dyDescent="0.2"/>
  </sheetData>
  <mergeCells count="17">
    <mergeCell ref="B77:Q77"/>
    <mergeCell ref="A1:A2"/>
    <mergeCell ref="C3:N3"/>
    <mergeCell ref="O3:Z3"/>
    <mergeCell ref="AA3:AL3"/>
    <mergeCell ref="AM3:AX3"/>
    <mergeCell ref="B72:Q72"/>
    <mergeCell ref="B76:Q76"/>
    <mergeCell ref="BK3:BV3"/>
    <mergeCell ref="AY3:BJ3"/>
    <mergeCell ref="B71:Q71"/>
    <mergeCell ref="B73:Q73"/>
    <mergeCell ref="B66:Q66"/>
    <mergeCell ref="B67:Q67"/>
    <mergeCell ref="B75:Q75"/>
    <mergeCell ref="B65:Q65"/>
    <mergeCell ref="B74:R74"/>
  </mergeCells>
  <phoneticPr fontId="0" type="noConversion"/>
  <hyperlinks>
    <hyperlink ref="A1:A2" location="Contents!A1" display="Table of Contents" xr:uid="{00000000-0004-0000-1200-000000000000}"/>
  </hyperlinks>
  <pageMargins left="0.25" right="0.25" top="0.25" bottom="0.25" header="0.5" footer="0.5"/>
  <pageSetup scale="78"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BV100"/>
  <sheetViews>
    <sheetView showGridLines="0" zoomScaleNormal="100" workbookViewId="0">
      <pane xSplit="2" ySplit="4" topLeftCell="AO5" activePane="bottomRight" state="frozen"/>
      <selection pane="topRight" activeCell="C1" sqref="C1"/>
      <selection pane="bottomLeft" activeCell="A5" sqref="A5"/>
      <selection pane="bottomRight" activeCell="B2" sqref="B2"/>
    </sheetView>
  </sheetViews>
  <sheetFormatPr defaultColWidth="9.42578125" defaultRowHeight="12" customHeight="1" x14ac:dyDescent="0.25"/>
  <cols>
    <col min="1" max="1" width="12.42578125" style="228" customWidth="1"/>
    <col min="2" max="2" width="27.42578125" style="228" customWidth="1"/>
    <col min="3" max="31" width="6.5703125" style="167" customWidth="1"/>
    <col min="32" max="34" width="6.5703125" style="223" customWidth="1"/>
    <col min="35" max="50" width="6.5703125" style="167" customWidth="1"/>
    <col min="51" max="61" width="6.5703125" style="624" customWidth="1"/>
    <col min="62" max="74" width="6.5703125" style="167" customWidth="1"/>
    <col min="75" max="16384" width="9.42578125" style="228"/>
  </cols>
  <sheetData>
    <row r="1" spans="1:74" ht="12.75" customHeight="1" x14ac:dyDescent="0.25">
      <c r="A1" s="970" t="s">
        <v>38</v>
      </c>
      <c r="B1" s="249" t="s">
        <v>1205</v>
      </c>
      <c r="C1" s="166"/>
      <c r="D1" s="166"/>
      <c r="E1" s="166"/>
      <c r="F1" s="166"/>
      <c r="G1" s="166"/>
      <c r="H1" s="166"/>
      <c r="I1" s="166"/>
      <c r="J1" s="166"/>
      <c r="K1" s="166"/>
      <c r="L1" s="166"/>
      <c r="M1" s="166"/>
      <c r="N1" s="166"/>
      <c r="O1" s="166"/>
      <c r="P1" s="166"/>
      <c r="Q1" s="166"/>
      <c r="R1" s="166"/>
      <c r="S1" s="166"/>
      <c r="T1" s="166"/>
      <c r="U1" s="166"/>
      <c r="V1" s="166"/>
      <c r="W1" s="166"/>
      <c r="X1" s="166"/>
      <c r="Y1" s="166"/>
      <c r="Z1" s="166"/>
      <c r="AA1" s="166"/>
      <c r="AB1" s="166"/>
      <c r="AC1" s="166"/>
      <c r="AD1" s="166"/>
      <c r="AE1" s="166"/>
      <c r="AF1" s="166"/>
      <c r="AG1" s="166"/>
      <c r="AH1" s="166"/>
      <c r="AI1" s="166"/>
      <c r="AJ1" s="166"/>
      <c r="AK1" s="166"/>
      <c r="AL1" s="166"/>
      <c r="AM1" s="166"/>
      <c r="AN1" s="166"/>
      <c r="AO1" s="166"/>
      <c r="AP1" s="166"/>
      <c r="AQ1" s="166"/>
      <c r="AR1" s="166"/>
      <c r="AS1" s="166"/>
      <c r="AT1" s="166"/>
      <c r="AU1" s="166"/>
      <c r="AV1" s="166"/>
      <c r="AW1" s="166"/>
      <c r="AX1" s="166"/>
      <c r="AY1" s="604"/>
      <c r="AZ1" s="604"/>
      <c r="BA1" s="604"/>
      <c r="BB1" s="604"/>
      <c r="BC1" s="604"/>
      <c r="BD1" s="604"/>
      <c r="BE1" s="604"/>
      <c r="BF1" s="604"/>
      <c r="BG1" s="604"/>
      <c r="BH1" s="604"/>
      <c r="BI1" s="604"/>
      <c r="BJ1" s="166"/>
      <c r="BK1" s="166"/>
      <c r="BL1" s="166"/>
      <c r="BM1" s="166"/>
      <c r="BN1" s="166"/>
      <c r="BO1" s="166"/>
      <c r="BP1" s="166"/>
      <c r="BQ1" s="166"/>
      <c r="BR1" s="166"/>
      <c r="BS1" s="166"/>
      <c r="BT1" s="166"/>
      <c r="BU1" s="166"/>
      <c r="BV1" s="166"/>
    </row>
    <row r="2" spans="1:74" ht="12.75" customHeight="1" x14ac:dyDescent="0.25">
      <c r="A2" s="971"/>
      <c r="B2" s="250" t="str">
        <f>"U.S. Energy Information Administration  |  Short-Term Energy Outlook - "&amp;Dates!$D$1</f>
        <v>U.S. Energy Information Administration  |  Short-Term Energy Outlook - August 2026</v>
      </c>
      <c r="C2" s="168"/>
      <c r="D2" s="168"/>
      <c r="E2" s="168"/>
      <c r="F2" s="168"/>
      <c r="G2" s="168"/>
      <c r="H2" s="168"/>
      <c r="I2" s="168"/>
      <c r="J2" s="168"/>
      <c r="K2" s="168"/>
      <c r="L2" s="168"/>
      <c r="M2" s="168"/>
      <c r="N2" s="168"/>
      <c r="O2" s="168"/>
      <c r="P2" s="168"/>
      <c r="Q2" s="168"/>
      <c r="R2" s="168"/>
      <c r="S2" s="168"/>
      <c r="T2" s="168"/>
      <c r="U2" s="168"/>
      <c r="V2" s="168"/>
      <c r="W2" s="168"/>
      <c r="X2" s="168"/>
      <c r="Y2" s="168"/>
      <c r="Z2" s="168"/>
      <c r="AA2" s="168"/>
      <c r="AB2" s="168"/>
      <c r="AC2" s="168"/>
      <c r="AD2" s="168"/>
      <c r="AE2" s="168"/>
      <c r="AF2" s="217"/>
      <c r="AG2" s="217"/>
      <c r="AH2" s="217"/>
      <c r="AI2" s="168"/>
      <c r="AJ2" s="168"/>
      <c r="AK2" s="168"/>
      <c r="AL2" s="168"/>
      <c r="AM2" s="168"/>
      <c r="AN2" s="168"/>
      <c r="AO2" s="168"/>
      <c r="AP2" s="168"/>
      <c r="AQ2" s="168"/>
      <c r="AR2" s="168"/>
      <c r="AS2" s="168"/>
      <c r="AT2" s="168"/>
      <c r="AU2" s="168"/>
      <c r="AV2" s="168"/>
      <c r="AW2" s="168"/>
      <c r="AX2" s="168"/>
      <c r="AY2" s="615"/>
      <c r="AZ2" s="615"/>
      <c r="BA2" s="615"/>
      <c r="BB2" s="615"/>
      <c r="BC2" s="615"/>
      <c r="BD2" s="615"/>
      <c r="BE2" s="615"/>
      <c r="BF2" s="615"/>
      <c r="BG2" s="615"/>
      <c r="BH2" s="615"/>
      <c r="BI2" s="615"/>
      <c r="BJ2" s="168"/>
      <c r="BK2" s="168"/>
      <c r="BL2" s="168"/>
      <c r="BM2" s="168"/>
      <c r="BN2" s="168"/>
      <c r="BO2" s="168"/>
      <c r="BP2" s="168"/>
      <c r="BQ2" s="168"/>
      <c r="BR2" s="168"/>
      <c r="BS2" s="168"/>
      <c r="BT2" s="168"/>
      <c r="BU2" s="168"/>
      <c r="BV2" s="168"/>
    </row>
    <row r="3" spans="1:74" ht="12.75" customHeight="1" x14ac:dyDescent="0.25">
      <c r="A3" s="248" t="s">
        <v>39</v>
      </c>
      <c r="B3" s="231"/>
      <c r="C3" s="1075">
        <f>Dates!D3</f>
        <v>2022</v>
      </c>
      <c r="D3" s="965"/>
      <c r="E3" s="965"/>
      <c r="F3" s="965"/>
      <c r="G3" s="965"/>
      <c r="H3" s="965"/>
      <c r="I3" s="965"/>
      <c r="J3" s="965"/>
      <c r="K3" s="965"/>
      <c r="L3" s="965"/>
      <c r="M3" s="965"/>
      <c r="N3" s="1061"/>
      <c r="O3" s="962">
        <f>C3+1</f>
        <v>2023</v>
      </c>
      <c r="P3" s="965"/>
      <c r="Q3" s="965"/>
      <c r="R3" s="965"/>
      <c r="S3" s="965"/>
      <c r="T3" s="965"/>
      <c r="U3" s="965"/>
      <c r="V3" s="965"/>
      <c r="W3" s="965"/>
      <c r="X3" s="965"/>
      <c r="Y3" s="965"/>
      <c r="Z3" s="1061"/>
      <c r="AA3" s="962">
        <f>O3+1</f>
        <v>2024</v>
      </c>
      <c r="AB3" s="965"/>
      <c r="AC3" s="965"/>
      <c r="AD3" s="965"/>
      <c r="AE3" s="965"/>
      <c r="AF3" s="965"/>
      <c r="AG3" s="965"/>
      <c r="AH3" s="965"/>
      <c r="AI3" s="965"/>
      <c r="AJ3" s="965"/>
      <c r="AK3" s="965"/>
      <c r="AL3" s="1061"/>
      <c r="AM3" s="962">
        <f>AA3+1</f>
        <v>2025</v>
      </c>
      <c r="AN3" s="965"/>
      <c r="AO3" s="965"/>
      <c r="AP3" s="965"/>
      <c r="AQ3" s="965"/>
      <c r="AR3" s="965"/>
      <c r="AS3" s="965"/>
      <c r="AT3" s="965"/>
      <c r="AU3" s="965"/>
      <c r="AV3" s="965"/>
      <c r="AW3" s="965"/>
      <c r="AX3" s="1061"/>
      <c r="AY3" s="962">
        <f>AM3+1</f>
        <v>2026</v>
      </c>
      <c r="AZ3" s="965"/>
      <c r="BA3" s="965"/>
      <c r="BB3" s="965"/>
      <c r="BC3" s="965"/>
      <c r="BD3" s="965"/>
      <c r="BE3" s="965"/>
      <c r="BF3" s="965"/>
      <c r="BG3" s="965"/>
      <c r="BH3" s="965"/>
      <c r="BI3" s="965"/>
      <c r="BJ3" s="1061"/>
      <c r="BK3" s="962">
        <f>AY3+1</f>
        <v>2027</v>
      </c>
      <c r="BL3" s="965"/>
      <c r="BM3" s="965"/>
      <c r="BN3" s="965"/>
      <c r="BO3" s="965"/>
      <c r="BP3" s="965"/>
      <c r="BQ3" s="965"/>
      <c r="BR3" s="965"/>
      <c r="BS3" s="965"/>
      <c r="BT3" s="965"/>
      <c r="BU3" s="965"/>
      <c r="BV3" s="1061"/>
    </row>
    <row r="4" spans="1:74" ht="12" customHeight="1" x14ac:dyDescent="0.25">
      <c r="A4" s="254" t="str">
        <f>TEXT(Dates!$D$2,"dddd, mmmm d, yyyy")</f>
        <v>Thursday, August 6, 2026</v>
      </c>
      <c r="B4" s="232"/>
      <c r="C4" s="11" t="s">
        <v>40</v>
      </c>
      <c r="D4" s="11" t="s">
        <v>41</v>
      </c>
      <c r="E4" s="11" t="s">
        <v>42</v>
      </c>
      <c r="F4" s="11" t="s">
        <v>43</v>
      </c>
      <c r="G4" s="11" t="s">
        <v>44</v>
      </c>
      <c r="H4" s="11" t="s">
        <v>45</v>
      </c>
      <c r="I4" s="11" t="s">
        <v>46</v>
      </c>
      <c r="J4" s="11" t="s">
        <v>47</v>
      </c>
      <c r="K4" s="11" t="s">
        <v>48</v>
      </c>
      <c r="L4" s="11" t="s">
        <v>49</v>
      </c>
      <c r="M4" s="11" t="s">
        <v>50</v>
      </c>
      <c r="N4" s="11" t="s">
        <v>51</v>
      </c>
      <c r="O4" s="11" t="s">
        <v>40</v>
      </c>
      <c r="P4" s="11" t="s">
        <v>41</v>
      </c>
      <c r="Q4" s="11" t="s">
        <v>42</v>
      </c>
      <c r="R4" s="11" t="s">
        <v>43</v>
      </c>
      <c r="S4" s="11" t="s">
        <v>44</v>
      </c>
      <c r="T4" s="11" t="s">
        <v>45</v>
      </c>
      <c r="U4" s="11" t="s">
        <v>46</v>
      </c>
      <c r="V4" s="11" t="s">
        <v>47</v>
      </c>
      <c r="W4" s="11" t="s">
        <v>48</v>
      </c>
      <c r="X4" s="11" t="s">
        <v>49</v>
      </c>
      <c r="Y4" s="11" t="s">
        <v>50</v>
      </c>
      <c r="Z4" s="11" t="s">
        <v>51</v>
      </c>
      <c r="AA4" s="11" t="s">
        <v>40</v>
      </c>
      <c r="AB4" s="11" t="s">
        <v>41</v>
      </c>
      <c r="AC4" s="11" t="s">
        <v>42</v>
      </c>
      <c r="AD4" s="11" t="s">
        <v>43</v>
      </c>
      <c r="AE4" s="11" t="s">
        <v>44</v>
      </c>
      <c r="AF4" s="11" t="s">
        <v>45</v>
      </c>
      <c r="AG4" s="11" t="s">
        <v>46</v>
      </c>
      <c r="AH4" s="11" t="s">
        <v>47</v>
      </c>
      <c r="AI4" s="11" t="s">
        <v>48</v>
      </c>
      <c r="AJ4" s="11" t="s">
        <v>49</v>
      </c>
      <c r="AK4" s="11" t="s">
        <v>50</v>
      </c>
      <c r="AL4" s="11" t="s">
        <v>51</v>
      </c>
      <c r="AM4" s="11" t="s">
        <v>40</v>
      </c>
      <c r="AN4" s="11" t="s">
        <v>41</v>
      </c>
      <c r="AO4" s="11" t="s">
        <v>42</v>
      </c>
      <c r="AP4" s="11" t="s">
        <v>43</v>
      </c>
      <c r="AQ4" s="11" t="s">
        <v>44</v>
      </c>
      <c r="AR4" s="11" t="s">
        <v>45</v>
      </c>
      <c r="AS4" s="11" t="s">
        <v>46</v>
      </c>
      <c r="AT4" s="11" t="s">
        <v>47</v>
      </c>
      <c r="AU4" s="11" t="s">
        <v>48</v>
      </c>
      <c r="AV4" s="11" t="s">
        <v>49</v>
      </c>
      <c r="AW4" s="11" t="s">
        <v>50</v>
      </c>
      <c r="AX4" s="11" t="s">
        <v>51</v>
      </c>
      <c r="AY4" s="553" t="s">
        <v>40</v>
      </c>
      <c r="AZ4" s="553" t="s">
        <v>41</v>
      </c>
      <c r="BA4" s="553" t="s">
        <v>42</v>
      </c>
      <c r="BB4" s="553" t="s">
        <v>43</v>
      </c>
      <c r="BC4" s="553" t="s">
        <v>44</v>
      </c>
      <c r="BD4" s="553" t="s">
        <v>45</v>
      </c>
      <c r="BE4" s="553" t="s">
        <v>46</v>
      </c>
      <c r="BF4" s="553" t="s">
        <v>47</v>
      </c>
      <c r="BG4" s="553" t="s">
        <v>48</v>
      </c>
      <c r="BH4" s="553" t="s">
        <v>49</v>
      </c>
      <c r="BI4" s="553" t="s">
        <v>50</v>
      </c>
      <c r="BJ4" s="11" t="s">
        <v>51</v>
      </c>
      <c r="BK4" s="11" t="s">
        <v>40</v>
      </c>
      <c r="BL4" s="11" t="s">
        <v>41</v>
      </c>
      <c r="BM4" s="11" t="s">
        <v>42</v>
      </c>
      <c r="BN4" s="11" t="s">
        <v>43</v>
      </c>
      <c r="BO4" s="11" t="s">
        <v>44</v>
      </c>
      <c r="BP4" s="11" t="s">
        <v>45</v>
      </c>
      <c r="BQ4" s="11" t="s">
        <v>46</v>
      </c>
      <c r="BR4" s="11" t="s">
        <v>47</v>
      </c>
      <c r="BS4" s="11" t="s">
        <v>48</v>
      </c>
      <c r="BT4" s="11" t="s">
        <v>49</v>
      </c>
      <c r="BU4" s="11" t="s">
        <v>50</v>
      </c>
      <c r="BV4" s="11" t="s">
        <v>51</v>
      </c>
    </row>
    <row r="5" spans="1:74" ht="12" customHeight="1" x14ac:dyDescent="0.25">
      <c r="A5" s="230"/>
      <c r="B5" s="229" t="s">
        <v>1206</v>
      </c>
      <c r="C5" s="172"/>
      <c r="D5" s="396"/>
      <c r="E5" s="396"/>
      <c r="F5" s="396"/>
      <c r="G5" s="396"/>
      <c r="H5" s="396"/>
      <c r="I5" s="396"/>
      <c r="J5" s="396"/>
      <c r="K5" s="396"/>
      <c r="L5" s="396"/>
      <c r="M5" s="396"/>
      <c r="N5" s="173"/>
      <c r="O5" s="172"/>
      <c r="P5" s="396"/>
      <c r="Q5" s="396"/>
      <c r="R5" s="396"/>
      <c r="S5" s="396"/>
      <c r="T5" s="396"/>
      <c r="U5" s="396"/>
      <c r="V5" s="396"/>
      <c r="W5" s="396"/>
      <c r="X5" s="396"/>
      <c r="Y5" s="396"/>
      <c r="Z5" s="173"/>
      <c r="AA5" s="172"/>
      <c r="AB5" s="396"/>
      <c r="AC5" s="396"/>
      <c r="AD5" s="396"/>
      <c r="AE5" s="396"/>
      <c r="AF5" s="396"/>
      <c r="AG5" s="396"/>
      <c r="AH5" s="396"/>
      <c r="AI5" s="396"/>
      <c r="AJ5" s="396"/>
      <c r="AK5" s="396"/>
      <c r="AL5" s="173"/>
      <c r="AM5" s="172"/>
      <c r="AN5" s="396"/>
      <c r="AO5" s="396"/>
      <c r="AP5" s="396"/>
      <c r="AQ5" s="396"/>
      <c r="AR5" s="396"/>
      <c r="AS5" s="396"/>
      <c r="AT5" s="396"/>
      <c r="AU5" s="396"/>
      <c r="AV5" s="396"/>
      <c r="AW5" s="396"/>
      <c r="AX5" s="173"/>
      <c r="AY5" s="173"/>
      <c r="AZ5" s="826"/>
      <c r="BA5" s="826"/>
      <c r="BB5" s="826"/>
      <c r="BC5" s="826"/>
      <c r="BD5" s="826"/>
      <c r="BE5" s="826"/>
      <c r="BF5" s="401"/>
      <c r="BG5" s="401"/>
      <c r="BH5" s="401"/>
      <c r="BI5" s="401"/>
      <c r="BJ5" s="401"/>
      <c r="BK5" s="402"/>
      <c r="BL5" s="401"/>
      <c r="BM5" s="401"/>
      <c r="BN5" s="401"/>
      <c r="BO5" s="401"/>
      <c r="BP5" s="401"/>
      <c r="BQ5" s="401"/>
      <c r="BR5" s="401"/>
      <c r="BS5" s="401"/>
      <c r="BT5" s="401"/>
      <c r="BU5" s="401"/>
      <c r="BV5" s="401"/>
    </row>
    <row r="6" spans="1:74" s="411" customFormat="1" ht="12" customHeight="1" x14ac:dyDescent="0.25">
      <c r="A6" s="410"/>
      <c r="B6" s="413" t="s">
        <v>1207</v>
      </c>
      <c r="C6" s="237"/>
      <c r="D6" s="237"/>
      <c r="E6" s="237"/>
      <c r="F6" s="237"/>
      <c r="G6" s="237"/>
      <c r="H6" s="237"/>
      <c r="I6" s="237"/>
      <c r="J6" s="237"/>
      <c r="K6" s="237"/>
      <c r="L6" s="237"/>
      <c r="M6" s="237"/>
      <c r="N6" s="237"/>
      <c r="O6" s="237"/>
      <c r="P6" s="237"/>
      <c r="Q6" s="237"/>
      <c r="R6" s="237"/>
      <c r="S6" s="237"/>
      <c r="T6" s="237"/>
      <c r="U6" s="237"/>
      <c r="V6" s="237"/>
      <c r="W6" s="237"/>
      <c r="X6" s="237"/>
      <c r="Y6" s="237"/>
      <c r="Z6" s="237"/>
      <c r="AA6" s="237"/>
      <c r="AB6" s="237"/>
      <c r="AC6" s="409"/>
      <c r="AD6" s="409"/>
      <c r="AE6" s="409"/>
      <c r="AF6" s="409"/>
      <c r="AG6" s="409"/>
      <c r="AH6" s="409"/>
      <c r="AI6" s="409"/>
      <c r="AJ6" s="409"/>
      <c r="AK6" s="409"/>
      <c r="AL6" s="409"/>
      <c r="AM6" s="409"/>
      <c r="AN6" s="409"/>
      <c r="AO6" s="409"/>
      <c r="AP6" s="409"/>
      <c r="AQ6" s="409"/>
      <c r="AR6" s="409"/>
      <c r="AS6" s="409"/>
      <c r="AT6" s="409"/>
      <c r="AU6" s="409"/>
      <c r="AV6" s="409"/>
      <c r="AW6" s="409"/>
      <c r="AX6" s="409"/>
      <c r="AY6" s="409"/>
      <c r="AZ6" s="829"/>
      <c r="BA6" s="829"/>
      <c r="BB6" s="829"/>
      <c r="BC6" s="829"/>
      <c r="BD6" s="797"/>
      <c r="BE6" s="797"/>
      <c r="BF6" s="391"/>
      <c r="BG6" s="391"/>
      <c r="BH6" s="391"/>
      <c r="BI6" s="391"/>
      <c r="BJ6" s="391"/>
      <c r="BK6" s="391"/>
      <c r="BL6" s="391"/>
      <c r="BM6" s="391"/>
      <c r="BN6" s="391"/>
      <c r="BO6" s="391"/>
      <c r="BP6" s="391"/>
      <c r="BQ6" s="391"/>
      <c r="BR6" s="391"/>
      <c r="BS6" s="391"/>
      <c r="BT6" s="391"/>
      <c r="BU6" s="391"/>
      <c r="BV6" s="391"/>
    </row>
    <row r="7" spans="1:74" ht="12" customHeight="1" x14ac:dyDescent="0.25">
      <c r="A7" s="230" t="s">
        <v>1208</v>
      </c>
      <c r="B7" s="412" t="s">
        <v>923</v>
      </c>
      <c r="C7" s="397">
        <v>479.64890000000003</v>
      </c>
      <c r="D7" s="397">
        <v>479.6934</v>
      </c>
      <c r="E7" s="397">
        <v>479.3648</v>
      </c>
      <c r="F7" s="397">
        <v>479.43270000000001</v>
      </c>
      <c r="G7" s="397">
        <v>481.55290000000002</v>
      </c>
      <c r="H7" s="397">
        <v>482.71510000000001</v>
      </c>
      <c r="I7" s="397">
        <v>483.77749999999997</v>
      </c>
      <c r="J7" s="397">
        <v>483.68079999999998</v>
      </c>
      <c r="K7" s="397">
        <v>483.65350000000001</v>
      </c>
      <c r="L7" s="397">
        <v>483.65350000000001</v>
      </c>
      <c r="M7" s="397">
        <v>483.97699999999998</v>
      </c>
      <c r="N7" s="397">
        <v>483.61470000000003</v>
      </c>
      <c r="O7" s="397">
        <v>484.85059999999999</v>
      </c>
      <c r="P7" s="397">
        <v>486.03859999999997</v>
      </c>
      <c r="Q7" s="397">
        <v>486.06299999999999</v>
      </c>
      <c r="R7" s="397">
        <v>487.63220000000001</v>
      </c>
      <c r="S7" s="397">
        <v>486.74250000000001</v>
      </c>
      <c r="T7" s="397">
        <v>487.7097</v>
      </c>
      <c r="U7" s="397">
        <v>488.5147</v>
      </c>
      <c r="V7" s="397">
        <v>488.5147</v>
      </c>
      <c r="W7" s="397">
        <v>488.13170000000002</v>
      </c>
      <c r="X7" s="397">
        <v>488.13290000000001</v>
      </c>
      <c r="Y7" s="397">
        <v>488.82470000000001</v>
      </c>
      <c r="Z7" s="397">
        <v>488.90089999999998</v>
      </c>
      <c r="AA7" s="397">
        <v>489.15539999999999</v>
      </c>
      <c r="AB7" s="397">
        <v>489.15539999999999</v>
      </c>
      <c r="AC7" s="397">
        <v>488.44909999999999</v>
      </c>
      <c r="AD7" s="397">
        <v>488.03230000000002</v>
      </c>
      <c r="AE7" s="397">
        <v>488.17329999999998</v>
      </c>
      <c r="AF7" s="397">
        <v>486.76190000000003</v>
      </c>
      <c r="AG7" s="397">
        <v>487.57060000000001</v>
      </c>
      <c r="AH7" s="397">
        <v>487.5686</v>
      </c>
      <c r="AI7" s="397">
        <v>487.56659999999999</v>
      </c>
      <c r="AJ7" s="397">
        <v>487.4359</v>
      </c>
      <c r="AK7" s="397">
        <v>487.53730000000002</v>
      </c>
      <c r="AL7" s="397">
        <v>487.89449999999999</v>
      </c>
      <c r="AM7" s="397">
        <v>488.84120000000001</v>
      </c>
      <c r="AN7" s="397">
        <v>488.87900000000002</v>
      </c>
      <c r="AO7" s="397">
        <v>488.51659999999998</v>
      </c>
      <c r="AP7" s="397">
        <v>488.56939999999997</v>
      </c>
      <c r="AQ7" s="397">
        <v>489.1386</v>
      </c>
      <c r="AR7" s="397">
        <v>489.98450000000003</v>
      </c>
      <c r="AS7" s="397">
        <v>490.0505</v>
      </c>
      <c r="AT7" s="397">
        <v>490.73599999999999</v>
      </c>
      <c r="AU7" s="397">
        <v>490.69299999999998</v>
      </c>
      <c r="AV7" s="397">
        <v>491.31</v>
      </c>
      <c r="AW7" s="397">
        <v>491.55119999999999</v>
      </c>
      <c r="AX7" s="397">
        <v>493.14350000000002</v>
      </c>
      <c r="AY7" s="397">
        <v>493.68700000000001</v>
      </c>
      <c r="AZ7" s="798">
        <v>493.9101</v>
      </c>
      <c r="BA7" s="798">
        <v>494.0129</v>
      </c>
      <c r="BB7" s="798">
        <v>495.5333</v>
      </c>
      <c r="BC7" s="798">
        <v>496.10480000000001</v>
      </c>
      <c r="BD7" s="798">
        <v>496.65940000000001</v>
      </c>
      <c r="BE7" s="798">
        <v>496.66750000000002</v>
      </c>
      <c r="BF7" s="385">
        <v>496.04090000000002</v>
      </c>
      <c r="BG7" s="385">
        <v>496.03969999999998</v>
      </c>
      <c r="BH7" s="385">
        <v>496.48509999999999</v>
      </c>
      <c r="BI7" s="385">
        <v>497.09460000000001</v>
      </c>
      <c r="BJ7" s="385">
        <v>497.98570000000001</v>
      </c>
      <c r="BK7" s="385">
        <v>496.67090000000002</v>
      </c>
      <c r="BL7" s="385">
        <v>496.67090000000002</v>
      </c>
      <c r="BM7" s="385">
        <v>497.0104</v>
      </c>
      <c r="BN7" s="385">
        <v>497.00599999999997</v>
      </c>
      <c r="BO7" s="385">
        <v>497.928</v>
      </c>
      <c r="BP7" s="385">
        <v>498.56529999999998</v>
      </c>
      <c r="BQ7" s="385">
        <v>499.2287</v>
      </c>
      <c r="BR7" s="385">
        <v>499.35559999999998</v>
      </c>
      <c r="BS7" s="385">
        <v>500.84440000000001</v>
      </c>
      <c r="BT7" s="385">
        <v>501.7294</v>
      </c>
      <c r="BU7" s="385">
        <v>502.30040000000002</v>
      </c>
      <c r="BV7" s="385">
        <v>506.32490000000001</v>
      </c>
    </row>
    <row r="8" spans="1:74" ht="12" customHeight="1" x14ac:dyDescent="0.25">
      <c r="A8" s="230" t="s">
        <v>1209</v>
      </c>
      <c r="B8" s="412" t="s">
        <v>85</v>
      </c>
      <c r="C8" s="397">
        <v>200.59809999999999</v>
      </c>
      <c r="D8" s="397">
        <v>200.5686</v>
      </c>
      <c r="E8" s="397">
        <v>199.3766</v>
      </c>
      <c r="F8" s="397">
        <v>198.9316</v>
      </c>
      <c r="G8" s="397">
        <v>197.4076</v>
      </c>
      <c r="H8" s="397">
        <v>194.4196</v>
      </c>
      <c r="I8" s="397">
        <v>194.4376</v>
      </c>
      <c r="J8" s="397">
        <v>193.4126</v>
      </c>
      <c r="K8" s="397">
        <v>190.98159999999999</v>
      </c>
      <c r="L8" s="397">
        <v>190.98159999999999</v>
      </c>
      <c r="M8" s="397">
        <v>190.8271</v>
      </c>
      <c r="N8" s="397">
        <v>187.87209999999999</v>
      </c>
      <c r="O8" s="397">
        <v>185.39940000000001</v>
      </c>
      <c r="P8" s="397">
        <v>185.3888</v>
      </c>
      <c r="Q8" s="397">
        <v>184.5839</v>
      </c>
      <c r="R8" s="397">
        <v>184.5839</v>
      </c>
      <c r="S8" s="397">
        <v>183.09190000000001</v>
      </c>
      <c r="T8" s="397">
        <v>180.93870000000001</v>
      </c>
      <c r="U8" s="397">
        <v>180.28980000000001</v>
      </c>
      <c r="V8" s="397">
        <v>179.6765</v>
      </c>
      <c r="W8" s="397">
        <v>178.8115</v>
      </c>
      <c r="X8" s="397">
        <v>178.32650000000001</v>
      </c>
      <c r="Y8" s="397">
        <v>178.32650000000001</v>
      </c>
      <c r="Z8" s="397">
        <v>177.01849999999999</v>
      </c>
      <c r="AA8" s="397">
        <v>176.096</v>
      </c>
      <c r="AB8" s="397">
        <v>176.096</v>
      </c>
      <c r="AC8" s="397">
        <v>175.92250000000001</v>
      </c>
      <c r="AD8" s="397">
        <v>175.29640000000001</v>
      </c>
      <c r="AE8" s="397">
        <v>174.8004</v>
      </c>
      <c r="AF8" s="397">
        <v>174.62039999999999</v>
      </c>
      <c r="AG8" s="397">
        <v>174.62039999999999</v>
      </c>
      <c r="AH8" s="397">
        <v>174.62039999999999</v>
      </c>
      <c r="AI8" s="397">
        <v>174.3614</v>
      </c>
      <c r="AJ8" s="397">
        <v>173.18340000000001</v>
      </c>
      <c r="AK8" s="397">
        <v>173.19640000000001</v>
      </c>
      <c r="AL8" s="397">
        <v>172.7764</v>
      </c>
      <c r="AM8" s="397">
        <v>172.19130000000001</v>
      </c>
      <c r="AN8" s="397">
        <v>171.78129999999999</v>
      </c>
      <c r="AO8" s="397">
        <v>171.39830000000001</v>
      </c>
      <c r="AP8" s="397">
        <v>171.39830000000001</v>
      </c>
      <c r="AQ8" s="397">
        <v>171.39830000000001</v>
      </c>
      <c r="AR8" s="397">
        <v>171.39830000000001</v>
      </c>
      <c r="AS8" s="397">
        <v>171.41200000000001</v>
      </c>
      <c r="AT8" s="397">
        <v>171.41200000000001</v>
      </c>
      <c r="AU8" s="397">
        <v>171.41200000000001</v>
      </c>
      <c r="AV8" s="397">
        <v>171.31659999999999</v>
      </c>
      <c r="AW8" s="397">
        <v>171.31659999999999</v>
      </c>
      <c r="AX8" s="397">
        <v>171.0626</v>
      </c>
      <c r="AY8" s="397">
        <v>170.55760000000001</v>
      </c>
      <c r="AZ8" s="798">
        <v>170.55760000000001</v>
      </c>
      <c r="BA8" s="798">
        <v>170.55760000000001</v>
      </c>
      <c r="BB8" s="798">
        <v>170.55760000000001</v>
      </c>
      <c r="BC8" s="798">
        <v>170.28960000000001</v>
      </c>
      <c r="BD8" s="798">
        <v>169.86959999999999</v>
      </c>
      <c r="BE8" s="798">
        <v>169.86959999999999</v>
      </c>
      <c r="BF8" s="385">
        <v>168.53909999999999</v>
      </c>
      <c r="BG8" s="385">
        <v>168.02209999999999</v>
      </c>
      <c r="BH8" s="385">
        <v>167.30009999999999</v>
      </c>
      <c r="BI8" s="385">
        <v>167.30009999999999</v>
      </c>
      <c r="BJ8" s="385">
        <v>163.63120000000001</v>
      </c>
      <c r="BK8" s="385">
        <v>163.63120000000001</v>
      </c>
      <c r="BL8" s="385">
        <v>163.63120000000001</v>
      </c>
      <c r="BM8" s="385">
        <v>163.63120000000001</v>
      </c>
      <c r="BN8" s="385">
        <v>163.63120000000001</v>
      </c>
      <c r="BO8" s="385">
        <v>163.63120000000001</v>
      </c>
      <c r="BP8" s="385">
        <v>163.11580000000001</v>
      </c>
      <c r="BQ8" s="385">
        <v>163.11580000000001</v>
      </c>
      <c r="BR8" s="385">
        <v>163.11580000000001</v>
      </c>
      <c r="BS8" s="385">
        <v>163.11580000000001</v>
      </c>
      <c r="BT8" s="385">
        <v>163.11580000000001</v>
      </c>
      <c r="BU8" s="385">
        <v>162.61580000000001</v>
      </c>
      <c r="BV8" s="385">
        <v>155.6728</v>
      </c>
    </row>
    <row r="9" spans="1:74" ht="12" customHeight="1" x14ac:dyDescent="0.25">
      <c r="A9" s="230" t="s">
        <v>1210</v>
      </c>
      <c r="B9" s="412" t="s">
        <v>1211</v>
      </c>
      <c r="C9" s="397">
        <v>29.762799999999999</v>
      </c>
      <c r="D9" s="397">
        <v>29.762799999999999</v>
      </c>
      <c r="E9" s="397">
        <v>29.722100000000001</v>
      </c>
      <c r="F9" s="397">
        <v>29.599799999999998</v>
      </c>
      <c r="G9" s="397">
        <v>29.605599999999999</v>
      </c>
      <c r="H9" s="397">
        <v>29.437100000000001</v>
      </c>
      <c r="I9" s="397">
        <v>29.4358</v>
      </c>
      <c r="J9" s="397">
        <v>29.440300000000001</v>
      </c>
      <c r="K9" s="397">
        <v>29.3536</v>
      </c>
      <c r="L9" s="397">
        <v>29.323499999999999</v>
      </c>
      <c r="M9" s="397">
        <v>29.292899999999999</v>
      </c>
      <c r="N9" s="397">
        <v>29.2455</v>
      </c>
      <c r="O9" s="397">
        <v>28.180499999999999</v>
      </c>
      <c r="P9" s="397">
        <v>28.183599999999998</v>
      </c>
      <c r="Q9" s="397">
        <v>28.1751</v>
      </c>
      <c r="R9" s="397">
        <v>28.177600000000002</v>
      </c>
      <c r="S9" s="397">
        <v>28.135000000000002</v>
      </c>
      <c r="T9" s="397">
        <v>27.988299999999999</v>
      </c>
      <c r="U9" s="397">
        <v>27.9908</v>
      </c>
      <c r="V9" s="397">
        <v>28.0016</v>
      </c>
      <c r="W9" s="397">
        <v>28.003799999999998</v>
      </c>
      <c r="X9" s="397">
        <v>28.003799999999998</v>
      </c>
      <c r="Y9" s="397">
        <v>28.000599999999999</v>
      </c>
      <c r="Z9" s="397">
        <v>27.9895</v>
      </c>
      <c r="AA9" s="397">
        <v>27.306699999999999</v>
      </c>
      <c r="AB9" s="397">
        <v>27.308299999999999</v>
      </c>
      <c r="AC9" s="397">
        <v>27.3111</v>
      </c>
      <c r="AD9" s="397">
        <v>27.310300000000002</v>
      </c>
      <c r="AE9" s="397">
        <v>27.302299999999999</v>
      </c>
      <c r="AF9" s="397">
        <v>27.1983</v>
      </c>
      <c r="AG9" s="397">
        <v>27.198599999999999</v>
      </c>
      <c r="AH9" s="397">
        <v>27.192599999999999</v>
      </c>
      <c r="AI9" s="397">
        <v>27.182400000000001</v>
      </c>
      <c r="AJ9" s="397">
        <v>27.1829</v>
      </c>
      <c r="AK9" s="397">
        <v>27.181000000000001</v>
      </c>
      <c r="AL9" s="397">
        <v>27.175999999999998</v>
      </c>
      <c r="AM9" s="397">
        <v>27.159400000000002</v>
      </c>
      <c r="AN9" s="397">
        <v>27.159400000000002</v>
      </c>
      <c r="AO9" s="397">
        <v>27.159400000000002</v>
      </c>
      <c r="AP9" s="397">
        <v>27.151</v>
      </c>
      <c r="AQ9" s="397">
        <v>26.6526</v>
      </c>
      <c r="AR9" s="397">
        <v>26.512899999999998</v>
      </c>
      <c r="AS9" s="397">
        <v>26.515499999999999</v>
      </c>
      <c r="AT9" s="397">
        <v>26.5184</v>
      </c>
      <c r="AU9" s="397">
        <v>26.5503</v>
      </c>
      <c r="AV9" s="397">
        <v>26.549900000000001</v>
      </c>
      <c r="AW9" s="397">
        <v>26.5441</v>
      </c>
      <c r="AX9" s="397">
        <v>26.509599999999999</v>
      </c>
      <c r="AY9" s="397">
        <v>26.509599999999999</v>
      </c>
      <c r="AZ9" s="798">
        <v>26.509599999999999</v>
      </c>
      <c r="BA9" s="798">
        <v>26.509599999999999</v>
      </c>
      <c r="BB9" s="798">
        <v>26.519500000000001</v>
      </c>
      <c r="BC9" s="798">
        <v>26.518799999999999</v>
      </c>
      <c r="BD9" s="798">
        <v>26.525600000000001</v>
      </c>
      <c r="BE9" s="798">
        <v>26.5441</v>
      </c>
      <c r="BF9" s="385">
        <v>26.543700000000001</v>
      </c>
      <c r="BG9" s="385">
        <v>26.546099999999999</v>
      </c>
      <c r="BH9" s="385">
        <v>26.549099999999999</v>
      </c>
      <c r="BI9" s="385">
        <v>26.549099999999999</v>
      </c>
      <c r="BJ9" s="385">
        <v>26.568200000000001</v>
      </c>
      <c r="BK9" s="385">
        <v>26.568200000000001</v>
      </c>
      <c r="BL9" s="385">
        <v>26.568200000000001</v>
      </c>
      <c r="BM9" s="385">
        <v>26.568200000000001</v>
      </c>
      <c r="BN9" s="385">
        <v>26.568200000000001</v>
      </c>
      <c r="BO9" s="385">
        <v>26.568200000000001</v>
      </c>
      <c r="BP9" s="385">
        <v>26.570699999999999</v>
      </c>
      <c r="BQ9" s="385">
        <v>26.570699999999999</v>
      </c>
      <c r="BR9" s="385">
        <v>26.5749</v>
      </c>
      <c r="BS9" s="385">
        <v>26.5749</v>
      </c>
      <c r="BT9" s="385">
        <v>26.5749</v>
      </c>
      <c r="BU9" s="385">
        <v>26.5749</v>
      </c>
      <c r="BV9" s="385">
        <v>26.658899999999999</v>
      </c>
    </row>
    <row r="10" spans="1:74" ht="12" customHeight="1" x14ac:dyDescent="0.25">
      <c r="A10" s="230" t="s">
        <v>1212</v>
      </c>
      <c r="B10" s="412" t="s">
        <v>1081</v>
      </c>
      <c r="C10" s="397">
        <v>0.36430000000000001</v>
      </c>
      <c r="D10" s="397">
        <v>0.36430000000000001</v>
      </c>
      <c r="E10" s="397">
        <v>0.36430000000000001</v>
      </c>
      <c r="F10" s="397">
        <v>0.36430000000000001</v>
      </c>
      <c r="G10" s="397">
        <v>0.36430000000000001</v>
      </c>
      <c r="H10" s="397">
        <v>0.36430000000000001</v>
      </c>
      <c r="I10" s="397">
        <v>0.36430000000000001</v>
      </c>
      <c r="J10" s="397">
        <v>0.36430000000000001</v>
      </c>
      <c r="K10" s="397">
        <v>0.36430000000000001</v>
      </c>
      <c r="L10" s="397">
        <v>0.36430000000000001</v>
      </c>
      <c r="M10" s="397">
        <v>0.36430000000000001</v>
      </c>
      <c r="N10" s="397">
        <v>0.36430000000000001</v>
      </c>
      <c r="O10" s="397">
        <v>0.36430000000000001</v>
      </c>
      <c r="P10" s="397">
        <v>0.36430000000000001</v>
      </c>
      <c r="Q10" s="397">
        <v>0.36430000000000001</v>
      </c>
      <c r="R10" s="397">
        <v>0.36430000000000001</v>
      </c>
      <c r="S10" s="397">
        <v>0.36430000000000001</v>
      </c>
      <c r="T10" s="397">
        <v>0.36430000000000001</v>
      </c>
      <c r="U10" s="397">
        <v>0.36430000000000001</v>
      </c>
      <c r="V10" s="397">
        <v>0.36430000000000001</v>
      </c>
      <c r="W10" s="397">
        <v>0.36430000000000001</v>
      </c>
      <c r="X10" s="397">
        <v>0.36430000000000001</v>
      </c>
      <c r="Y10" s="397">
        <v>0.36430000000000001</v>
      </c>
      <c r="Z10" s="397">
        <v>0.36430000000000001</v>
      </c>
      <c r="AA10" s="397">
        <v>0.36430000000000001</v>
      </c>
      <c r="AB10" s="397">
        <v>0.36430000000000001</v>
      </c>
      <c r="AC10" s="397">
        <v>0.36430000000000001</v>
      </c>
      <c r="AD10" s="397">
        <v>0.33629999999999999</v>
      </c>
      <c r="AE10" s="397">
        <v>0.33629999999999999</v>
      </c>
      <c r="AF10" s="397">
        <v>0.33629999999999999</v>
      </c>
      <c r="AG10" s="397">
        <v>0.33629999999999999</v>
      </c>
      <c r="AH10" s="397">
        <v>0.33629999999999999</v>
      </c>
      <c r="AI10" s="397">
        <v>0.33629999999999999</v>
      </c>
      <c r="AJ10" s="397">
        <v>0.33629999999999999</v>
      </c>
      <c r="AK10" s="397">
        <v>0.33629999999999999</v>
      </c>
      <c r="AL10" s="397">
        <v>0.33629999999999999</v>
      </c>
      <c r="AM10" s="397">
        <v>0.33629999999999999</v>
      </c>
      <c r="AN10" s="397">
        <v>0.33629999999999999</v>
      </c>
      <c r="AO10" s="397">
        <v>0.33629999999999999</v>
      </c>
      <c r="AP10" s="397">
        <v>0.33629999999999999</v>
      </c>
      <c r="AQ10" s="397">
        <v>0.33629999999999999</v>
      </c>
      <c r="AR10" s="397">
        <v>0.33629999999999999</v>
      </c>
      <c r="AS10" s="397">
        <v>0.33629999999999999</v>
      </c>
      <c r="AT10" s="397">
        <v>0.33629999999999999</v>
      </c>
      <c r="AU10" s="397">
        <v>0.33629999999999999</v>
      </c>
      <c r="AV10" s="397">
        <v>0.33629999999999999</v>
      </c>
      <c r="AW10" s="397">
        <v>0.33629999999999999</v>
      </c>
      <c r="AX10" s="397">
        <v>0.33629999999999999</v>
      </c>
      <c r="AY10" s="397">
        <v>0.33629999999999999</v>
      </c>
      <c r="AZ10" s="798">
        <v>0.33629999999999999</v>
      </c>
      <c r="BA10" s="798">
        <v>0.33629999999999999</v>
      </c>
      <c r="BB10" s="798">
        <v>0.33629999999999999</v>
      </c>
      <c r="BC10" s="798">
        <v>0.33629999999999999</v>
      </c>
      <c r="BD10" s="798">
        <v>0.33629999999999999</v>
      </c>
      <c r="BE10" s="798">
        <v>0.33629999999999999</v>
      </c>
      <c r="BF10" s="385">
        <v>0.33629999999999999</v>
      </c>
      <c r="BG10" s="385">
        <v>0.33629999999999999</v>
      </c>
      <c r="BH10" s="385">
        <v>0.33629999999999999</v>
      </c>
      <c r="BI10" s="385">
        <v>0.33629999999999999</v>
      </c>
      <c r="BJ10" s="385">
        <v>0.33629999999999999</v>
      </c>
      <c r="BK10" s="385">
        <v>0.33629999999999999</v>
      </c>
      <c r="BL10" s="385">
        <v>0.33629999999999999</v>
      </c>
      <c r="BM10" s="385">
        <v>0.33629999999999999</v>
      </c>
      <c r="BN10" s="385">
        <v>0.33629999999999999</v>
      </c>
      <c r="BO10" s="385">
        <v>0.33629999999999999</v>
      </c>
      <c r="BP10" s="385">
        <v>0.33629999999999999</v>
      </c>
      <c r="BQ10" s="385">
        <v>0.33629999999999999</v>
      </c>
      <c r="BR10" s="385">
        <v>0.33629999999999999</v>
      </c>
      <c r="BS10" s="385">
        <v>0.33629999999999999</v>
      </c>
      <c r="BT10" s="385">
        <v>0.33629999999999999</v>
      </c>
      <c r="BU10" s="385">
        <v>0.33629999999999999</v>
      </c>
      <c r="BV10" s="385">
        <v>0.33629999999999999</v>
      </c>
    </row>
    <row r="11" spans="1:74" s="411" customFormat="1" ht="12" customHeight="1" x14ac:dyDescent="0.25">
      <c r="A11" s="410"/>
      <c r="B11" s="413" t="s">
        <v>1213</v>
      </c>
      <c r="C11" s="237"/>
      <c r="D11" s="237"/>
      <c r="E11" s="237"/>
      <c r="F11" s="237"/>
      <c r="G11" s="237"/>
      <c r="H11" s="237"/>
      <c r="I11" s="237"/>
      <c r="J11" s="237"/>
      <c r="K11" s="237"/>
      <c r="L11" s="237"/>
      <c r="M11" s="237"/>
      <c r="N11" s="237"/>
      <c r="O11" s="237"/>
      <c r="P11" s="237"/>
      <c r="Q11" s="237"/>
      <c r="R11" s="237"/>
      <c r="S11" s="237"/>
      <c r="T11" s="237"/>
      <c r="U11" s="237"/>
      <c r="V11" s="237"/>
      <c r="W11" s="237"/>
      <c r="X11" s="237"/>
      <c r="Y11" s="237"/>
      <c r="Z11" s="237"/>
      <c r="AA11" s="237"/>
      <c r="AB11" s="237"/>
      <c r="AC11" s="237"/>
      <c r="AD11" s="237"/>
      <c r="AE11" s="237"/>
      <c r="AF11" s="237"/>
      <c r="AG11" s="237"/>
      <c r="AH11" s="237"/>
      <c r="AI11" s="237"/>
      <c r="AJ11" s="237"/>
      <c r="AK11" s="237"/>
      <c r="AL11" s="237"/>
      <c r="AM11" s="237"/>
      <c r="AN11" s="237"/>
      <c r="AO11" s="237"/>
      <c r="AP11" s="237"/>
      <c r="AQ11" s="237"/>
      <c r="AR11" s="237"/>
      <c r="AS11" s="237"/>
      <c r="AT11" s="237"/>
      <c r="AU11" s="237"/>
      <c r="AV11" s="237"/>
      <c r="AW11" s="237"/>
      <c r="AX11" s="237"/>
      <c r="AY11" s="237"/>
      <c r="AZ11" s="797"/>
      <c r="BA11" s="797"/>
      <c r="BB11" s="797"/>
      <c r="BC11" s="797"/>
      <c r="BD11" s="797"/>
      <c r="BE11" s="797"/>
      <c r="BF11" s="391"/>
      <c r="BG11" s="391"/>
      <c r="BH11" s="391"/>
      <c r="BI11" s="391"/>
      <c r="BJ11" s="391"/>
      <c r="BK11" s="391"/>
      <c r="BL11" s="391"/>
      <c r="BM11" s="391"/>
      <c r="BN11" s="391"/>
      <c r="BO11" s="391"/>
      <c r="BP11" s="391"/>
      <c r="BQ11" s="391"/>
      <c r="BR11" s="391"/>
      <c r="BS11" s="391"/>
      <c r="BT11" s="391"/>
      <c r="BU11" s="391"/>
      <c r="BV11" s="391"/>
    </row>
    <row r="12" spans="1:74" ht="12" customHeight="1" x14ac:dyDescent="0.25">
      <c r="A12" s="230" t="s">
        <v>1214</v>
      </c>
      <c r="B12" s="407" t="s">
        <v>1067</v>
      </c>
      <c r="C12" s="397">
        <v>133.58449999999999</v>
      </c>
      <c r="D12" s="397">
        <v>133.84450000000001</v>
      </c>
      <c r="E12" s="397">
        <v>134.95349999999999</v>
      </c>
      <c r="F12" s="397">
        <v>137.25729999999999</v>
      </c>
      <c r="G12" s="397">
        <v>137.4513</v>
      </c>
      <c r="H12" s="397">
        <v>137.88050000000001</v>
      </c>
      <c r="I12" s="397">
        <v>137.8725</v>
      </c>
      <c r="J12" s="397">
        <v>137.87809999999999</v>
      </c>
      <c r="K12" s="397">
        <v>137.87809999999999</v>
      </c>
      <c r="L12" s="397">
        <v>137.8981</v>
      </c>
      <c r="M12" s="397">
        <v>139.5986</v>
      </c>
      <c r="N12" s="397">
        <v>141.27529999999999</v>
      </c>
      <c r="O12" s="397">
        <v>141.40729999999999</v>
      </c>
      <c r="P12" s="397">
        <v>142.1208</v>
      </c>
      <c r="Q12" s="397">
        <v>142.53360000000001</v>
      </c>
      <c r="R12" s="397">
        <v>142.8502</v>
      </c>
      <c r="S12" s="397">
        <v>143.6345</v>
      </c>
      <c r="T12" s="397">
        <v>143.60489999999999</v>
      </c>
      <c r="U12" s="397">
        <v>144.1044</v>
      </c>
      <c r="V12" s="397">
        <v>144.19239999999999</v>
      </c>
      <c r="W12" s="397">
        <v>144.29599999999999</v>
      </c>
      <c r="X12" s="397">
        <v>145.10910000000001</v>
      </c>
      <c r="Y12" s="397">
        <v>145.10910000000001</v>
      </c>
      <c r="Z12" s="397">
        <v>147.3218</v>
      </c>
      <c r="AA12" s="397">
        <v>147.69229999999999</v>
      </c>
      <c r="AB12" s="397">
        <v>147.8938</v>
      </c>
      <c r="AC12" s="397">
        <v>148.0538</v>
      </c>
      <c r="AD12" s="397">
        <v>149.18270000000001</v>
      </c>
      <c r="AE12" s="397">
        <v>149.26820000000001</v>
      </c>
      <c r="AF12" s="397">
        <v>149.29820000000001</v>
      </c>
      <c r="AG12" s="397">
        <v>149.9973</v>
      </c>
      <c r="AH12" s="397">
        <v>150.3475</v>
      </c>
      <c r="AI12" s="397">
        <v>150.4862</v>
      </c>
      <c r="AJ12" s="397">
        <v>150.50059999999999</v>
      </c>
      <c r="AK12" s="397">
        <v>150.50059999999999</v>
      </c>
      <c r="AL12" s="397">
        <v>151.95089999999999</v>
      </c>
      <c r="AM12" s="397">
        <v>154.03120000000001</v>
      </c>
      <c r="AN12" s="397">
        <v>154.39279999999999</v>
      </c>
      <c r="AO12" s="397">
        <v>154.4126</v>
      </c>
      <c r="AP12" s="397">
        <v>154.65559999999999</v>
      </c>
      <c r="AQ12" s="397">
        <v>154.87370000000001</v>
      </c>
      <c r="AR12" s="397">
        <v>155.4008</v>
      </c>
      <c r="AS12" s="397">
        <v>155.59100000000001</v>
      </c>
      <c r="AT12" s="397">
        <v>155.81120000000001</v>
      </c>
      <c r="AU12" s="397">
        <v>156.00120000000001</v>
      </c>
      <c r="AV12" s="397">
        <v>156.44220000000001</v>
      </c>
      <c r="AW12" s="397">
        <v>156.8605</v>
      </c>
      <c r="AX12" s="397">
        <v>158.79300000000001</v>
      </c>
      <c r="AY12" s="397">
        <v>159.19049999999999</v>
      </c>
      <c r="AZ12" s="798">
        <v>159.20769999999999</v>
      </c>
      <c r="BA12" s="798">
        <v>159.40770000000001</v>
      </c>
      <c r="BB12" s="798">
        <v>160.70769999999999</v>
      </c>
      <c r="BC12" s="798">
        <v>164.46969999999999</v>
      </c>
      <c r="BD12" s="798">
        <v>165.5086</v>
      </c>
      <c r="BE12" s="798">
        <v>166.08940000000001</v>
      </c>
      <c r="BF12" s="385">
        <v>167.50989999999999</v>
      </c>
      <c r="BG12" s="385">
        <v>167.50989999999999</v>
      </c>
      <c r="BH12" s="385">
        <v>167.50989999999999</v>
      </c>
      <c r="BI12" s="385">
        <v>168.22489999999999</v>
      </c>
      <c r="BJ12" s="385">
        <v>170.24199999999999</v>
      </c>
      <c r="BK12" s="385">
        <v>172.88200000000001</v>
      </c>
      <c r="BL12" s="385">
        <v>173.1696</v>
      </c>
      <c r="BM12" s="385">
        <v>173.32159999999999</v>
      </c>
      <c r="BN12" s="385">
        <v>173.61859999999999</v>
      </c>
      <c r="BO12" s="385">
        <v>173.88409999999999</v>
      </c>
      <c r="BP12" s="385">
        <v>175.3203</v>
      </c>
      <c r="BQ12" s="385">
        <v>176.32409999999999</v>
      </c>
      <c r="BR12" s="385">
        <v>176.32409999999999</v>
      </c>
      <c r="BS12" s="385">
        <v>176.2441</v>
      </c>
      <c r="BT12" s="385">
        <v>176.44569999999999</v>
      </c>
      <c r="BU12" s="385">
        <v>176.59569999999999</v>
      </c>
      <c r="BV12" s="385">
        <v>178.80539999999999</v>
      </c>
    </row>
    <row r="13" spans="1:74" ht="12" customHeight="1" x14ac:dyDescent="0.25">
      <c r="A13" s="230" t="s">
        <v>1215</v>
      </c>
      <c r="B13" s="407" t="s">
        <v>1216</v>
      </c>
      <c r="C13" s="397">
        <v>60.788200000000003</v>
      </c>
      <c r="D13" s="397">
        <v>61.111400000000003</v>
      </c>
      <c r="E13" s="397">
        <v>62.0869</v>
      </c>
      <c r="F13" s="397">
        <v>62.541499999999999</v>
      </c>
      <c r="G13" s="397">
        <v>63.302300000000002</v>
      </c>
      <c r="H13" s="397">
        <v>64.515199999999993</v>
      </c>
      <c r="I13" s="397">
        <v>65.101799999999997</v>
      </c>
      <c r="J13" s="397">
        <v>65.804699999999997</v>
      </c>
      <c r="K13" s="397">
        <v>66.587800000000001</v>
      </c>
      <c r="L13" s="397">
        <v>67.123699999999999</v>
      </c>
      <c r="M13" s="397">
        <v>67.950999999999993</v>
      </c>
      <c r="N13" s="397">
        <v>70.767799999999994</v>
      </c>
      <c r="O13" s="397">
        <v>72.231899999999996</v>
      </c>
      <c r="P13" s="397">
        <v>72.784199999999998</v>
      </c>
      <c r="Q13" s="397">
        <v>73.327299999999994</v>
      </c>
      <c r="R13" s="397">
        <v>74.261099999999999</v>
      </c>
      <c r="S13" s="397">
        <v>75.361000000000004</v>
      </c>
      <c r="T13" s="397">
        <v>76.980999999999995</v>
      </c>
      <c r="U13" s="397">
        <v>78.305999999999997</v>
      </c>
      <c r="V13" s="397">
        <v>79.026499999999999</v>
      </c>
      <c r="W13" s="397">
        <v>79.984499999999997</v>
      </c>
      <c r="X13" s="397">
        <v>81.749399999999994</v>
      </c>
      <c r="Y13" s="397">
        <v>82.744399999999999</v>
      </c>
      <c r="Z13" s="397">
        <v>89.833699999999993</v>
      </c>
      <c r="AA13" s="397">
        <v>92.982299999999995</v>
      </c>
      <c r="AB13" s="397">
        <v>93.593500000000006</v>
      </c>
      <c r="AC13" s="397">
        <v>96.552999999999997</v>
      </c>
      <c r="AD13" s="397">
        <v>97.973699999999994</v>
      </c>
      <c r="AE13" s="397">
        <v>100.51519999999999</v>
      </c>
      <c r="AF13" s="397">
        <v>103.1733</v>
      </c>
      <c r="AG13" s="397">
        <v>104.1463</v>
      </c>
      <c r="AH13" s="397">
        <v>105.3506</v>
      </c>
      <c r="AI13" s="397">
        <v>107.8395</v>
      </c>
      <c r="AJ13" s="397">
        <v>110.6756</v>
      </c>
      <c r="AK13" s="397">
        <v>115.67319999999999</v>
      </c>
      <c r="AL13" s="397">
        <v>121.3241</v>
      </c>
      <c r="AM13" s="397">
        <v>124.81010000000001</v>
      </c>
      <c r="AN13" s="397">
        <v>125.9734</v>
      </c>
      <c r="AO13" s="397">
        <v>128.58580000000001</v>
      </c>
      <c r="AP13" s="397">
        <v>130.70939999999999</v>
      </c>
      <c r="AQ13" s="397">
        <v>132.0975</v>
      </c>
      <c r="AR13" s="397">
        <v>134.14349999999999</v>
      </c>
      <c r="AS13" s="397">
        <v>135.59010000000001</v>
      </c>
      <c r="AT13" s="397">
        <v>138.0795</v>
      </c>
      <c r="AU13" s="397">
        <v>140.3023</v>
      </c>
      <c r="AV13" s="397">
        <v>141.9367</v>
      </c>
      <c r="AW13" s="397">
        <v>144.29759999999999</v>
      </c>
      <c r="AX13" s="397">
        <v>149.88249999999999</v>
      </c>
      <c r="AY13" s="397">
        <v>152.4573</v>
      </c>
      <c r="AZ13" s="798">
        <v>152.93979999999999</v>
      </c>
      <c r="BA13" s="798">
        <v>154.26339999999999</v>
      </c>
      <c r="BB13" s="798">
        <v>157.2835</v>
      </c>
      <c r="BC13" s="798">
        <v>158.9314</v>
      </c>
      <c r="BD13" s="798">
        <v>163.5051</v>
      </c>
      <c r="BE13" s="798">
        <v>165.01310000000001</v>
      </c>
      <c r="BF13" s="385">
        <v>166.41069999999999</v>
      </c>
      <c r="BG13" s="385">
        <v>169.5719</v>
      </c>
      <c r="BH13" s="385">
        <v>171.79570000000001</v>
      </c>
      <c r="BI13" s="385">
        <v>172.94280000000001</v>
      </c>
      <c r="BJ13" s="385">
        <v>181.9434</v>
      </c>
      <c r="BK13" s="385">
        <v>182.4607</v>
      </c>
      <c r="BL13" s="385">
        <v>183.0369</v>
      </c>
      <c r="BM13" s="385">
        <v>185.4169</v>
      </c>
      <c r="BN13" s="385">
        <v>188.0369</v>
      </c>
      <c r="BO13" s="385">
        <v>190.53030000000001</v>
      </c>
      <c r="BP13" s="385">
        <v>195.6294</v>
      </c>
      <c r="BQ13" s="385">
        <v>199.03139999999999</v>
      </c>
      <c r="BR13" s="385">
        <v>201.79839999999999</v>
      </c>
      <c r="BS13" s="385">
        <v>203.95259999999999</v>
      </c>
      <c r="BT13" s="385">
        <v>206.37639999999999</v>
      </c>
      <c r="BU13" s="385">
        <v>207.86410000000001</v>
      </c>
      <c r="BV13" s="385">
        <v>222.62710000000001</v>
      </c>
    </row>
    <row r="14" spans="1:74" ht="12" customHeight="1" x14ac:dyDescent="0.25">
      <c r="A14" s="230" t="s">
        <v>1217</v>
      </c>
      <c r="B14" s="412" t="s">
        <v>1218</v>
      </c>
      <c r="C14" s="397">
        <v>1.48</v>
      </c>
      <c r="D14" s="397">
        <v>1.48</v>
      </c>
      <c r="E14" s="397">
        <v>1.48</v>
      </c>
      <c r="F14" s="397">
        <v>1.48</v>
      </c>
      <c r="G14" s="397">
        <v>1.48</v>
      </c>
      <c r="H14" s="397">
        <v>1.48</v>
      </c>
      <c r="I14" s="397">
        <v>1.48</v>
      </c>
      <c r="J14" s="397">
        <v>1.48</v>
      </c>
      <c r="K14" s="397">
        <v>1.48</v>
      </c>
      <c r="L14" s="397">
        <v>1.48</v>
      </c>
      <c r="M14" s="397">
        <v>1.48</v>
      </c>
      <c r="N14" s="397">
        <v>1.48</v>
      </c>
      <c r="O14" s="397">
        <v>1.48</v>
      </c>
      <c r="P14" s="397">
        <v>1.48</v>
      </c>
      <c r="Q14" s="397">
        <v>1.48</v>
      </c>
      <c r="R14" s="397">
        <v>1.48</v>
      </c>
      <c r="S14" s="397">
        <v>1.48</v>
      </c>
      <c r="T14" s="397">
        <v>1.48</v>
      </c>
      <c r="U14" s="397">
        <v>1.48</v>
      </c>
      <c r="V14" s="397">
        <v>1.48</v>
      </c>
      <c r="W14" s="397">
        <v>1.48</v>
      </c>
      <c r="X14" s="397">
        <v>1.48</v>
      </c>
      <c r="Y14" s="397">
        <v>1.48</v>
      </c>
      <c r="Z14" s="397">
        <v>1.48</v>
      </c>
      <c r="AA14" s="397">
        <v>1.3919999999999999</v>
      </c>
      <c r="AB14" s="397">
        <v>1.3919999999999999</v>
      </c>
      <c r="AC14" s="397">
        <v>1.3919999999999999</v>
      </c>
      <c r="AD14" s="397">
        <v>1.3919999999999999</v>
      </c>
      <c r="AE14" s="397">
        <v>1.3919999999999999</v>
      </c>
      <c r="AF14" s="397">
        <v>1.3919999999999999</v>
      </c>
      <c r="AG14" s="397">
        <v>1.3919999999999999</v>
      </c>
      <c r="AH14" s="397">
        <v>1.3919999999999999</v>
      </c>
      <c r="AI14" s="397">
        <v>1.3919999999999999</v>
      </c>
      <c r="AJ14" s="397">
        <v>1.3919999999999999</v>
      </c>
      <c r="AK14" s="397">
        <v>1.3919999999999999</v>
      </c>
      <c r="AL14" s="397">
        <v>1.3919999999999999</v>
      </c>
      <c r="AM14" s="397">
        <v>1.3919999999999999</v>
      </c>
      <c r="AN14" s="397">
        <v>1.3919999999999999</v>
      </c>
      <c r="AO14" s="397">
        <v>1.3919999999999999</v>
      </c>
      <c r="AP14" s="397">
        <v>1.3919999999999999</v>
      </c>
      <c r="AQ14" s="397">
        <v>1.3919999999999999</v>
      </c>
      <c r="AR14" s="397">
        <v>1.3919999999999999</v>
      </c>
      <c r="AS14" s="397">
        <v>1.3919999999999999</v>
      </c>
      <c r="AT14" s="397">
        <v>1.3919999999999999</v>
      </c>
      <c r="AU14" s="397">
        <v>1.3919999999999999</v>
      </c>
      <c r="AV14" s="397">
        <v>1.3919999999999999</v>
      </c>
      <c r="AW14" s="397">
        <v>1.3919999999999999</v>
      </c>
      <c r="AX14" s="397">
        <v>1.3919999999999999</v>
      </c>
      <c r="AY14" s="397">
        <v>1.3919999999999999</v>
      </c>
      <c r="AZ14" s="798">
        <v>1.3919999999999999</v>
      </c>
      <c r="BA14" s="798">
        <v>1.3919999999999999</v>
      </c>
      <c r="BB14" s="798">
        <v>1.3919999999999999</v>
      </c>
      <c r="BC14" s="798">
        <v>1.3919999999999999</v>
      </c>
      <c r="BD14" s="798">
        <v>1.3919999999999999</v>
      </c>
      <c r="BE14" s="798">
        <v>1.3919999999999999</v>
      </c>
      <c r="BF14" s="385">
        <v>1.3919999999999999</v>
      </c>
      <c r="BG14" s="385">
        <v>1.3919999999999999</v>
      </c>
      <c r="BH14" s="385">
        <v>1.3919999999999999</v>
      </c>
      <c r="BI14" s="385">
        <v>1.3919999999999999</v>
      </c>
      <c r="BJ14" s="385">
        <v>1.3919999999999999</v>
      </c>
      <c r="BK14" s="385">
        <v>1.3919999999999999</v>
      </c>
      <c r="BL14" s="385">
        <v>1.3919999999999999</v>
      </c>
      <c r="BM14" s="385">
        <v>1.3919999999999999</v>
      </c>
      <c r="BN14" s="385">
        <v>1.3919999999999999</v>
      </c>
      <c r="BO14" s="385">
        <v>1.3919999999999999</v>
      </c>
      <c r="BP14" s="385">
        <v>1.5920000000000001</v>
      </c>
      <c r="BQ14" s="385">
        <v>1.5920000000000001</v>
      </c>
      <c r="BR14" s="385">
        <v>1.5920000000000001</v>
      </c>
      <c r="BS14" s="385">
        <v>1.5920000000000001</v>
      </c>
      <c r="BT14" s="385">
        <v>1.5920000000000001</v>
      </c>
      <c r="BU14" s="385">
        <v>1.5920000000000001</v>
      </c>
      <c r="BV14" s="385">
        <v>1.5920000000000001</v>
      </c>
    </row>
    <row r="15" spans="1:74" ht="12" customHeight="1" x14ac:dyDescent="0.25">
      <c r="A15" s="230" t="s">
        <v>1219</v>
      </c>
      <c r="B15" s="412" t="s">
        <v>1071</v>
      </c>
      <c r="C15" s="397">
        <v>2.5928</v>
      </c>
      <c r="D15" s="397">
        <v>2.5928</v>
      </c>
      <c r="E15" s="397">
        <v>2.5928</v>
      </c>
      <c r="F15" s="397">
        <v>2.6097999999999999</v>
      </c>
      <c r="G15" s="397">
        <v>2.6097999999999999</v>
      </c>
      <c r="H15" s="397">
        <v>2.6097999999999999</v>
      </c>
      <c r="I15" s="397">
        <v>2.6394000000000002</v>
      </c>
      <c r="J15" s="397">
        <v>2.6613000000000002</v>
      </c>
      <c r="K15" s="397">
        <v>2.6613000000000002</v>
      </c>
      <c r="L15" s="397">
        <v>2.6204999999999998</v>
      </c>
      <c r="M15" s="397">
        <v>2.6486000000000001</v>
      </c>
      <c r="N15" s="397">
        <v>2.6486000000000001</v>
      </c>
      <c r="O15" s="397">
        <v>2.6576</v>
      </c>
      <c r="P15" s="397">
        <v>2.6576</v>
      </c>
      <c r="Q15" s="397">
        <v>2.6233</v>
      </c>
      <c r="R15" s="397">
        <v>2.6842999999999999</v>
      </c>
      <c r="S15" s="397">
        <v>2.6842999999999999</v>
      </c>
      <c r="T15" s="397">
        <v>2.6842999999999999</v>
      </c>
      <c r="U15" s="397">
        <v>2.6842999999999999</v>
      </c>
      <c r="V15" s="397">
        <v>2.6718000000000002</v>
      </c>
      <c r="W15" s="397">
        <v>2.6958000000000002</v>
      </c>
      <c r="X15" s="397">
        <v>2.6958000000000002</v>
      </c>
      <c r="Y15" s="397">
        <v>2.6958000000000002</v>
      </c>
      <c r="Z15" s="397">
        <v>2.6958000000000002</v>
      </c>
      <c r="AA15" s="397">
        <v>2.6896</v>
      </c>
      <c r="AB15" s="397">
        <v>2.6896</v>
      </c>
      <c r="AC15" s="397">
        <v>2.6896</v>
      </c>
      <c r="AD15" s="397">
        <v>2.6896</v>
      </c>
      <c r="AE15" s="397">
        <v>2.6755</v>
      </c>
      <c r="AF15" s="397">
        <v>2.6955</v>
      </c>
      <c r="AG15" s="397">
        <v>2.6955</v>
      </c>
      <c r="AH15" s="397">
        <v>2.6955</v>
      </c>
      <c r="AI15" s="397">
        <v>2.6955</v>
      </c>
      <c r="AJ15" s="397">
        <v>2.6955</v>
      </c>
      <c r="AK15" s="397">
        <v>2.6955</v>
      </c>
      <c r="AL15" s="397">
        <v>2.6955</v>
      </c>
      <c r="AM15" s="397">
        <v>2.6785000000000001</v>
      </c>
      <c r="AN15" s="397">
        <v>2.6831999999999998</v>
      </c>
      <c r="AO15" s="397">
        <v>2.6732</v>
      </c>
      <c r="AP15" s="397">
        <v>2.6839</v>
      </c>
      <c r="AQ15" s="397">
        <v>2.6839</v>
      </c>
      <c r="AR15" s="397">
        <v>2.6839</v>
      </c>
      <c r="AS15" s="397">
        <v>2.6839</v>
      </c>
      <c r="AT15" s="397">
        <v>2.6839</v>
      </c>
      <c r="AU15" s="397">
        <v>2.6839</v>
      </c>
      <c r="AV15" s="397">
        <v>2.6839</v>
      </c>
      <c r="AW15" s="397">
        <v>2.6839</v>
      </c>
      <c r="AX15" s="397">
        <v>2.6839</v>
      </c>
      <c r="AY15" s="397">
        <v>2.6839</v>
      </c>
      <c r="AZ15" s="798">
        <v>2.6839</v>
      </c>
      <c r="BA15" s="798">
        <v>2.6839</v>
      </c>
      <c r="BB15" s="798">
        <v>2.6839</v>
      </c>
      <c r="BC15" s="798">
        <v>2.6839</v>
      </c>
      <c r="BD15" s="798">
        <v>2.6839</v>
      </c>
      <c r="BE15" s="798">
        <v>2.6839</v>
      </c>
      <c r="BF15" s="385">
        <v>2.6839</v>
      </c>
      <c r="BG15" s="385">
        <v>2.6839</v>
      </c>
      <c r="BH15" s="385">
        <v>2.7139000000000002</v>
      </c>
      <c r="BI15" s="385">
        <v>2.7139000000000002</v>
      </c>
      <c r="BJ15" s="385">
        <v>2.7139000000000002</v>
      </c>
      <c r="BK15" s="385">
        <v>2.7738999999999998</v>
      </c>
      <c r="BL15" s="385">
        <v>2.7738999999999998</v>
      </c>
      <c r="BM15" s="385">
        <v>2.7738999999999998</v>
      </c>
      <c r="BN15" s="385">
        <v>2.7738999999999998</v>
      </c>
      <c r="BO15" s="385">
        <v>2.7738999999999998</v>
      </c>
      <c r="BP15" s="385">
        <v>2.7738999999999998</v>
      </c>
      <c r="BQ15" s="385">
        <v>2.7738999999999998</v>
      </c>
      <c r="BR15" s="385">
        <v>2.7738999999999998</v>
      </c>
      <c r="BS15" s="385">
        <v>2.7934000000000001</v>
      </c>
      <c r="BT15" s="385">
        <v>2.7934000000000001</v>
      </c>
      <c r="BU15" s="385">
        <v>2.7934000000000001</v>
      </c>
      <c r="BV15" s="385">
        <v>2.7934000000000001</v>
      </c>
    </row>
    <row r="16" spans="1:74" ht="12" customHeight="1" x14ac:dyDescent="0.25">
      <c r="A16" s="230" t="s">
        <v>1220</v>
      </c>
      <c r="B16" s="412" t="s">
        <v>1073</v>
      </c>
      <c r="C16" s="397">
        <v>3.0531000000000001</v>
      </c>
      <c r="D16" s="397">
        <v>3.0516999999999999</v>
      </c>
      <c r="E16" s="397">
        <v>3.0371000000000001</v>
      </c>
      <c r="F16" s="397">
        <v>3.0371000000000001</v>
      </c>
      <c r="G16" s="397">
        <v>3.0343</v>
      </c>
      <c r="H16" s="397">
        <v>3.0377999999999998</v>
      </c>
      <c r="I16" s="397">
        <v>2.9784000000000002</v>
      </c>
      <c r="J16" s="397">
        <v>2.9784000000000002</v>
      </c>
      <c r="K16" s="397">
        <v>2.9698000000000002</v>
      </c>
      <c r="L16" s="397">
        <v>2.9666000000000001</v>
      </c>
      <c r="M16" s="397">
        <v>2.9544000000000001</v>
      </c>
      <c r="N16" s="397">
        <v>2.9224000000000001</v>
      </c>
      <c r="O16" s="397">
        <v>2.8653</v>
      </c>
      <c r="P16" s="397">
        <v>2.7637</v>
      </c>
      <c r="Q16" s="397">
        <v>2.7637</v>
      </c>
      <c r="R16" s="397">
        <v>2.7637</v>
      </c>
      <c r="S16" s="397">
        <v>2.7637</v>
      </c>
      <c r="T16" s="397">
        <v>2.7637</v>
      </c>
      <c r="U16" s="397">
        <v>2.7637</v>
      </c>
      <c r="V16" s="397">
        <v>2.7597</v>
      </c>
      <c r="W16" s="397">
        <v>2.7597</v>
      </c>
      <c r="X16" s="397">
        <v>2.7530999999999999</v>
      </c>
      <c r="Y16" s="397">
        <v>2.7553000000000001</v>
      </c>
      <c r="Z16" s="397">
        <v>2.7374999999999998</v>
      </c>
      <c r="AA16" s="397">
        <v>2.7330999999999999</v>
      </c>
      <c r="AB16" s="397">
        <v>2.7330999999999999</v>
      </c>
      <c r="AC16" s="397">
        <v>2.7353000000000001</v>
      </c>
      <c r="AD16" s="397">
        <v>2.7073</v>
      </c>
      <c r="AE16" s="397">
        <v>2.6903000000000001</v>
      </c>
      <c r="AF16" s="397">
        <v>2.6867000000000001</v>
      </c>
      <c r="AG16" s="397">
        <v>2.6837</v>
      </c>
      <c r="AH16" s="397">
        <v>2.6869000000000001</v>
      </c>
      <c r="AI16" s="397">
        <v>2.6869000000000001</v>
      </c>
      <c r="AJ16" s="397">
        <v>2.6869000000000001</v>
      </c>
      <c r="AK16" s="397">
        <v>2.6869000000000001</v>
      </c>
      <c r="AL16" s="397">
        <v>2.6858</v>
      </c>
      <c r="AM16" s="397">
        <v>2.6764000000000001</v>
      </c>
      <c r="AN16" s="397">
        <v>2.6732</v>
      </c>
      <c r="AO16" s="397">
        <v>2.6732</v>
      </c>
      <c r="AP16" s="397">
        <v>2.6732</v>
      </c>
      <c r="AQ16" s="397">
        <v>2.6732</v>
      </c>
      <c r="AR16" s="397">
        <v>2.6684000000000001</v>
      </c>
      <c r="AS16" s="397">
        <v>2.6684000000000001</v>
      </c>
      <c r="AT16" s="397">
        <v>2.6684000000000001</v>
      </c>
      <c r="AU16" s="397">
        <v>2.6684000000000001</v>
      </c>
      <c r="AV16" s="397">
        <v>2.6613000000000002</v>
      </c>
      <c r="AW16" s="397">
        <v>2.6608999999999998</v>
      </c>
      <c r="AX16" s="397">
        <v>2.6520999999999999</v>
      </c>
      <c r="AY16" s="397">
        <v>2.6541000000000001</v>
      </c>
      <c r="AZ16" s="798">
        <v>2.6541000000000001</v>
      </c>
      <c r="BA16" s="798">
        <v>2.6554000000000002</v>
      </c>
      <c r="BB16" s="798">
        <v>2.6554000000000002</v>
      </c>
      <c r="BC16" s="798">
        <v>2.6554000000000002</v>
      </c>
      <c r="BD16" s="798">
        <v>2.6554000000000002</v>
      </c>
      <c r="BE16" s="798">
        <v>2.6554000000000002</v>
      </c>
      <c r="BF16" s="385">
        <v>2.6554000000000002</v>
      </c>
      <c r="BG16" s="385">
        <v>2.6583999999999999</v>
      </c>
      <c r="BH16" s="385">
        <v>2.6583999999999999</v>
      </c>
      <c r="BI16" s="385">
        <v>2.661</v>
      </c>
      <c r="BJ16" s="385">
        <v>2.6648000000000001</v>
      </c>
      <c r="BK16" s="385">
        <v>2.6648000000000001</v>
      </c>
      <c r="BL16" s="385">
        <v>2.6789999999999998</v>
      </c>
      <c r="BM16" s="385">
        <v>2.6789999999999998</v>
      </c>
      <c r="BN16" s="385">
        <v>2.6956000000000002</v>
      </c>
      <c r="BO16" s="385">
        <v>2.6956000000000002</v>
      </c>
      <c r="BP16" s="385">
        <v>2.6876000000000002</v>
      </c>
      <c r="BQ16" s="385">
        <v>2.6876000000000002</v>
      </c>
      <c r="BR16" s="385">
        <v>2.6876000000000002</v>
      </c>
      <c r="BS16" s="385">
        <v>2.6876000000000002</v>
      </c>
      <c r="BT16" s="385">
        <v>2.6876000000000002</v>
      </c>
      <c r="BU16" s="385">
        <v>2.6876000000000002</v>
      </c>
      <c r="BV16" s="385">
        <v>2.6795</v>
      </c>
    </row>
    <row r="17" spans="1:74" ht="12" customHeight="1" x14ac:dyDescent="0.25">
      <c r="A17" s="230" t="s">
        <v>1221</v>
      </c>
      <c r="B17" s="412" t="s">
        <v>1075</v>
      </c>
      <c r="C17" s="397">
        <v>2.4447999999999999</v>
      </c>
      <c r="D17" s="397">
        <v>2.4447999999999999</v>
      </c>
      <c r="E17" s="397">
        <v>2.4447999999999999</v>
      </c>
      <c r="F17" s="397">
        <v>2.4447999999999999</v>
      </c>
      <c r="G17" s="397">
        <v>2.4270999999999998</v>
      </c>
      <c r="H17" s="397">
        <v>2.4270999999999998</v>
      </c>
      <c r="I17" s="397">
        <v>2.4270999999999998</v>
      </c>
      <c r="J17" s="397">
        <v>2.4270999999999998</v>
      </c>
      <c r="K17" s="397">
        <v>2.4270999999999998</v>
      </c>
      <c r="L17" s="397">
        <v>2.4270999999999998</v>
      </c>
      <c r="M17" s="397">
        <v>2.4270999999999998</v>
      </c>
      <c r="N17" s="397">
        <v>2.4140999999999999</v>
      </c>
      <c r="O17" s="397">
        <v>2.4157999999999999</v>
      </c>
      <c r="P17" s="397">
        <v>2.4157999999999999</v>
      </c>
      <c r="Q17" s="397">
        <v>2.4157999999999999</v>
      </c>
      <c r="R17" s="397">
        <v>2.4157999999999999</v>
      </c>
      <c r="S17" s="397">
        <v>2.4157999999999999</v>
      </c>
      <c r="T17" s="397">
        <v>2.4157999999999999</v>
      </c>
      <c r="U17" s="397">
        <v>2.3308</v>
      </c>
      <c r="V17" s="397">
        <v>2.3308</v>
      </c>
      <c r="W17" s="397">
        <v>2.3308</v>
      </c>
      <c r="X17" s="397">
        <v>2.3308</v>
      </c>
      <c r="Y17" s="397">
        <v>2.3308</v>
      </c>
      <c r="Z17" s="397">
        <v>2.3308</v>
      </c>
      <c r="AA17" s="397">
        <v>2.3083999999999998</v>
      </c>
      <c r="AB17" s="397">
        <v>2.3083999999999998</v>
      </c>
      <c r="AC17" s="397">
        <v>2.3083999999999998</v>
      </c>
      <c r="AD17" s="397">
        <v>2.2614000000000001</v>
      </c>
      <c r="AE17" s="397">
        <v>2.2614000000000001</v>
      </c>
      <c r="AF17" s="397">
        <v>2.2614000000000001</v>
      </c>
      <c r="AG17" s="397">
        <v>2.2498999999999998</v>
      </c>
      <c r="AH17" s="397">
        <v>2.2498999999999998</v>
      </c>
      <c r="AI17" s="397">
        <v>2.2498999999999998</v>
      </c>
      <c r="AJ17" s="397">
        <v>2.2498999999999998</v>
      </c>
      <c r="AK17" s="397">
        <v>2.2075</v>
      </c>
      <c r="AL17" s="397">
        <v>2.2075</v>
      </c>
      <c r="AM17" s="397">
        <v>2.1745000000000001</v>
      </c>
      <c r="AN17" s="397">
        <v>2.1745000000000001</v>
      </c>
      <c r="AO17" s="397">
        <v>2.1745000000000001</v>
      </c>
      <c r="AP17" s="397">
        <v>2.1564999999999999</v>
      </c>
      <c r="AQ17" s="397">
        <v>2.1564999999999999</v>
      </c>
      <c r="AR17" s="397">
        <v>2.1595</v>
      </c>
      <c r="AS17" s="397">
        <v>2.1595</v>
      </c>
      <c r="AT17" s="397">
        <v>2.1595</v>
      </c>
      <c r="AU17" s="397">
        <v>2.1595</v>
      </c>
      <c r="AV17" s="397">
        <v>2.1164000000000001</v>
      </c>
      <c r="AW17" s="397">
        <v>2.1164000000000001</v>
      </c>
      <c r="AX17" s="397">
        <v>2.1092</v>
      </c>
      <c r="AY17" s="397">
        <v>2.1092</v>
      </c>
      <c r="AZ17" s="798">
        <v>2.1092</v>
      </c>
      <c r="BA17" s="798">
        <v>2.1092</v>
      </c>
      <c r="BB17" s="798">
        <v>2.1092</v>
      </c>
      <c r="BC17" s="798">
        <v>2.1092</v>
      </c>
      <c r="BD17" s="798">
        <v>2.1092</v>
      </c>
      <c r="BE17" s="798">
        <v>2.1092</v>
      </c>
      <c r="BF17" s="385">
        <v>2.1092</v>
      </c>
      <c r="BG17" s="385">
        <v>2.1092</v>
      </c>
      <c r="BH17" s="385">
        <v>2.1092</v>
      </c>
      <c r="BI17" s="385">
        <v>2.1092</v>
      </c>
      <c r="BJ17" s="385">
        <v>2.1092</v>
      </c>
      <c r="BK17" s="385">
        <v>2.1092</v>
      </c>
      <c r="BL17" s="385">
        <v>2.1092</v>
      </c>
      <c r="BM17" s="385">
        <v>2.1092</v>
      </c>
      <c r="BN17" s="385">
        <v>2.1092</v>
      </c>
      <c r="BO17" s="385">
        <v>2.1092</v>
      </c>
      <c r="BP17" s="385">
        <v>2.1092</v>
      </c>
      <c r="BQ17" s="385">
        <v>2.1092</v>
      </c>
      <c r="BR17" s="385">
        <v>2.1092</v>
      </c>
      <c r="BS17" s="385">
        <v>2.1092</v>
      </c>
      <c r="BT17" s="385">
        <v>2.1092</v>
      </c>
      <c r="BU17" s="385">
        <v>2.1092</v>
      </c>
      <c r="BV17" s="385">
        <v>2.1092</v>
      </c>
    </row>
    <row r="18" spans="1:74" ht="12" customHeight="1" x14ac:dyDescent="0.25">
      <c r="A18" s="230" t="s">
        <v>1222</v>
      </c>
      <c r="B18" s="412" t="s">
        <v>1223</v>
      </c>
      <c r="C18" s="397">
        <v>79.746700000000004</v>
      </c>
      <c r="D18" s="397">
        <v>79.746700000000004</v>
      </c>
      <c r="E18" s="397">
        <v>79.760800000000003</v>
      </c>
      <c r="F18" s="397">
        <v>79.760800000000003</v>
      </c>
      <c r="G18" s="397">
        <v>79.760800000000003</v>
      </c>
      <c r="H18" s="397">
        <v>79.760800000000003</v>
      </c>
      <c r="I18" s="397">
        <v>79.760800000000003</v>
      </c>
      <c r="J18" s="397">
        <v>79.760800000000003</v>
      </c>
      <c r="K18" s="397">
        <v>79.762299999999996</v>
      </c>
      <c r="L18" s="397">
        <v>79.762799999999999</v>
      </c>
      <c r="M18" s="397">
        <v>79.766300000000001</v>
      </c>
      <c r="N18" s="397">
        <v>79.771299999999997</v>
      </c>
      <c r="O18" s="397">
        <v>79.693200000000004</v>
      </c>
      <c r="P18" s="397">
        <v>79.693200000000004</v>
      </c>
      <c r="Q18" s="397">
        <v>79.693200000000004</v>
      </c>
      <c r="R18" s="397">
        <v>79.710999999999999</v>
      </c>
      <c r="S18" s="397">
        <v>79.682000000000002</v>
      </c>
      <c r="T18" s="397">
        <v>79.683400000000006</v>
      </c>
      <c r="U18" s="397">
        <v>79.683400000000006</v>
      </c>
      <c r="V18" s="397">
        <v>79.683400000000006</v>
      </c>
      <c r="W18" s="397">
        <v>79.680599999999998</v>
      </c>
      <c r="X18" s="397">
        <v>79.685199999999995</v>
      </c>
      <c r="Y18" s="397">
        <v>79.685199999999995</v>
      </c>
      <c r="Z18" s="397">
        <v>79.691100000000006</v>
      </c>
      <c r="AA18" s="397">
        <v>79.598600000000005</v>
      </c>
      <c r="AB18" s="397">
        <v>79.598600000000005</v>
      </c>
      <c r="AC18" s="397">
        <v>79.598600000000005</v>
      </c>
      <c r="AD18" s="397">
        <v>79.598600000000005</v>
      </c>
      <c r="AE18" s="397">
        <v>79.598600000000005</v>
      </c>
      <c r="AF18" s="397">
        <v>79.590100000000007</v>
      </c>
      <c r="AG18" s="397">
        <v>79.590100000000007</v>
      </c>
      <c r="AH18" s="397">
        <v>79.595699999999994</v>
      </c>
      <c r="AI18" s="397">
        <v>79.596699999999998</v>
      </c>
      <c r="AJ18" s="397">
        <v>79.592500000000001</v>
      </c>
      <c r="AK18" s="397">
        <v>79.592500000000001</v>
      </c>
      <c r="AL18" s="397">
        <v>79.614599999999996</v>
      </c>
      <c r="AM18" s="397">
        <v>79.703599999999994</v>
      </c>
      <c r="AN18" s="397">
        <v>79.703599999999994</v>
      </c>
      <c r="AO18" s="397">
        <v>79.703599999999994</v>
      </c>
      <c r="AP18" s="397">
        <v>79.703599999999994</v>
      </c>
      <c r="AQ18" s="397">
        <v>79.703599999999994</v>
      </c>
      <c r="AR18" s="397">
        <v>79.703599999999994</v>
      </c>
      <c r="AS18" s="397">
        <v>79.703100000000006</v>
      </c>
      <c r="AT18" s="397">
        <v>79.697900000000004</v>
      </c>
      <c r="AU18" s="397">
        <v>79.697900000000004</v>
      </c>
      <c r="AV18" s="397">
        <v>79.697400000000002</v>
      </c>
      <c r="AW18" s="397">
        <v>79.697400000000002</v>
      </c>
      <c r="AX18" s="397">
        <v>79.686599999999999</v>
      </c>
      <c r="AY18" s="397">
        <v>79.686599999999999</v>
      </c>
      <c r="AZ18" s="798">
        <v>79.686599999999999</v>
      </c>
      <c r="BA18" s="798">
        <v>79.686599999999999</v>
      </c>
      <c r="BB18" s="798">
        <v>79.686599999999999</v>
      </c>
      <c r="BC18" s="798">
        <v>79.692599999999999</v>
      </c>
      <c r="BD18" s="798">
        <v>79.699399999999997</v>
      </c>
      <c r="BE18" s="798">
        <v>79.703500000000005</v>
      </c>
      <c r="BF18" s="385">
        <v>79.773499999999999</v>
      </c>
      <c r="BG18" s="385">
        <v>79.773499999999999</v>
      </c>
      <c r="BH18" s="385">
        <v>79.797700000000006</v>
      </c>
      <c r="BI18" s="385">
        <v>79.797700000000006</v>
      </c>
      <c r="BJ18" s="385">
        <v>79.808400000000006</v>
      </c>
      <c r="BK18" s="385">
        <v>79.808400000000006</v>
      </c>
      <c r="BL18" s="385">
        <v>79.809899999999999</v>
      </c>
      <c r="BM18" s="385">
        <v>79.825199999999995</v>
      </c>
      <c r="BN18" s="385">
        <v>79.825199999999995</v>
      </c>
      <c r="BO18" s="385">
        <v>79.840199999999996</v>
      </c>
      <c r="BP18" s="385">
        <v>79.847700000000003</v>
      </c>
      <c r="BQ18" s="385">
        <v>79.848600000000005</v>
      </c>
      <c r="BR18" s="385">
        <v>79.848600000000005</v>
      </c>
      <c r="BS18" s="385">
        <v>79.848600000000005</v>
      </c>
      <c r="BT18" s="385">
        <v>79.887900000000002</v>
      </c>
      <c r="BU18" s="385">
        <v>79.890699999999995</v>
      </c>
      <c r="BV18" s="385">
        <v>79.912800000000004</v>
      </c>
    </row>
    <row r="19" spans="1:74" ht="12" customHeight="1" x14ac:dyDescent="0.25">
      <c r="A19" s="230" t="s">
        <v>1224</v>
      </c>
      <c r="B19" s="405" t="s">
        <v>1225</v>
      </c>
      <c r="C19" s="397">
        <v>23.013400000000001</v>
      </c>
      <c r="D19" s="397">
        <v>23.013400000000001</v>
      </c>
      <c r="E19" s="397">
        <v>23.013400000000001</v>
      </c>
      <c r="F19" s="397">
        <v>23.013400000000001</v>
      </c>
      <c r="G19" s="397">
        <v>23.043900000000001</v>
      </c>
      <c r="H19" s="397">
        <v>23.043900000000001</v>
      </c>
      <c r="I19" s="397">
        <v>23.043900000000001</v>
      </c>
      <c r="J19" s="397">
        <v>23.043900000000001</v>
      </c>
      <c r="K19" s="397">
        <v>23.043900000000001</v>
      </c>
      <c r="L19" s="397">
        <v>23.043900000000001</v>
      </c>
      <c r="M19" s="397">
        <v>23.043900000000001</v>
      </c>
      <c r="N19" s="397">
        <v>23.043900000000001</v>
      </c>
      <c r="O19" s="397">
        <v>23.0578</v>
      </c>
      <c r="P19" s="397">
        <v>23.0578</v>
      </c>
      <c r="Q19" s="397">
        <v>23.137799999999999</v>
      </c>
      <c r="R19" s="397">
        <v>23.147400000000001</v>
      </c>
      <c r="S19" s="397">
        <v>23.147400000000001</v>
      </c>
      <c r="T19" s="397">
        <v>23.147400000000001</v>
      </c>
      <c r="U19" s="397">
        <v>23.147400000000001</v>
      </c>
      <c r="V19" s="397">
        <v>23.147400000000001</v>
      </c>
      <c r="W19" s="397">
        <v>23.147400000000001</v>
      </c>
      <c r="X19" s="397">
        <v>23.147400000000001</v>
      </c>
      <c r="Y19" s="397">
        <v>23.147400000000001</v>
      </c>
      <c r="Z19" s="397">
        <v>23.147400000000001</v>
      </c>
      <c r="AA19" s="397">
        <v>23.118600000000001</v>
      </c>
      <c r="AB19" s="397">
        <v>23.118600000000001</v>
      </c>
      <c r="AC19" s="397">
        <v>23.198599999999999</v>
      </c>
      <c r="AD19" s="397">
        <v>23.198599999999999</v>
      </c>
      <c r="AE19" s="397">
        <v>23.198599999999999</v>
      </c>
      <c r="AF19" s="397">
        <v>23.198599999999999</v>
      </c>
      <c r="AG19" s="397">
        <v>23.198599999999999</v>
      </c>
      <c r="AH19" s="397">
        <v>23.198599999999999</v>
      </c>
      <c r="AI19" s="397">
        <v>23.198599999999999</v>
      </c>
      <c r="AJ19" s="397">
        <v>23.198599999999999</v>
      </c>
      <c r="AK19" s="397">
        <v>23.156600000000001</v>
      </c>
      <c r="AL19" s="397">
        <v>23.156600000000001</v>
      </c>
      <c r="AM19" s="397">
        <v>23.075099999999999</v>
      </c>
      <c r="AN19" s="397">
        <v>23.075099999999999</v>
      </c>
      <c r="AO19" s="397">
        <v>23.075099999999999</v>
      </c>
      <c r="AP19" s="397">
        <v>23.075099999999999</v>
      </c>
      <c r="AQ19" s="397">
        <v>23.075099999999999</v>
      </c>
      <c r="AR19" s="397">
        <v>23.075099999999999</v>
      </c>
      <c r="AS19" s="397">
        <v>23.075099999999999</v>
      </c>
      <c r="AT19" s="397">
        <v>23.075099999999999</v>
      </c>
      <c r="AU19" s="397">
        <v>23.075099999999999</v>
      </c>
      <c r="AV19" s="397">
        <v>23.075099999999999</v>
      </c>
      <c r="AW19" s="397">
        <v>23.075099999999999</v>
      </c>
      <c r="AX19" s="397">
        <v>23.075099999999999</v>
      </c>
      <c r="AY19" s="397">
        <v>23.075099999999999</v>
      </c>
      <c r="AZ19" s="798">
        <v>23.075099999999999</v>
      </c>
      <c r="BA19" s="798">
        <v>23.075099999999999</v>
      </c>
      <c r="BB19" s="798">
        <v>23.075099999999999</v>
      </c>
      <c r="BC19" s="798">
        <v>23.075099999999999</v>
      </c>
      <c r="BD19" s="798">
        <v>23.075099999999999</v>
      </c>
      <c r="BE19" s="798">
        <v>23.103100000000001</v>
      </c>
      <c r="BF19" s="385">
        <v>23.103100000000001</v>
      </c>
      <c r="BG19" s="385">
        <v>23.103100000000001</v>
      </c>
      <c r="BH19" s="385">
        <v>23.103100000000001</v>
      </c>
      <c r="BI19" s="385">
        <v>23.103100000000001</v>
      </c>
      <c r="BJ19" s="385">
        <v>23.103100000000001</v>
      </c>
      <c r="BK19" s="385">
        <v>23.103100000000001</v>
      </c>
      <c r="BL19" s="385">
        <v>23.103100000000001</v>
      </c>
      <c r="BM19" s="385">
        <v>23.103100000000001</v>
      </c>
      <c r="BN19" s="385">
        <v>23.103100000000001</v>
      </c>
      <c r="BO19" s="385">
        <v>23.103100000000001</v>
      </c>
      <c r="BP19" s="385">
        <v>23.103100000000001</v>
      </c>
      <c r="BQ19" s="385">
        <v>23.703099999999999</v>
      </c>
      <c r="BR19" s="385">
        <v>23.703099999999999</v>
      </c>
      <c r="BS19" s="385">
        <v>23.703099999999999</v>
      </c>
      <c r="BT19" s="385">
        <v>23.703099999999999</v>
      </c>
      <c r="BU19" s="385">
        <v>23.703099999999999</v>
      </c>
      <c r="BV19" s="385">
        <v>23.731100000000001</v>
      </c>
    </row>
    <row r="20" spans="1:74" ht="12" customHeight="1" x14ac:dyDescent="0.25">
      <c r="A20" s="230" t="s">
        <v>1226</v>
      </c>
      <c r="B20" s="374" t="s">
        <v>1061</v>
      </c>
      <c r="C20" s="397">
        <v>95.406400000000005</v>
      </c>
      <c r="D20" s="397">
        <v>95.406400000000005</v>
      </c>
      <c r="E20" s="397">
        <v>95.406400000000005</v>
      </c>
      <c r="F20" s="397">
        <v>95.406400000000005</v>
      </c>
      <c r="G20" s="397">
        <v>95.427400000000006</v>
      </c>
      <c r="H20" s="397">
        <v>94.658900000000003</v>
      </c>
      <c r="I20" s="397">
        <v>94.658900000000003</v>
      </c>
      <c r="J20" s="397">
        <v>94.658900000000003</v>
      </c>
      <c r="K20" s="397">
        <v>94.658900000000003</v>
      </c>
      <c r="L20" s="397">
        <v>94.658900000000003</v>
      </c>
      <c r="M20" s="397">
        <v>94.658900000000003</v>
      </c>
      <c r="N20" s="397">
        <v>94.658900000000003</v>
      </c>
      <c r="O20" s="397">
        <v>94.598200000000006</v>
      </c>
      <c r="P20" s="397">
        <v>94.598200000000006</v>
      </c>
      <c r="Q20" s="397">
        <v>94.598200000000006</v>
      </c>
      <c r="R20" s="397">
        <v>94.598200000000006</v>
      </c>
      <c r="S20" s="397">
        <v>94.598200000000006</v>
      </c>
      <c r="T20" s="397">
        <v>94.598200000000006</v>
      </c>
      <c r="U20" s="397">
        <v>95.712199999999996</v>
      </c>
      <c r="V20" s="397">
        <v>95.712199999999996</v>
      </c>
      <c r="W20" s="397">
        <v>95.712199999999996</v>
      </c>
      <c r="X20" s="397">
        <v>95.712199999999996</v>
      </c>
      <c r="Y20" s="397">
        <v>95.712199999999996</v>
      </c>
      <c r="Z20" s="397">
        <v>95.712199999999996</v>
      </c>
      <c r="AA20" s="397">
        <v>95.7059</v>
      </c>
      <c r="AB20" s="397">
        <v>95.7059</v>
      </c>
      <c r="AC20" s="397">
        <v>95.7059</v>
      </c>
      <c r="AD20" s="397">
        <v>96.819900000000004</v>
      </c>
      <c r="AE20" s="397">
        <v>96.819900000000004</v>
      </c>
      <c r="AF20" s="397">
        <v>96.819900000000004</v>
      </c>
      <c r="AG20" s="397">
        <v>96.819900000000004</v>
      </c>
      <c r="AH20" s="397">
        <v>96.819900000000004</v>
      </c>
      <c r="AI20" s="397">
        <v>96.819900000000004</v>
      </c>
      <c r="AJ20" s="397">
        <v>96.819900000000004</v>
      </c>
      <c r="AK20" s="397">
        <v>96.819900000000004</v>
      </c>
      <c r="AL20" s="397">
        <v>96.819900000000004</v>
      </c>
      <c r="AM20" s="397">
        <v>96.806600000000003</v>
      </c>
      <c r="AN20" s="397">
        <v>96.806600000000003</v>
      </c>
      <c r="AO20" s="397">
        <v>96.806600000000003</v>
      </c>
      <c r="AP20" s="397">
        <v>96.806600000000003</v>
      </c>
      <c r="AQ20" s="397">
        <v>96.852599999999995</v>
      </c>
      <c r="AR20" s="397">
        <v>96.852599999999995</v>
      </c>
      <c r="AS20" s="397">
        <v>96.852599999999995</v>
      </c>
      <c r="AT20" s="397">
        <v>96.852599999999995</v>
      </c>
      <c r="AU20" s="397">
        <v>96.852599999999995</v>
      </c>
      <c r="AV20" s="397">
        <v>96.852599999999995</v>
      </c>
      <c r="AW20" s="397">
        <v>96.852599999999995</v>
      </c>
      <c r="AX20" s="397">
        <v>96.852599999999995</v>
      </c>
      <c r="AY20" s="397">
        <v>96.852599999999995</v>
      </c>
      <c r="AZ20" s="798">
        <v>96.852599999999995</v>
      </c>
      <c r="BA20" s="798">
        <v>96.852599999999995</v>
      </c>
      <c r="BB20" s="798">
        <v>96.852599999999995</v>
      </c>
      <c r="BC20" s="798">
        <v>96.852599999999995</v>
      </c>
      <c r="BD20" s="798">
        <v>96.852599999999995</v>
      </c>
      <c r="BE20" s="798">
        <v>96.852599999999995</v>
      </c>
      <c r="BF20" s="385">
        <v>96.852599999999995</v>
      </c>
      <c r="BG20" s="385">
        <v>96.852599999999995</v>
      </c>
      <c r="BH20" s="385">
        <v>96.852599999999995</v>
      </c>
      <c r="BI20" s="385">
        <v>96.852599999999995</v>
      </c>
      <c r="BJ20" s="385">
        <v>97.621099999999998</v>
      </c>
      <c r="BK20" s="385">
        <v>97.621099999999998</v>
      </c>
      <c r="BL20" s="385">
        <v>97.621099999999998</v>
      </c>
      <c r="BM20" s="385">
        <v>97.621099999999998</v>
      </c>
      <c r="BN20" s="385">
        <v>97.621099999999998</v>
      </c>
      <c r="BO20" s="385">
        <v>97.621099999999998</v>
      </c>
      <c r="BP20" s="385">
        <v>97.621099999999998</v>
      </c>
      <c r="BQ20" s="385">
        <v>97.621099999999998</v>
      </c>
      <c r="BR20" s="385">
        <v>97.621099999999998</v>
      </c>
      <c r="BS20" s="385">
        <v>97.621099999999998</v>
      </c>
      <c r="BT20" s="385">
        <v>97.621099999999998</v>
      </c>
      <c r="BU20" s="385">
        <v>97.621099999999998</v>
      </c>
      <c r="BV20" s="385">
        <v>97.621099999999998</v>
      </c>
    </row>
    <row r="21" spans="1:74" ht="12" customHeight="1" x14ac:dyDescent="0.25">
      <c r="A21" s="230" t="s">
        <v>1227</v>
      </c>
      <c r="B21" s="374" t="s">
        <v>1228</v>
      </c>
      <c r="C21" s="397">
        <v>4.9949000000000003</v>
      </c>
      <c r="D21" s="397">
        <v>5.0674000000000001</v>
      </c>
      <c r="E21" s="397">
        <v>5.3144</v>
      </c>
      <c r="F21" s="397">
        <v>6.0537000000000001</v>
      </c>
      <c r="G21" s="397">
        <v>6.0618999999999996</v>
      </c>
      <c r="H21" s="397">
        <v>6.5922000000000001</v>
      </c>
      <c r="I21" s="397">
        <v>6.9390000000000001</v>
      </c>
      <c r="J21" s="397">
        <v>7.4683000000000002</v>
      </c>
      <c r="K21" s="397">
        <v>7.9558</v>
      </c>
      <c r="L21" s="397">
        <v>8.6290999999999993</v>
      </c>
      <c r="M21" s="397">
        <v>8.7063000000000006</v>
      </c>
      <c r="N21" s="397">
        <v>8.9763000000000002</v>
      </c>
      <c r="O21" s="397">
        <v>9.2312999999999992</v>
      </c>
      <c r="P21" s="397">
        <v>9.3172999999999995</v>
      </c>
      <c r="Q21" s="397">
        <v>9.6164000000000005</v>
      </c>
      <c r="R21" s="397">
        <v>9.7853999999999992</v>
      </c>
      <c r="S21" s="397">
        <v>9.9369999999999994</v>
      </c>
      <c r="T21" s="397">
        <v>10.8405</v>
      </c>
      <c r="U21" s="397">
        <v>12.3261</v>
      </c>
      <c r="V21" s="397">
        <v>12.8093</v>
      </c>
      <c r="W21" s="397">
        <v>13.5138</v>
      </c>
      <c r="X21" s="397">
        <v>13.7622</v>
      </c>
      <c r="Y21" s="397">
        <v>14.1935</v>
      </c>
      <c r="Z21" s="397">
        <v>15.988799999999999</v>
      </c>
      <c r="AA21" s="397">
        <v>16.264800000000001</v>
      </c>
      <c r="AB21" s="397">
        <v>16.300699999999999</v>
      </c>
      <c r="AC21" s="397">
        <v>17.343499999999999</v>
      </c>
      <c r="AD21" s="397">
        <v>18.029</v>
      </c>
      <c r="AE21" s="397">
        <v>19.175599999999999</v>
      </c>
      <c r="AF21" s="397">
        <v>20.427199999999999</v>
      </c>
      <c r="AG21" s="397">
        <v>21.172000000000001</v>
      </c>
      <c r="AH21" s="397">
        <v>22.398399999999999</v>
      </c>
      <c r="AI21" s="397">
        <v>23.2119</v>
      </c>
      <c r="AJ21" s="397">
        <v>23.970800000000001</v>
      </c>
      <c r="AK21" s="397">
        <v>24.814</v>
      </c>
      <c r="AL21" s="397">
        <v>27.007300000000001</v>
      </c>
      <c r="AM21" s="397">
        <v>27.316600000000001</v>
      </c>
      <c r="AN21" s="397">
        <v>27.8505</v>
      </c>
      <c r="AO21" s="397">
        <v>28.871600000000001</v>
      </c>
      <c r="AP21" s="397">
        <v>30.1951</v>
      </c>
      <c r="AQ21" s="397">
        <v>32.006500000000003</v>
      </c>
      <c r="AR21" s="397">
        <v>33.716200000000001</v>
      </c>
      <c r="AS21" s="397">
        <v>35.374600000000001</v>
      </c>
      <c r="AT21" s="397">
        <v>36.427100000000003</v>
      </c>
      <c r="AU21" s="397">
        <v>37.407400000000003</v>
      </c>
      <c r="AV21" s="397">
        <v>39.0822</v>
      </c>
      <c r="AW21" s="397">
        <v>40.386899999999997</v>
      </c>
      <c r="AX21" s="397">
        <v>42.9861</v>
      </c>
      <c r="AY21" s="397">
        <v>43.915999999999997</v>
      </c>
      <c r="AZ21" s="798">
        <v>44.944800000000001</v>
      </c>
      <c r="BA21" s="798">
        <v>46.2149</v>
      </c>
      <c r="BB21" s="798">
        <v>47.936199999999999</v>
      </c>
      <c r="BC21" s="798">
        <v>48.4863</v>
      </c>
      <c r="BD21" s="798">
        <v>53.293399999999998</v>
      </c>
      <c r="BE21" s="798">
        <v>54.915300000000002</v>
      </c>
      <c r="BF21" s="385">
        <v>56.842500000000001</v>
      </c>
      <c r="BG21" s="385">
        <v>59.6036</v>
      </c>
      <c r="BH21" s="385">
        <v>60.011200000000002</v>
      </c>
      <c r="BI21" s="385">
        <v>62.238100000000003</v>
      </c>
      <c r="BJ21" s="385">
        <v>66.239699999999999</v>
      </c>
      <c r="BK21" s="385">
        <v>67.034599999999998</v>
      </c>
      <c r="BL21" s="385">
        <v>67.364500000000007</v>
      </c>
      <c r="BM21" s="385">
        <v>69.426000000000002</v>
      </c>
      <c r="BN21" s="385">
        <v>71.101799999999997</v>
      </c>
      <c r="BO21" s="385">
        <v>72.1297</v>
      </c>
      <c r="BP21" s="385">
        <v>75.519499999999994</v>
      </c>
      <c r="BQ21" s="385">
        <v>78.803100000000001</v>
      </c>
      <c r="BR21" s="385">
        <v>79.439099999999996</v>
      </c>
      <c r="BS21" s="385">
        <v>81.357299999999995</v>
      </c>
      <c r="BT21" s="385">
        <v>82.089699999999993</v>
      </c>
      <c r="BU21" s="385">
        <v>83.113200000000006</v>
      </c>
      <c r="BV21" s="385">
        <v>91.196899999999999</v>
      </c>
    </row>
    <row r="22" spans="1:74" ht="12" customHeight="1" x14ac:dyDescent="0.25">
      <c r="A22" s="230" t="s">
        <v>1229</v>
      </c>
      <c r="B22" s="374" t="s">
        <v>1230</v>
      </c>
      <c r="C22" s="397">
        <v>0.1502</v>
      </c>
      <c r="D22" s="397">
        <v>0.1502</v>
      </c>
      <c r="E22" s="397">
        <v>0.1502</v>
      </c>
      <c r="F22" s="397">
        <v>0.1502</v>
      </c>
      <c r="G22" s="397">
        <v>0.1502</v>
      </c>
      <c r="H22" s="397">
        <v>0.1502</v>
      </c>
      <c r="I22" s="397">
        <v>0.1502</v>
      </c>
      <c r="J22" s="397">
        <v>0.1502</v>
      </c>
      <c r="K22" s="397">
        <v>0.1502</v>
      </c>
      <c r="L22" s="397">
        <v>0.1502</v>
      </c>
      <c r="M22" s="397">
        <v>0.1502</v>
      </c>
      <c r="N22" s="397">
        <v>0.1502</v>
      </c>
      <c r="O22" s="397">
        <v>0.15229999999999999</v>
      </c>
      <c r="P22" s="397">
        <v>0.15229999999999999</v>
      </c>
      <c r="Q22" s="397">
        <v>0.15229999999999999</v>
      </c>
      <c r="R22" s="397">
        <v>0.15229999999999999</v>
      </c>
      <c r="S22" s="397">
        <v>0.15229999999999999</v>
      </c>
      <c r="T22" s="397">
        <v>0.15229999999999999</v>
      </c>
      <c r="U22" s="397">
        <v>0.15229999999999999</v>
      </c>
      <c r="V22" s="397">
        <v>0.15229999999999999</v>
      </c>
      <c r="W22" s="397">
        <v>0.15229999999999999</v>
      </c>
      <c r="X22" s="397">
        <v>0.15229999999999999</v>
      </c>
      <c r="Y22" s="397">
        <v>0.15229999999999999</v>
      </c>
      <c r="Z22" s="397">
        <v>0.15229999999999999</v>
      </c>
      <c r="AA22" s="397">
        <v>0.1227</v>
      </c>
      <c r="AB22" s="397">
        <v>0.1227</v>
      </c>
      <c r="AC22" s="397">
        <v>0.1227</v>
      </c>
      <c r="AD22" s="397">
        <v>0.1227</v>
      </c>
      <c r="AE22" s="397">
        <v>0.1227</v>
      </c>
      <c r="AF22" s="397">
        <v>0.1197</v>
      </c>
      <c r="AG22" s="397">
        <v>0.1197</v>
      </c>
      <c r="AH22" s="397">
        <v>0.1197</v>
      </c>
      <c r="AI22" s="397">
        <v>0.1197</v>
      </c>
      <c r="AJ22" s="397">
        <v>0.1197</v>
      </c>
      <c r="AK22" s="397">
        <v>0.1197</v>
      </c>
      <c r="AL22" s="397">
        <v>0.1197</v>
      </c>
      <c r="AM22" s="397">
        <v>0.15440000000000001</v>
      </c>
      <c r="AN22" s="397">
        <v>0.15440000000000001</v>
      </c>
      <c r="AO22" s="397">
        <v>0.15440000000000001</v>
      </c>
      <c r="AP22" s="397">
        <v>0.15440000000000001</v>
      </c>
      <c r="AQ22" s="397">
        <v>0.15440000000000001</v>
      </c>
      <c r="AR22" s="397">
        <v>0.15440000000000001</v>
      </c>
      <c r="AS22" s="397">
        <v>0.15440000000000001</v>
      </c>
      <c r="AT22" s="397">
        <v>0.16239999999999999</v>
      </c>
      <c r="AU22" s="397">
        <v>0.16239999999999999</v>
      </c>
      <c r="AV22" s="397">
        <v>0.16239999999999999</v>
      </c>
      <c r="AW22" s="397">
        <v>0.16239999999999999</v>
      </c>
      <c r="AX22" s="397">
        <v>0.16239999999999999</v>
      </c>
      <c r="AY22" s="397">
        <v>0.16239999999999999</v>
      </c>
      <c r="AZ22" s="798">
        <v>0.16239999999999999</v>
      </c>
      <c r="BA22" s="798">
        <v>0.16239999999999999</v>
      </c>
      <c r="BB22" s="798">
        <v>0.16239999999999999</v>
      </c>
      <c r="BC22" s="798">
        <v>0.16239999999999999</v>
      </c>
      <c r="BD22" s="798">
        <v>0.15709999999999999</v>
      </c>
      <c r="BE22" s="798">
        <v>0.15709999999999999</v>
      </c>
      <c r="BF22" s="385">
        <v>0.15709999999999999</v>
      </c>
      <c r="BG22" s="385">
        <v>0.15709999999999999</v>
      </c>
      <c r="BH22" s="385">
        <v>0.15709999999999999</v>
      </c>
      <c r="BI22" s="385">
        <v>0.15709999999999999</v>
      </c>
      <c r="BJ22" s="385">
        <v>0.15709999999999999</v>
      </c>
      <c r="BK22" s="385">
        <v>0.15709999999999999</v>
      </c>
      <c r="BL22" s="385">
        <v>0.15709999999999999</v>
      </c>
      <c r="BM22" s="385">
        <v>0.15709999999999999</v>
      </c>
      <c r="BN22" s="385">
        <v>0.15709999999999999</v>
      </c>
      <c r="BO22" s="385">
        <v>0.15709999999999999</v>
      </c>
      <c r="BP22" s="385">
        <v>0.15709999999999999</v>
      </c>
      <c r="BQ22" s="385">
        <v>0.15709999999999999</v>
      </c>
      <c r="BR22" s="385">
        <v>0.15709999999999999</v>
      </c>
      <c r="BS22" s="385">
        <v>0.15709999999999999</v>
      </c>
      <c r="BT22" s="385">
        <v>0.15709999999999999</v>
      </c>
      <c r="BU22" s="385">
        <v>0.15709999999999999</v>
      </c>
      <c r="BV22" s="385">
        <v>0.15709999999999999</v>
      </c>
    </row>
    <row r="23" spans="1:74" ht="12" customHeight="1" x14ac:dyDescent="0.25">
      <c r="A23" s="230"/>
      <c r="B23" s="229" t="s">
        <v>1231</v>
      </c>
      <c r="C23" s="397"/>
      <c r="D23" s="397"/>
      <c r="E23" s="397"/>
      <c r="F23" s="397"/>
      <c r="G23" s="397"/>
      <c r="H23" s="397"/>
      <c r="I23" s="397"/>
      <c r="J23" s="397"/>
      <c r="K23" s="397"/>
      <c r="L23" s="397"/>
      <c r="M23" s="397"/>
      <c r="N23" s="397"/>
      <c r="O23" s="397"/>
      <c r="P23" s="397"/>
      <c r="Q23" s="397"/>
      <c r="R23" s="397"/>
      <c r="S23" s="397"/>
      <c r="T23" s="397"/>
      <c r="U23" s="397"/>
      <c r="V23" s="397"/>
      <c r="W23" s="397"/>
      <c r="X23" s="397"/>
      <c r="Y23" s="397"/>
      <c r="Z23" s="397"/>
      <c r="AA23" s="397"/>
      <c r="AB23" s="397"/>
      <c r="AC23" s="397"/>
      <c r="AD23" s="397"/>
      <c r="AE23" s="397"/>
      <c r="AF23" s="397"/>
      <c r="AG23" s="397"/>
      <c r="AH23" s="397"/>
      <c r="AI23" s="397"/>
      <c r="AJ23" s="397"/>
      <c r="AK23" s="397"/>
      <c r="AL23" s="397"/>
      <c r="AM23" s="397"/>
      <c r="AN23" s="397"/>
      <c r="AO23" s="397"/>
      <c r="AP23" s="397"/>
      <c r="AQ23" s="397"/>
      <c r="AR23" s="397"/>
      <c r="AS23" s="397"/>
      <c r="AT23" s="397"/>
      <c r="AU23" s="397"/>
      <c r="AV23" s="397"/>
      <c r="AW23" s="397"/>
      <c r="AX23" s="397"/>
      <c r="AY23" s="397"/>
      <c r="AZ23" s="798"/>
      <c r="BA23" s="798"/>
      <c r="BB23" s="798"/>
      <c r="BC23" s="798"/>
      <c r="BD23" s="798"/>
      <c r="BE23" s="798"/>
      <c r="BF23" s="385"/>
      <c r="BG23" s="385"/>
      <c r="BH23" s="385"/>
      <c r="BI23" s="385"/>
      <c r="BJ23" s="385"/>
      <c r="BK23" s="385"/>
      <c r="BL23" s="385"/>
      <c r="BM23" s="385"/>
      <c r="BN23" s="385"/>
      <c r="BO23" s="385"/>
      <c r="BP23" s="385"/>
      <c r="BQ23" s="385"/>
      <c r="BR23" s="385"/>
      <c r="BS23" s="385"/>
      <c r="BT23" s="385"/>
      <c r="BU23" s="385"/>
      <c r="BV23" s="385"/>
    </row>
    <row r="24" spans="1:74" s="411" customFormat="1" ht="12" customHeight="1" x14ac:dyDescent="0.25">
      <c r="A24" s="410"/>
      <c r="B24" s="413" t="s">
        <v>1207</v>
      </c>
      <c r="C24" s="237"/>
      <c r="D24" s="237"/>
      <c r="E24" s="237"/>
      <c r="F24" s="237"/>
      <c r="G24" s="237"/>
      <c r="H24" s="237"/>
      <c r="I24" s="237"/>
      <c r="J24" s="237"/>
      <c r="K24" s="237"/>
      <c r="L24" s="237"/>
      <c r="M24" s="237"/>
      <c r="N24" s="237"/>
      <c r="O24" s="237"/>
      <c r="P24" s="237"/>
      <c r="Q24" s="237"/>
      <c r="R24" s="237"/>
      <c r="S24" s="237"/>
      <c r="T24" s="237"/>
      <c r="U24" s="237"/>
      <c r="V24" s="237"/>
      <c r="W24" s="237"/>
      <c r="X24" s="237"/>
      <c r="Y24" s="237"/>
      <c r="Z24" s="237"/>
      <c r="AA24" s="237"/>
      <c r="AB24" s="237"/>
      <c r="AC24" s="237"/>
      <c r="AD24" s="237"/>
      <c r="AE24" s="237"/>
      <c r="AF24" s="237"/>
      <c r="AG24" s="237"/>
      <c r="AH24" s="237"/>
      <c r="AI24" s="237"/>
      <c r="AJ24" s="237"/>
      <c r="AK24" s="237"/>
      <c r="AL24" s="237"/>
      <c r="AM24" s="237"/>
      <c r="AN24" s="237"/>
      <c r="AO24" s="237"/>
      <c r="AP24" s="237"/>
      <c r="AQ24" s="237"/>
      <c r="AR24" s="237"/>
      <c r="AS24" s="237"/>
      <c r="AT24" s="237"/>
      <c r="AU24" s="237"/>
      <c r="AV24" s="237"/>
      <c r="AW24" s="237"/>
      <c r="AX24" s="237"/>
      <c r="AY24" s="237"/>
      <c r="AZ24" s="797"/>
      <c r="BA24" s="797"/>
      <c r="BB24" s="797"/>
      <c r="BC24" s="797"/>
      <c r="BD24" s="797"/>
      <c r="BE24" s="797"/>
      <c r="BF24" s="391"/>
      <c r="BG24" s="391"/>
      <c r="BH24" s="391"/>
      <c r="BI24" s="391"/>
      <c r="BJ24" s="391"/>
      <c r="BK24" s="391"/>
      <c r="BL24" s="391"/>
      <c r="BM24" s="391"/>
      <c r="BN24" s="391"/>
      <c r="BO24" s="391"/>
      <c r="BP24" s="391"/>
      <c r="BQ24" s="391"/>
      <c r="BR24" s="391"/>
      <c r="BS24" s="391"/>
      <c r="BT24" s="391"/>
      <c r="BU24" s="391"/>
      <c r="BV24" s="391"/>
    </row>
    <row r="25" spans="1:74" ht="12" customHeight="1" x14ac:dyDescent="0.25">
      <c r="A25" s="230" t="s">
        <v>1232</v>
      </c>
      <c r="B25" s="412" t="s">
        <v>923</v>
      </c>
      <c r="C25" s="397">
        <v>18.7514</v>
      </c>
      <c r="D25" s="397">
        <v>18.782</v>
      </c>
      <c r="E25" s="397">
        <v>18.802900000000001</v>
      </c>
      <c r="F25" s="397">
        <v>18.800799999999999</v>
      </c>
      <c r="G25" s="397">
        <v>18.800799999999999</v>
      </c>
      <c r="H25" s="397">
        <v>18.7956</v>
      </c>
      <c r="I25" s="397">
        <v>18.7956</v>
      </c>
      <c r="J25" s="397">
        <v>18.794899999999998</v>
      </c>
      <c r="K25" s="397">
        <v>18.79</v>
      </c>
      <c r="L25" s="397">
        <v>18.7607</v>
      </c>
      <c r="M25" s="397">
        <v>18.769500000000001</v>
      </c>
      <c r="N25" s="397">
        <v>18.7822</v>
      </c>
      <c r="O25" s="397">
        <v>18.790900000000001</v>
      </c>
      <c r="P25" s="397">
        <v>18.819199999999999</v>
      </c>
      <c r="Q25" s="397">
        <v>18.741800000000001</v>
      </c>
      <c r="R25" s="397">
        <v>18.742699999999999</v>
      </c>
      <c r="S25" s="397">
        <v>18.743600000000001</v>
      </c>
      <c r="T25" s="397">
        <v>18.6844</v>
      </c>
      <c r="U25" s="397">
        <v>18.6844</v>
      </c>
      <c r="V25" s="397">
        <v>18.6844</v>
      </c>
      <c r="W25" s="397">
        <v>18.688400000000001</v>
      </c>
      <c r="X25" s="397">
        <v>18.682400000000001</v>
      </c>
      <c r="Y25" s="397">
        <v>18.6751</v>
      </c>
      <c r="Z25" s="397">
        <v>18.634899999999998</v>
      </c>
      <c r="AA25" s="397">
        <v>18.775300000000001</v>
      </c>
      <c r="AB25" s="397">
        <v>18.7683</v>
      </c>
      <c r="AC25" s="397">
        <v>18.765899999999998</v>
      </c>
      <c r="AD25" s="397">
        <v>18.6463</v>
      </c>
      <c r="AE25" s="397">
        <v>18.696300000000001</v>
      </c>
      <c r="AF25" s="397">
        <v>18.696200000000001</v>
      </c>
      <c r="AG25" s="397">
        <v>18.6982</v>
      </c>
      <c r="AH25" s="397">
        <v>18.700700000000001</v>
      </c>
      <c r="AI25" s="397">
        <v>18.706299999999999</v>
      </c>
      <c r="AJ25" s="397">
        <v>18.630299999999998</v>
      </c>
      <c r="AK25" s="397">
        <v>18.630299999999998</v>
      </c>
      <c r="AL25" s="397">
        <v>18.476700000000001</v>
      </c>
      <c r="AM25" s="397">
        <v>18.3354</v>
      </c>
      <c r="AN25" s="397">
        <v>18.333400000000001</v>
      </c>
      <c r="AO25" s="397">
        <v>18.328700000000001</v>
      </c>
      <c r="AP25" s="397">
        <v>18.364699999999999</v>
      </c>
      <c r="AQ25" s="397">
        <v>18.366</v>
      </c>
      <c r="AR25" s="397">
        <v>18.366900000000001</v>
      </c>
      <c r="AS25" s="397">
        <v>18.366299999999999</v>
      </c>
      <c r="AT25" s="397">
        <v>18.3706</v>
      </c>
      <c r="AU25" s="397">
        <v>18.372599999999998</v>
      </c>
      <c r="AV25" s="397">
        <v>18.2559</v>
      </c>
      <c r="AW25" s="397">
        <v>18.255400000000002</v>
      </c>
      <c r="AX25" s="397">
        <v>18.223299999999998</v>
      </c>
      <c r="AY25" s="397">
        <v>18.223299999999998</v>
      </c>
      <c r="AZ25" s="798">
        <v>18.223299999999998</v>
      </c>
      <c r="BA25" s="798">
        <v>18.223299999999998</v>
      </c>
      <c r="BB25" s="798">
        <v>18.2242</v>
      </c>
      <c r="BC25" s="798">
        <v>18.2242</v>
      </c>
      <c r="BD25" s="798">
        <v>18.2242</v>
      </c>
      <c r="BE25" s="798">
        <v>18.226700000000001</v>
      </c>
      <c r="BF25" s="385">
        <v>18.236499999999999</v>
      </c>
      <c r="BG25" s="385">
        <v>18.2377</v>
      </c>
      <c r="BH25" s="385">
        <v>18.2377</v>
      </c>
      <c r="BI25" s="385">
        <v>18.245699999999999</v>
      </c>
      <c r="BJ25" s="385">
        <v>18.246600000000001</v>
      </c>
      <c r="BK25" s="385">
        <v>18.246600000000001</v>
      </c>
      <c r="BL25" s="385">
        <v>18.247800000000002</v>
      </c>
      <c r="BM25" s="385">
        <v>18.256</v>
      </c>
      <c r="BN25" s="385">
        <v>18.2563</v>
      </c>
      <c r="BO25" s="385">
        <v>18.266300000000001</v>
      </c>
      <c r="BP25" s="385">
        <v>18.267199999999999</v>
      </c>
      <c r="BQ25" s="385">
        <v>18.267199999999999</v>
      </c>
      <c r="BR25" s="385">
        <v>18.267199999999999</v>
      </c>
      <c r="BS25" s="385">
        <v>18.278500000000001</v>
      </c>
      <c r="BT25" s="385">
        <v>18.278500000000001</v>
      </c>
      <c r="BU25" s="385">
        <v>18.278500000000001</v>
      </c>
      <c r="BV25" s="385">
        <v>18.2773</v>
      </c>
    </row>
    <row r="26" spans="1:74" ht="12" customHeight="1" x14ac:dyDescent="0.25">
      <c r="A26" s="230" t="s">
        <v>1233</v>
      </c>
      <c r="B26" s="412" t="s">
        <v>85</v>
      </c>
      <c r="C26" s="397">
        <v>1.4452</v>
      </c>
      <c r="D26" s="397">
        <v>1.4452</v>
      </c>
      <c r="E26" s="397">
        <v>1.4452</v>
      </c>
      <c r="F26" s="397">
        <v>1.4452</v>
      </c>
      <c r="G26" s="397">
        <v>1.4441999999999999</v>
      </c>
      <c r="H26" s="397">
        <v>1.4441999999999999</v>
      </c>
      <c r="I26" s="397">
        <v>1.4441999999999999</v>
      </c>
      <c r="J26" s="397">
        <v>1.4441999999999999</v>
      </c>
      <c r="K26" s="397">
        <v>1.4441999999999999</v>
      </c>
      <c r="L26" s="397">
        <v>1.4441999999999999</v>
      </c>
      <c r="M26" s="397">
        <v>1.4441999999999999</v>
      </c>
      <c r="N26" s="397">
        <v>1.4441999999999999</v>
      </c>
      <c r="O26" s="397">
        <v>1.4232</v>
      </c>
      <c r="P26" s="397">
        <v>1.4232</v>
      </c>
      <c r="Q26" s="397">
        <v>1.4232</v>
      </c>
      <c r="R26" s="397">
        <v>1.4232</v>
      </c>
      <c r="S26" s="397">
        <v>1.4232</v>
      </c>
      <c r="T26" s="397">
        <v>1.4232</v>
      </c>
      <c r="U26" s="397">
        <v>1.4232</v>
      </c>
      <c r="V26" s="397">
        <v>1.4232</v>
      </c>
      <c r="W26" s="397">
        <v>1.4232</v>
      </c>
      <c r="X26" s="397">
        <v>1.4232</v>
      </c>
      <c r="Y26" s="397">
        <v>1.4232</v>
      </c>
      <c r="Z26" s="397">
        <v>1.4232</v>
      </c>
      <c r="AA26" s="397">
        <v>1.4012</v>
      </c>
      <c r="AB26" s="397">
        <v>1.4012</v>
      </c>
      <c r="AC26" s="397">
        <v>1.4012</v>
      </c>
      <c r="AD26" s="397">
        <v>1.4012</v>
      </c>
      <c r="AE26" s="397">
        <v>1.4012</v>
      </c>
      <c r="AF26" s="397">
        <v>1.4012</v>
      </c>
      <c r="AG26" s="397">
        <v>1.4012</v>
      </c>
      <c r="AH26" s="397">
        <v>1.4012</v>
      </c>
      <c r="AI26" s="397">
        <v>1.4012</v>
      </c>
      <c r="AJ26" s="397">
        <v>1.4012</v>
      </c>
      <c r="AK26" s="397">
        <v>1.4012</v>
      </c>
      <c r="AL26" s="397">
        <v>1.4012</v>
      </c>
      <c r="AM26" s="397">
        <v>1.4298999999999999</v>
      </c>
      <c r="AN26" s="397">
        <v>1.4298999999999999</v>
      </c>
      <c r="AO26" s="397">
        <v>1.4389000000000001</v>
      </c>
      <c r="AP26" s="397">
        <v>1.4389000000000001</v>
      </c>
      <c r="AQ26" s="397">
        <v>1.4389000000000001</v>
      </c>
      <c r="AR26" s="397">
        <v>1.4389000000000001</v>
      </c>
      <c r="AS26" s="397">
        <v>1.4389000000000001</v>
      </c>
      <c r="AT26" s="397">
        <v>1.4389000000000001</v>
      </c>
      <c r="AU26" s="397">
        <v>1.4389000000000001</v>
      </c>
      <c r="AV26" s="397">
        <v>1.4389000000000001</v>
      </c>
      <c r="AW26" s="397">
        <v>1.4389000000000001</v>
      </c>
      <c r="AX26" s="397">
        <v>1.4389000000000001</v>
      </c>
      <c r="AY26" s="397">
        <v>1.4389000000000001</v>
      </c>
      <c r="AZ26" s="798">
        <v>1.4389000000000001</v>
      </c>
      <c r="BA26" s="798">
        <v>1.4389000000000001</v>
      </c>
      <c r="BB26" s="798">
        <v>1.4389000000000001</v>
      </c>
      <c r="BC26" s="798">
        <v>1.4389000000000001</v>
      </c>
      <c r="BD26" s="798">
        <v>1.4389000000000001</v>
      </c>
      <c r="BE26" s="798">
        <v>1.4389000000000001</v>
      </c>
      <c r="BF26" s="385">
        <v>1.4389000000000001</v>
      </c>
      <c r="BG26" s="385">
        <v>1.4389000000000001</v>
      </c>
      <c r="BH26" s="385">
        <v>1.4389000000000001</v>
      </c>
      <c r="BI26" s="385">
        <v>1.4389000000000001</v>
      </c>
      <c r="BJ26" s="385">
        <v>1.4389000000000001</v>
      </c>
      <c r="BK26" s="385">
        <v>1.4389000000000001</v>
      </c>
      <c r="BL26" s="385">
        <v>1.4389000000000001</v>
      </c>
      <c r="BM26" s="385">
        <v>1.4389000000000001</v>
      </c>
      <c r="BN26" s="385">
        <v>1.4389000000000001</v>
      </c>
      <c r="BO26" s="385">
        <v>1.4389000000000001</v>
      </c>
      <c r="BP26" s="385">
        <v>1.4389000000000001</v>
      </c>
      <c r="BQ26" s="385">
        <v>1.4389000000000001</v>
      </c>
      <c r="BR26" s="385">
        <v>1.4389000000000001</v>
      </c>
      <c r="BS26" s="385">
        <v>1.4389000000000001</v>
      </c>
      <c r="BT26" s="385">
        <v>1.4389000000000001</v>
      </c>
      <c r="BU26" s="385">
        <v>1.4389000000000001</v>
      </c>
      <c r="BV26" s="385">
        <v>1.4389000000000001</v>
      </c>
    </row>
    <row r="27" spans="1:74" ht="12" customHeight="1" x14ac:dyDescent="0.25">
      <c r="A27" s="230" t="s">
        <v>1234</v>
      </c>
      <c r="B27" s="412" t="s">
        <v>1211</v>
      </c>
      <c r="C27" s="397">
        <v>1.5248999999999999</v>
      </c>
      <c r="D27" s="397">
        <v>1.5248999999999999</v>
      </c>
      <c r="E27" s="397">
        <v>1.5248999999999999</v>
      </c>
      <c r="F27" s="397">
        <v>1.5248999999999999</v>
      </c>
      <c r="G27" s="397">
        <v>1.5274000000000001</v>
      </c>
      <c r="H27" s="397">
        <v>1.5279</v>
      </c>
      <c r="I27" s="397">
        <v>1.5279</v>
      </c>
      <c r="J27" s="397">
        <v>1.5279</v>
      </c>
      <c r="K27" s="397">
        <v>1.5235000000000001</v>
      </c>
      <c r="L27" s="397">
        <v>1.5235000000000001</v>
      </c>
      <c r="M27" s="397">
        <v>1.5253000000000001</v>
      </c>
      <c r="N27" s="397">
        <v>1.5273000000000001</v>
      </c>
      <c r="O27" s="397">
        <v>1.4522999999999999</v>
      </c>
      <c r="P27" s="397">
        <v>1.4507000000000001</v>
      </c>
      <c r="Q27" s="397">
        <v>1.4507000000000001</v>
      </c>
      <c r="R27" s="397">
        <v>1.4507000000000001</v>
      </c>
      <c r="S27" s="397">
        <v>1.4507000000000001</v>
      </c>
      <c r="T27" s="397">
        <v>1.4504999999999999</v>
      </c>
      <c r="U27" s="397">
        <v>1.4504999999999999</v>
      </c>
      <c r="V27" s="397">
        <v>1.4497</v>
      </c>
      <c r="W27" s="397">
        <v>1.4497</v>
      </c>
      <c r="X27" s="397">
        <v>1.4497</v>
      </c>
      <c r="Y27" s="397">
        <v>1.4487000000000001</v>
      </c>
      <c r="Z27" s="397">
        <v>1.4487000000000001</v>
      </c>
      <c r="AA27" s="397">
        <v>1.4852000000000001</v>
      </c>
      <c r="AB27" s="397">
        <v>1.4836</v>
      </c>
      <c r="AC27" s="397">
        <v>1.4836</v>
      </c>
      <c r="AD27" s="397">
        <v>1.4836</v>
      </c>
      <c r="AE27" s="397">
        <v>1.4825999999999999</v>
      </c>
      <c r="AF27" s="397">
        <v>1.4835</v>
      </c>
      <c r="AG27" s="397">
        <v>1.4835</v>
      </c>
      <c r="AH27" s="397">
        <v>1.4835</v>
      </c>
      <c r="AI27" s="397">
        <v>1.4835</v>
      </c>
      <c r="AJ27" s="397">
        <v>1.4835</v>
      </c>
      <c r="AK27" s="397">
        <v>1.4835</v>
      </c>
      <c r="AL27" s="397">
        <v>1.4713000000000001</v>
      </c>
      <c r="AM27" s="397">
        <v>1.4759</v>
      </c>
      <c r="AN27" s="397">
        <v>1.4469000000000001</v>
      </c>
      <c r="AO27" s="397">
        <v>1.4531000000000001</v>
      </c>
      <c r="AP27" s="397">
        <v>1.4560999999999999</v>
      </c>
      <c r="AQ27" s="397">
        <v>1.4601</v>
      </c>
      <c r="AR27" s="397">
        <v>1.4601</v>
      </c>
      <c r="AS27" s="397">
        <v>1.4631000000000001</v>
      </c>
      <c r="AT27" s="397">
        <v>1.4765999999999999</v>
      </c>
      <c r="AU27" s="397">
        <v>1.4791000000000001</v>
      </c>
      <c r="AV27" s="397">
        <v>1.4801</v>
      </c>
      <c r="AW27" s="397">
        <v>1.4801</v>
      </c>
      <c r="AX27" s="397">
        <v>1.4814000000000001</v>
      </c>
      <c r="AY27" s="397">
        <v>1.4814000000000001</v>
      </c>
      <c r="AZ27" s="798">
        <v>1.4803999999999999</v>
      </c>
      <c r="BA27" s="798">
        <v>1.4803999999999999</v>
      </c>
      <c r="BB27" s="798">
        <v>1.4803999999999999</v>
      </c>
      <c r="BC27" s="798">
        <v>1.4803999999999999</v>
      </c>
      <c r="BD27" s="798">
        <v>1.4803999999999999</v>
      </c>
      <c r="BE27" s="798">
        <v>1.4803999999999999</v>
      </c>
      <c r="BF27" s="385">
        <v>1.4843999999999999</v>
      </c>
      <c r="BG27" s="385">
        <v>1.4843999999999999</v>
      </c>
      <c r="BH27" s="385">
        <v>1.4843999999999999</v>
      </c>
      <c r="BI27" s="385">
        <v>1.4843999999999999</v>
      </c>
      <c r="BJ27" s="385">
        <v>1.4843999999999999</v>
      </c>
      <c r="BK27" s="385">
        <v>1.4843999999999999</v>
      </c>
      <c r="BL27" s="385">
        <v>1.4843999999999999</v>
      </c>
      <c r="BM27" s="385">
        <v>1.4843999999999999</v>
      </c>
      <c r="BN27" s="385">
        <v>1.4843999999999999</v>
      </c>
      <c r="BO27" s="385">
        <v>1.5014000000000001</v>
      </c>
      <c r="BP27" s="385">
        <v>1.5014000000000001</v>
      </c>
      <c r="BQ27" s="385">
        <v>1.5014000000000001</v>
      </c>
      <c r="BR27" s="385">
        <v>1.5014000000000001</v>
      </c>
      <c r="BS27" s="385">
        <v>1.5014000000000001</v>
      </c>
      <c r="BT27" s="385">
        <v>1.5014000000000001</v>
      </c>
      <c r="BU27" s="385">
        <v>1.5014000000000001</v>
      </c>
      <c r="BV27" s="385">
        <v>1.5014000000000001</v>
      </c>
    </row>
    <row r="28" spans="1:74" ht="12" customHeight="1" x14ac:dyDescent="0.25">
      <c r="A28" s="230" t="s">
        <v>1235</v>
      </c>
      <c r="B28" s="412" t="s">
        <v>1081</v>
      </c>
      <c r="C28" s="397">
        <v>1.3022</v>
      </c>
      <c r="D28" s="397">
        <v>1.3022</v>
      </c>
      <c r="E28" s="397">
        <v>1.3714999999999999</v>
      </c>
      <c r="F28" s="397">
        <v>1.3714999999999999</v>
      </c>
      <c r="G28" s="397">
        <v>1.3714999999999999</v>
      </c>
      <c r="H28" s="397">
        <v>1.3714999999999999</v>
      </c>
      <c r="I28" s="397">
        <v>1.3714999999999999</v>
      </c>
      <c r="J28" s="397">
        <v>1.3714999999999999</v>
      </c>
      <c r="K28" s="397">
        <v>1.3714999999999999</v>
      </c>
      <c r="L28" s="397">
        <v>1.3714999999999999</v>
      </c>
      <c r="M28" s="397">
        <v>1.3714999999999999</v>
      </c>
      <c r="N28" s="397">
        <v>1.3662000000000001</v>
      </c>
      <c r="O28" s="397">
        <v>1.5347999999999999</v>
      </c>
      <c r="P28" s="397">
        <v>1.5347999999999999</v>
      </c>
      <c r="Q28" s="397">
        <v>1.5047999999999999</v>
      </c>
      <c r="R28" s="397">
        <v>1.5047999999999999</v>
      </c>
      <c r="S28" s="397">
        <v>1.5047999999999999</v>
      </c>
      <c r="T28" s="397">
        <v>1.5047999999999999</v>
      </c>
      <c r="U28" s="397">
        <v>1.5047999999999999</v>
      </c>
      <c r="V28" s="397">
        <v>1.5047999999999999</v>
      </c>
      <c r="W28" s="397">
        <v>1.5047999999999999</v>
      </c>
      <c r="X28" s="397">
        <v>1.5047999999999999</v>
      </c>
      <c r="Y28" s="397">
        <v>1.5047999999999999</v>
      </c>
      <c r="Z28" s="397">
        <v>1.5047999999999999</v>
      </c>
      <c r="AA28" s="397">
        <v>1.3441000000000001</v>
      </c>
      <c r="AB28" s="397">
        <v>1.3441000000000001</v>
      </c>
      <c r="AC28" s="397">
        <v>1.3441000000000001</v>
      </c>
      <c r="AD28" s="397">
        <v>1.3441000000000001</v>
      </c>
      <c r="AE28" s="397">
        <v>1.3441000000000001</v>
      </c>
      <c r="AF28" s="397">
        <v>1.3441000000000001</v>
      </c>
      <c r="AG28" s="397">
        <v>1.3441000000000001</v>
      </c>
      <c r="AH28" s="397">
        <v>1.3441000000000001</v>
      </c>
      <c r="AI28" s="397">
        <v>1.3441000000000001</v>
      </c>
      <c r="AJ28" s="397">
        <v>1.3441000000000001</v>
      </c>
      <c r="AK28" s="397">
        <v>1.3441000000000001</v>
      </c>
      <c r="AL28" s="397">
        <v>1.3441000000000001</v>
      </c>
      <c r="AM28" s="397">
        <v>1.4984999999999999</v>
      </c>
      <c r="AN28" s="397">
        <v>1.4984999999999999</v>
      </c>
      <c r="AO28" s="397">
        <v>1.4984999999999999</v>
      </c>
      <c r="AP28" s="397">
        <v>1.4984999999999999</v>
      </c>
      <c r="AQ28" s="397">
        <v>1.4984999999999999</v>
      </c>
      <c r="AR28" s="397">
        <v>1.4731000000000001</v>
      </c>
      <c r="AS28" s="397">
        <v>1.4731000000000001</v>
      </c>
      <c r="AT28" s="397">
        <v>1.4731000000000001</v>
      </c>
      <c r="AU28" s="397">
        <v>1.4731000000000001</v>
      </c>
      <c r="AV28" s="397">
        <v>1.4731000000000001</v>
      </c>
      <c r="AW28" s="397">
        <v>1.4391</v>
      </c>
      <c r="AX28" s="397">
        <v>1.4391</v>
      </c>
      <c r="AY28" s="397">
        <v>1.4382999999999999</v>
      </c>
      <c r="AZ28" s="798">
        <v>1.4382999999999999</v>
      </c>
      <c r="BA28" s="798">
        <v>1.4382999999999999</v>
      </c>
      <c r="BB28" s="798">
        <v>1.4382999999999999</v>
      </c>
      <c r="BC28" s="798">
        <v>1.4382999999999999</v>
      </c>
      <c r="BD28" s="798">
        <v>1.4382999999999999</v>
      </c>
      <c r="BE28" s="798">
        <v>1.4382999999999999</v>
      </c>
      <c r="BF28" s="385">
        <v>1.4382999999999999</v>
      </c>
      <c r="BG28" s="385">
        <v>1.4382999999999999</v>
      </c>
      <c r="BH28" s="385">
        <v>1.4382999999999999</v>
      </c>
      <c r="BI28" s="385">
        <v>1.4382999999999999</v>
      </c>
      <c r="BJ28" s="385">
        <v>1.4382999999999999</v>
      </c>
      <c r="BK28" s="385">
        <v>1.4382999999999999</v>
      </c>
      <c r="BL28" s="385">
        <v>1.4382999999999999</v>
      </c>
      <c r="BM28" s="385">
        <v>1.4382999999999999</v>
      </c>
      <c r="BN28" s="385">
        <v>1.4382999999999999</v>
      </c>
      <c r="BO28" s="385">
        <v>1.4382999999999999</v>
      </c>
      <c r="BP28" s="385">
        <v>1.4382999999999999</v>
      </c>
      <c r="BQ28" s="385">
        <v>1.4382999999999999</v>
      </c>
      <c r="BR28" s="385">
        <v>1.4382999999999999</v>
      </c>
      <c r="BS28" s="385">
        <v>1.4382999999999999</v>
      </c>
      <c r="BT28" s="385">
        <v>1.4382999999999999</v>
      </c>
      <c r="BU28" s="385">
        <v>1.4382999999999999</v>
      </c>
      <c r="BV28" s="385">
        <v>1.4382999999999999</v>
      </c>
    </row>
    <row r="29" spans="1:74" s="411" customFormat="1" ht="12" customHeight="1" x14ac:dyDescent="0.25">
      <c r="A29" s="410"/>
      <c r="B29" s="413" t="s">
        <v>1213</v>
      </c>
      <c r="C29" s="70"/>
      <c r="D29" s="70"/>
      <c r="E29" s="70"/>
      <c r="F29" s="70"/>
      <c r="G29" s="70"/>
      <c r="H29" s="70"/>
      <c r="I29" s="70"/>
      <c r="J29" s="70"/>
      <c r="K29" s="70"/>
      <c r="L29" s="70"/>
      <c r="M29" s="70"/>
      <c r="N29" s="70"/>
      <c r="O29" s="70"/>
      <c r="P29" s="70"/>
      <c r="Q29" s="70"/>
      <c r="R29" s="70"/>
      <c r="S29" s="70"/>
      <c r="T29" s="70"/>
      <c r="U29" s="70"/>
      <c r="V29" s="70"/>
      <c r="W29" s="70"/>
      <c r="X29" s="70"/>
      <c r="Y29" s="70"/>
      <c r="Z29" s="70"/>
      <c r="AA29" s="70"/>
      <c r="AB29" s="70"/>
      <c r="AC29" s="70"/>
      <c r="AD29" s="70"/>
      <c r="AE29" s="70"/>
      <c r="AF29" s="70"/>
      <c r="AG29" s="70"/>
      <c r="AH29" s="70"/>
      <c r="AI29" s="70"/>
      <c r="AJ29" s="70"/>
      <c r="AK29" s="70"/>
      <c r="AL29" s="70"/>
      <c r="AM29" s="70"/>
      <c r="AN29" s="70"/>
      <c r="AO29" s="70"/>
      <c r="AP29" s="70"/>
      <c r="AQ29" s="70"/>
      <c r="AR29" s="70"/>
      <c r="AS29" s="70"/>
      <c r="AT29" s="70"/>
      <c r="AU29" s="70"/>
      <c r="AV29" s="70"/>
      <c r="AW29" s="70"/>
      <c r="AX29" s="70"/>
      <c r="AY29" s="70"/>
      <c r="AZ29" s="830"/>
      <c r="BA29" s="830"/>
      <c r="BB29" s="830"/>
      <c r="BC29" s="830"/>
      <c r="BD29" s="830"/>
      <c r="BE29" s="830"/>
      <c r="BF29" s="414"/>
      <c r="BG29" s="414"/>
      <c r="BH29" s="414"/>
      <c r="BI29" s="414"/>
      <c r="BJ29" s="414"/>
      <c r="BK29" s="414"/>
      <c r="BL29" s="414"/>
      <c r="BM29" s="414"/>
      <c r="BN29" s="414"/>
      <c r="BO29" s="414"/>
      <c r="BP29" s="414"/>
      <c r="BQ29" s="414"/>
      <c r="BR29" s="414"/>
      <c r="BS29" s="414"/>
      <c r="BT29" s="414"/>
      <c r="BU29" s="414"/>
      <c r="BV29" s="414"/>
    </row>
    <row r="30" spans="1:74" ht="12" customHeight="1" x14ac:dyDescent="0.25">
      <c r="A30" s="230" t="s">
        <v>1236</v>
      </c>
      <c r="B30" s="412" t="s">
        <v>1075</v>
      </c>
      <c r="C30" s="397">
        <v>5.3841999999999999</v>
      </c>
      <c r="D30" s="397">
        <v>5.3841999999999999</v>
      </c>
      <c r="E30" s="397">
        <v>5.3841999999999999</v>
      </c>
      <c r="F30" s="397">
        <v>5.3841999999999999</v>
      </c>
      <c r="G30" s="397">
        <v>5.3841999999999999</v>
      </c>
      <c r="H30" s="397">
        <v>5.3784000000000001</v>
      </c>
      <c r="I30" s="397">
        <v>5.3903999999999996</v>
      </c>
      <c r="J30" s="397">
        <v>5.3903999999999996</v>
      </c>
      <c r="K30" s="397">
        <v>5.3903999999999996</v>
      </c>
      <c r="L30" s="397">
        <v>5.3903999999999996</v>
      </c>
      <c r="M30" s="397">
        <v>5.3903999999999996</v>
      </c>
      <c r="N30" s="397">
        <v>5.3903999999999996</v>
      </c>
      <c r="O30" s="397">
        <v>5.5172999999999996</v>
      </c>
      <c r="P30" s="397">
        <v>5.5172999999999996</v>
      </c>
      <c r="Q30" s="397">
        <v>5.5172999999999996</v>
      </c>
      <c r="R30" s="397">
        <v>5.5172999999999996</v>
      </c>
      <c r="S30" s="397">
        <v>5.4722999999999997</v>
      </c>
      <c r="T30" s="397">
        <v>5.4577</v>
      </c>
      <c r="U30" s="397">
        <v>5.4577</v>
      </c>
      <c r="V30" s="397">
        <v>5.4577</v>
      </c>
      <c r="W30" s="397">
        <v>5.4255000000000004</v>
      </c>
      <c r="X30" s="397">
        <v>5.4255000000000004</v>
      </c>
      <c r="Y30" s="397">
        <v>5.3623000000000003</v>
      </c>
      <c r="Z30" s="397">
        <v>5.3623000000000003</v>
      </c>
      <c r="AA30" s="397">
        <v>5.2320000000000002</v>
      </c>
      <c r="AB30" s="397">
        <v>5.2320000000000002</v>
      </c>
      <c r="AC30" s="397">
        <v>5.2320000000000002</v>
      </c>
      <c r="AD30" s="397">
        <v>5.2320000000000002</v>
      </c>
      <c r="AE30" s="397">
        <v>5.2320000000000002</v>
      </c>
      <c r="AF30" s="397">
        <v>5.2320000000000002</v>
      </c>
      <c r="AG30" s="397">
        <v>5.2320000000000002</v>
      </c>
      <c r="AH30" s="397">
        <v>5.2320000000000002</v>
      </c>
      <c r="AI30" s="397">
        <v>5.2320000000000002</v>
      </c>
      <c r="AJ30" s="397">
        <v>5.1673</v>
      </c>
      <c r="AK30" s="397">
        <v>5.1673</v>
      </c>
      <c r="AL30" s="397">
        <v>5.2073</v>
      </c>
      <c r="AM30" s="397">
        <v>5.1726000000000001</v>
      </c>
      <c r="AN30" s="397">
        <v>5.1726000000000001</v>
      </c>
      <c r="AO30" s="397">
        <v>5.1726000000000001</v>
      </c>
      <c r="AP30" s="397">
        <v>5.1726000000000001</v>
      </c>
      <c r="AQ30" s="397">
        <v>5.1726000000000001</v>
      </c>
      <c r="AR30" s="397">
        <v>5.1726000000000001</v>
      </c>
      <c r="AS30" s="397">
        <v>5.0826000000000002</v>
      </c>
      <c r="AT30" s="397">
        <v>5.0826000000000002</v>
      </c>
      <c r="AU30" s="397">
        <v>5.0681000000000003</v>
      </c>
      <c r="AV30" s="397">
        <v>5.0681000000000003</v>
      </c>
      <c r="AW30" s="397">
        <v>5.0681000000000003</v>
      </c>
      <c r="AX30" s="397">
        <v>5.0308000000000002</v>
      </c>
      <c r="AY30" s="397">
        <v>5.0260999999999996</v>
      </c>
      <c r="AZ30" s="798">
        <v>5.0260999999999996</v>
      </c>
      <c r="BA30" s="798">
        <v>5.0260999999999996</v>
      </c>
      <c r="BB30" s="798">
        <v>5.0260999999999996</v>
      </c>
      <c r="BC30" s="798">
        <v>5.0260999999999996</v>
      </c>
      <c r="BD30" s="798">
        <v>5.0260999999999996</v>
      </c>
      <c r="BE30" s="798">
        <v>5.0260999999999996</v>
      </c>
      <c r="BF30" s="385">
        <v>5.0260999999999996</v>
      </c>
      <c r="BG30" s="385">
        <v>5.0260999999999996</v>
      </c>
      <c r="BH30" s="385">
        <v>5.0260999999999996</v>
      </c>
      <c r="BI30" s="385">
        <v>5.0260999999999996</v>
      </c>
      <c r="BJ30" s="385">
        <v>5.0260999999999996</v>
      </c>
      <c r="BK30" s="385">
        <v>5.0260999999999996</v>
      </c>
      <c r="BL30" s="385">
        <v>5.0260999999999996</v>
      </c>
      <c r="BM30" s="385">
        <v>5.0260999999999996</v>
      </c>
      <c r="BN30" s="385">
        <v>5.0260999999999996</v>
      </c>
      <c r="BO30" s="385">
        <v>5.0260999999999996</v>
      </c>
      <c r="BP30" s="385">
        <v>5.0260999999999996</v>
      </c>
      <c r="BQ30" s="385">
        <v>5.0260999999999996</v>
      </c>
      <c r="BR30" s="385">
        <v>5.0260999999999996</v>
      </c>
      <c r="BS30" s="385">
        <v>5.0260999999999996</v>
      </c>
      <c r="BT30" s="385">
        <v>5.0260999999999996</v>
      </c>
      <c r="BU30" s="385">
        <v>5.0260999999999996</v>
      </c>
      <c r="BV30" s="385">
        <v>5.0260999999999996</v>
      </c>
    </row>
    <row r="31" spans="1:74" ht="12" customHeight="1" x14ac:dyDescent="0.25">
      <c r="A31" s="230" t="s">
        <v>1237</v>
      </c>
      <c r="B31" s="412" t="s">
        <v>1073</v>
      </c>
      <c r="C31" s="397">
        <v>1.4074</v>
      </c>
      <c r="D31" s="397">
        <v>1.4074</v>
      </c>
      <c r="E31" s="397">
        <v>1.4074</v>
      </c>
      <c r="F31" s="397">
        <v>1.3998999999999999</v>
      </c>
      <c r="G31" s="397">
        <v>1.3998999999999999</v>
      </c>
      <c r="H31" s="397">
        <v>1.3998999999999999</v>
      </c>
      <c r="I31" s="397">
        <v>1.3998999999999999</v>
      </c>
      <c r="J31" s="397">
        <v>1.3998999999999999</v>
      </c>
      <c r="K31" s="397">
        <v>1.3998999999999999</v>
      </c>
      <c r="L31" s="397">
        <v>1.3998999999999999</v>
      </c>
      <c r="M31" s="397">
        <v>1.3998999999999999</v>
      </c>
      <c r="N31" s="397">
        <v>1.3998999999999999</v>
      </c>
      <c r="O31" s="397">
        <v>1.3944000000000001</v>
      </c>
      <c r="P31" s="397">
        <v>1.3944000000000001</v>
      </c>
      <c r="Q31" s="397">
        <v>1.3944000000000001</v>
      </c>
      <c r="R31" s="397">
        <v>1.3944000000000001</v>
      </c>
      <c r="S31" s="397">
        <v>1.3944000000000001</v>
      </c>
      <c r="T31" s="397">
        <v>1.3956999999999999</v>
      </c>
      <c r="U31" s="397">
        <v>1.3956999999999999</v>
      </c>
      <c r="V31" s="397">
        <v>1.3956999999999999</v>
      </c>
      <c r="W31" s="397">
        <v>1.3956999999999999</v>
      </c>
      <c r="X31" s="397">
        <v>1.3956999999999999</v>
      </c>
      <c r="Y31" s="397">
        <v>1.3956999999999999</v>
      </c>
      <c r="Z31" s="397">
        <v>1.3956999999999999</v>
      </c>
      <c r="AA31" s="397">
        <v>1.3661000000000001</v>
      </c>
      <c r="AB31" s="397">
        <v>1.3661000000000001</v>
      </c>
      <c r="AC31" s="397">
        <v>1.3661000000000001</v>
      </c>
      <c r="AD31" s="397">
        <v>1.3661000000000001</v>
      </c>
      <c r="AE31" s="397">
        <v>1.3661000000000001</v>
      </c>
      <c r="AF31" s="397">
        <v>1.3661000000000001</v>
      </c>
      <c r="AG31" s="397">
        <v>1.3506</v>
      </c>
      <c r="AH31" s="397">
        <v>1.3506</v>
      </c>
      <c r="AI31" s="397">
        <v>1.3506</v>
      </c>
      <c r="AJ31" s="397">
        <v>1.3506</v>
      </c>
      <c r="AK31" s="397">
        <v>1.3506</v>
      </c>
      <c r="AL31" s="397">
        <v>1.3111999999999999</v>
      </c>
      <c r="AM31" s="397">
        <v>1.3049999999999999</v>
      </c>
      <c r="AN31" s="397">
        <v>1.3049999999999999</v>
      </c>
      <c r="AO31" s="397">
        <v>1.3049999999999999</v>
      </c>
      <c r="AP31" s="397">
        <v>1.3049999999999999</v>
      </c>
      <c r="AQ31" s="397">
        <v>1.3049999999999999</v>
      </c>
      <c r="AR31" s="397">
        <v>1.3049999999999999</v>
      </c>
      <c r="AS31" s="397">
        <v>1.3049999999999999</v>
      </c>
      <c r="AT31" s="397">
        <v>1.3082</v>
      </c>
      <c r="AU31" s="397">
        <v>1.3082</v>
      </c>
      <c r="AV31" s="397">
        <v>1.3082</v>
      </c>
      <c r="AW31" s="397">
        <v>1.3082</v>
      </c>
      <c r="AX31" s="397">
        <v>1.3082</v>
      </c>
      <c r="AY31" s="397">
        <v>1.3082</v>
      </c>
      <c r="AZ31" s="798">
        <v>1.3082</v>
      </c>
      <c r="BA31" s="798">
        <v>1.3082</v>
      </c>
      <c r="BB31" s="798">
        <v>1.3082</v>
      </c>
      <c r="BC31" s="798">
        <v>1.3049999999999999</v>
      </c>
      <c r="BD31" s="798">
        <v>1.3049999999999999</v>
      </c>
      <c r="BE31" s="798">
        <v>1.302</v>
      </c>
      <c r="BF31" s="385">
        <v>1.302</v>
      </c>
      <c r="BG31" s="385">
        <v>1.3005</v>
      </c>
      <c r="BH31" s="385">
        <v>1.3005</v>
      </c>
      <c r="BI31" s="385">
        <v>1.3005</v>
      </c>
      <c r="BJ31" s="385">
        <v>1.3069</v>
      </c>
      <c r="BK31" s="385">
        <v>1.3069</v>
      </c>
      <c r="BL31" s="385">
        <v>1.3069</v>
      </c>
      <c r="BM31" s="385">
        <v>1.3069</v>
      </c>
      <c r="BN31" s="385">
        <v>1.3069</v>
      </c>
      <c r="BO31" s="385">
        <v>1.3069</v>
      </c>
      <c r="BP31" s="385">
        <v>1.3053999999999999</v>
      </c>
      <c r="BQ31" s="385">
        <v>1.3053999999999999</v>
      </c>
      <c r="BR31" s="385">
        <v>1.3053999999999999</v>
      </c>
      <c r="BS31" s="385">
        <v>1.3053999999999999</v>
      </c>
      <c r="BT31" s="385">
        <v>1.3053999999999999</v>
      </c>
      <c r="BU31" s="385">
        <v>1.3053999999999999</v>
      </c>
      <c r="BV31" s="385">
        <v>1.3053999999999999</v>
      </c>
    </row>
    <row r="32" spans="1:74" ht="12" customHeight="1" x14ac:dyDescent="0.25">
      <c r="A32" s="230" t="s">
        <v>1238</v>
      </c>
      <c r="B32" s="407" t="s">
        <v>1239</v>
      </c>
      <c r="C32" s="397">
        <v>0.56200000000000006</v>
      </c>
      <c r="D32" s="397">
        <v>0.56200000000000006</v>
      </c>
      <c r="E32" s="397">
        <v>0.57989999999999997</v>
      </c>
      <c r="F32" s="397">
        <v>0.58169999999999999</v>
      </c>
      <c r="G32" s="397">
        <v>0.59</v>
      </c>
      <c r="H32" s="397">
        <v>0.60340000000000005</v>
      </c>
      <c r="I32" s="397">
        <v>0.60540000000000005</v>
      </c>
      <c r="J32" s="397">
        <v>0.61399999999999999</v>
      </c>
      <c r="K32" s="397">
        <v>0.61399999999999999</v>
      </c>
      <c r="L32" s="397">
        <v>0.61570000000000003</v>
      </c>
      <c r="M32" s="397">
        <v>0.61850000000000005</v>
      </c>
      <c r="N32" s="397">
        <v>0.61850000000000005</v>
      </c>
      <c r="O32" s="397">
        <v>0.61990000000000001</v>
      </c>
      <c r="P32" s="397">
        <v>0.61799999999999999</v>
      </c>
      <c r="Q32" s="397">
        <v>0.62090000000000001</v>
      </c>
      <c r="R32" s="397">
        <v>0.62090000000000001</v>
      </c>
      <c r="S32" s="397">
        <v>0.62090000000000001</v>
      </c>
      <c r="T32" s="397">
        <v>0.62090000000000001</v>
      </c>
      <c r="U32" s="397">
        <v>0.62280000000000002</v>
      </c>
      <c r="V32" s="397">
        <v>0.62280000000000002</v>
      </c>
      <c r="W32" s="397">
        <v>0.62150000000000005</v>
      </c>
      <c r="X32" s="397">
        <v>0.63739999999999997</v>
      </c>
      <c r="Y32" s="397">
        <v>0.64290000000000003</v>
      </c>
      <c r="Z32" s="397">
        <v>0.69399999999999995</v>
      </c>
      <c r="AA32" s="397">
        <v>0.70069999999999999</v>
      </c>
      <c r="AB32" s="397">
        <v>0.70069999999999999</v>
      </c>
      <c r="AC32" s="397">
        <v>0.70199999999999996</v>
      </c>
      <c r="AD32" s="397">
        <v>0.70199999999999996</v>
      </c>
      <c r="AE32" s="397">
        <v>0.70330000000000004</v>
      </c>
      <c r="AF32" s="397">
        <v>0.71130000000000004</v>
      </c>
      <c r="AG32" s="397">
        <v>0.71989999999999998</v>
      </c>
      <c r="AH32" s="397">
        <v>0.72199999999999998</v>
      </c>
      <c r="AI32" s="397">
        <v>0.72719999999999996</v>
      </c>
      <c r="AJ32" s="397">
        <v>0.72719999999999996</v>
      </c>
      <c r="AK32" s="397">
        <v>0.73209999999999997</v>
      </c>
      <c r="AL32" s="397">
        <v>0.73599999999999999</v>
      </c>
      <c r="AM32" s="397">
        <v>0.76100000000000001</v>
      </c>
      <c r="AN32" s="397">
        <v>0.7611</v>
      </c>
      <c r="AO32" s="397">
        <v>0.7631</v>
      </c>
      <c r="AP32" s="397">
        <v>0.76500000000000001</v>
      </c>
      <c r="AQ32" s="397">
        <v>0.76780000000000004</v>
      </c>
      <c r="AR32" s="397">
        <v>1.2503</v>
      </c>
      <c r="AS32" s="397">
        <v>1.2847</v>
      </c>
      <c r="AT32" s="397">
        <v>1.2855000000000001</v>
      </c>
      <c r="AU32" s="397">
        <v>1.5125</v>
      </c>
      <c r="AV32" s="397">
        <v>1.5125</v>
      </c>
      <c r="AW32" s="397">
        <v>1.6238999999999999</v>
      </c>
      <c r="AX32" s="397">
        <v>1.6666000000000001</v>
      </c>
      <c r="AY32" s="397">
        <v>1.6678999999999999</v>
      </c>
      <c r="AZ32" s="798">
        <v>1.669</v>
      </c>
      <c r="BA32" s="798">
        <v>1.669</v>
      </c>
      <c r="BB32" s="798">
        <v>1.669</v>
      </c>
      <c r="BC32" s="798">
        <v>1.6715</v>
      </c>
      <c r="BD32" s="798">
        <v>1.6991000000000001</v>
      </c>
      <c r="BE32" s="798">
        <v>1.8159000000000001</v>
      </c>
      <c r="BF32" s="385">
        <v>1.8279000000000001</v>
      </c>
      <c r="BG32" s="385">
        <v>1.8279000000000001</v>
      </c>
      <c r="BH32" s="385">
        <v>1.8279000000000001</v>
      </c>
      <c r="BI32" s="385">
        <v>1.8657999999999999</v>
      </c>
      <c r="BJ32" s="385">
        <v>1.8657999999999999</v>
      </c>
      <c r="BK32" s="385">
        <v>1.8657999999999999</v>
      </c>
      <c r="BL32" s="385">
        <v>1.8657999999999999</v>
      </c>
      <c r="BM32" s="385">
        <v>1.8657999999999999</v>
      </c>
      <c r="BN32" s="385">
        <v>1.8657999999999999</v>
      </c>
      <c r="BO32" s="385">
        <v>1.8657999999999999</v>
      </c>
      <c r="BP32" s="385">
        <v>1.8657999999999999</v>
      </c>
      <c r="BQ32" s="385">
        <v>1.8657999999999999</v>
      </c>
      <c r="BR32" s="385">
        <v>1.8657999999999999</v>
      </c>
      <c r="BS32" s="385">
        <v>1.8657999999999999</v>
      </c>
      <c r="BT32" s="385">
        <v>1.8657999999999999</v>
      </c>
      <c r="BU32" s="385">
        <v>1.8657999999999999</v>
      </c>
      <c r="BV32" s="385">
        <v>1.8657999999999999</v>
      </c>
    </row>
    <row r="33" spans="1:74" ht="12" customHeight="1" x14ac:dyDescent="0.25">
      <c r="A33" s="230" t="s">
        <v>1240</v>
      </c>
      <c r="B33" s="407" t="s">
        <v>1067</v>
      </c>
      <c r="C33" s="397">
        <v>0.12690000000000001</v>
      </c>
      <c r="D33" s="397">
        <v>0.12690000000000001</v>
      </c>
      <c r="E33" s="397">
        <v>0.12690000000000001</v>
      </c>
      <c r="F33" s="397">
        <v>0.12690000000000001</v>
      </c>
      <c r="G33" s="397">
        <v>0.12690000000000001</v>
      </c>
      <c r="H33" s="397">
        <v>0.12690000000000001</v>
      </c>
      <c r="I33" s="397">
        <v>0.12690000000000001</v>
      </c>
      <c r="J33" s="397">
        <v>0.12690000000000001</v>
      </c>
      <c r="K33" s="397">
        <v>0.12690000000000001</v>
      </c>
      <c r="L33" s="397">
        <v>0.12690000000000001</v>
      </c>
      <c r="M33" s="397">
        <v>0.12690000000000001</v>
      </c>
      <c r="N33" s="397">
        <v>0.12690000000000001</v>
      </c>
      <c r="O33" s="397">
        <v>0.12690000000000001</v>
      </c>
      <c r="P33" s="397">
        <v>0.12690000000000001</v>
      </c>
      <c r="Q33" s="397">
        <v>0.12590000000000001</v>
      </c>
      <c r="R33" s="397">
        <v>0.12590000000000001</v>
      </c>
      <c r="S33" s="397">
        <v>0.12590000000000001</v>
      </c>
      <c r="T33" s="397">
        <v>0.12590000000000001</v>
      </c>
      <c r="U33" s="397">
        <v>0.12590000000000001</v>
      </c>
      <c r="V33" s="397">
        <v>0.12590000000000001</v>
      </c>
      <c r="W33" s="397">
        <v>0.12590000000000001</v>
      </c>
      <c r="X33" s="397">
        <v>0.12590000000000001</v>
      </c>
      <c r="Y33" s="397">
        <v>0.12590000000000001</v>
      </c>
      <c r="Z33" s="397">
        <v>0.1229</v>
      </c>
      <c r="AA33" s="397">
        <v>0.1229</v>
      </c>
      <c r="AB33" s="397">
        <v>0.1229</v>
      </c>
      <c r="AC33" s="397">
        <v>0.1229</v>
      </c>
      <c r="AD33" s="397">
        <v>0.1229</v>
      </c>
      <c r="AE33" s="397">
        <v>0.1229</v>
      </c>
      <c r="AF33" s="397">
        <v>0.1229</v>
      </c>
      <c r="AG33" s="397">
        <v>0.1229</v>
      </c>
      <c r="AH33" s="397">
        <v>0.1229</v>
      </c>
      <c r="AI33" s="397">
        <v>0.1229</v>
      </c>
      <c r="AJ33" s="397">
        <v>0.1229</v>
      </c>
      <c r="AK33" s="397">
        <v>0.1464</v>
      </c>
      <c r="AL33" s="397">
        <v>0.1464</v>
      </c>
      <c r="AM33" s="397">
        <v>0.1464</v>
      </c>
      <c r="AN33" s="397">
        <v>0.1464</v>
      </c>
      <c r="AO33" s="397">
        <v>0.1464</v>
      </c>
      <c r="AP33" s="397">
        <v>0.1464</v>
      </c>
      <c r="AQ33" s="397">
        <v>0.1464</v>
      </c>
      <c r="AR33" s="397">
        <v>0.1464</v>
      </c>
      <c r="AS33" s="397">
        <v>0.1464</v>
      </c>
      <c r="AT33" s="397">
        <v>0.1464</v>
      </c>
      <c r="AU33" s="397">
        <v>0.1464</v>
      </c>
      <c r="AV33" s="397">
        <v>0.1464</v>
      </c>
      <c r="AW33" s="397">
        <v>0.1452</v>
      </c>
      <c r="AX33" s="397">
        <v>0.1452</v>
      </c>
      <c r="AY33" s="397">
        <v>0.1452</v>
      </c>
      <c r="AZ33" s="798">
        <v>0.1452</v>
      </c>
      <c r="BA33" s="798">
        <v>0.1452</v>
      </c>
      <c r="BB33" s="798">
        <v>0.1452</v>
      </c>
      <c r="BC33" s="798">
        <v>0.1452</v>
      </c>
      <c r="BD33" s="798">
        <v>0.1452</v>
      </c>
      <c r="BE33" s="798">
        <v>0.1452</v>
      </c>
      <c r="BF33" s="385">
        <v>0.1452</v>
      </c>
      <c r="BG33" s="385">
        <v>0.1452</v>
      </c>
      <c r="BH33" s="385">
        <v>0.1452</v>
      </c>
      <c r="BI33" s="385">
        <v>0.1452</v>
      </c>
      <c r="BJ33" s="385">
        <v>0.1452</v>
      </c>
      <c r="BK33" s="385">
        <v>0.1452</v>
      </c>
      <c r="BL33" s="385">
        <v>0.1452</v>
      </c>
      <c r="BM33" s="385">
        <v>0.1452</v>
      </c>
      <c r="BN33" s="385">
        <v>0.1452</v>
      </c>
      <c r="BO33" s="385">
        <v>0.1452</v>
      </c>
      <c r="BP33" s="385">
        <v>0.1452</v>
      </c>
      <c r="BQ33" s="385">
        <v>0.1452</v>
      </c>
      <c r="BR33" s="385">
        <v>0.1452</v>
      </c>
      <c r="BS33" s="385">
        <v>0.1452</v>
      </c>
      <c r="BT33" s="385">
        <v>0.1452</v>
      </c>
      <c r="BU33" s="385">
        <v>0.1452</v>
      </c>
      <c r="BV33" s="385">
        <v>0.1452</v>
      </c>
    </row>
    <row r="34" spans="1:74" ht="12" customHeight="1" x14ac:dyDescent="0.25">
      <c r="A34" s="230" t="s">
        <v>1241</v>
      </c>
      <c r="B34" s="412" t="s">
        <v>1071</v>
      </c>
      <c r="C34" s="397">
        <v>7.4200000000000002E-2</v>
      </c>
      <c r="D34" s="397">
        <v>7.4200000000000002E-2</v>
      </c>
      <c r="E34" s="397">
        <v>7.4200000000000002E-2</v>
      </c>
      <c r="F34" s="397">
        <v>7.4200000000000002E-2</v>
      </c>
      <c r="G34" s="397">
        <v>7.4200000000000002E-2</v>
      </c>
      <c r="H34" s="397">
        <v>7.4200000000000002E-2</v>
      </c>
      <c r="I34" s="397">
        <v>7.4200000000000002E-2</v>
      </c>
      <c r="J34" s="397">
        <v>7.4200000000000002E-2</v>
      </c>
      <c r="K34" s="397">
        <v>7.4200000000000002E-2</v>
      </c>
      <c r="L34" s="397">
        <v>7.4200000000000002E-2</v>
      </c>
      <c r="M34" s="397">
        <v>7.4200000000000002E-2</v>
      </c>
      <c r="N34" s="397">
        <v>7.4200000000000002E-2</v>
      </c>
      <c r="O34" s="397">
        <v>7.4200000000000002E-2</v>
      </c>
      <c r="P34" s="397">
        <v>7.4200000000000002E-2</v>
      </c>
      <c r="Q34" s="397">
        <v>7.4200000000000002E-2</v>
      </c>
      <c r="R34" s="397">
        <v>7.4200000000000002E-2</v>
      </c>
      <c r="S34" s="397">
        <v>7.4200000000000002E-2</v>
      </c>
      <c r="T34" s="397">
        <v>7.4200000000000002E-2</v>
      </c>
      <c r="U34" s="397">
        <v>7.4200000000000002E-2</v>
      </c>
      <c r="V34" s="397">
        <v>7.4200000000000002E-2</v>
      </c>
      <c r="W34" s="397">
        <v>7.4200000000000002E-2</v>
      </c>
      <c r="X34" s="397">
        <v>7.4200000000000002E-2</v>
      </c>
      <c r="Y34" s="397">
        <v>7.4200000000000002E-2</v>
      </c>
      <c r="Z34" s="397">
        <v>7.4200000000000002E-2</v>
      </c>
      <c r="AA34" s="397">
        <v>7.4200000000000002E-2</v>
      </c>
      <c r="AB34" s="397">
        <v>7.4200000000000002E-2</v>
      </c>
      <c r="AC34" s="397">
        <v>7.4200000000000002E-2</v>
      </c>
      <c r="AD34" s="397">
        <v>7.4200000000000002E-2</v>
      </c>
      <c r="AE34" s="397">
        <v>7.4200000000000002E-2</v>
      </c>
      <c r="AF34" s="397">
        <v>7.4200000000000002E-2</v>
      </c>
      <c r="AG34" s="397">
        <v>7.4200000000000002E-2</v>
      </c>
      <c r="AH34" s="397">
        <v>7.4200000000000002E-2</v>
      </c>
      <c r="AI34" s="397">
        <v>7.4200000000000002E-2</v>
      </c>
      <c r="AJ34" s="397">
        <v>7.4200000000000002E-2</v>
      </c>
      <c r="AK34" s="397">
        <v>7.4200000000000002E-2</v>
      </c>
      <c r="AL34" s="397">
        <v>7.4200000000000002E-2</v>
      </c>
      <c r="AM34" s="397">
        <v>7.4200000000000002E-2</v>
      </c>
      <c r="AN34" s="397">
        <v>7.4200000000000002E-2</v>
      </c>
      <c r="AO34" s="397">
        <v>7.4200000000000002E-2</v>
      </c>
      <c r="AP34" s="397">
        <v>7.4200000000000002E-2</v>
      </c>
      <c r="AQ34" s="397">
        <v>7.4200000000000002E-2</v>
      </c>
      <c r="AR34" s="397">
        <v>7.4200000000000002E-2</v>
      </c>
      <c r="AS34" s="397">
        <v>7.4200000000000002E-2</v>
      </c>
      <c r="AT34" s="397">
        <v>7.4200000000000002E-2</v>
      </c>
      <c r="AU34" s="397">
        <v>7.4200000000000002E-2</v>
      </c>
      <c r="AV34" s="397">
        <v>7.4200000000000002E-2</v>
      </c>
      <c r="AW34" s="397">
        <v>7.4200000000000002E-2</v>
      </c>
      <c r="AX34" s="397">
        <v>7.4200000000000002E-2</v>
      </c>
      <c r="AY34" s="397">
        <v>7.4200000000000002E-2</v>
      </c>
      <c r="AZ34" s="798">
        <v>7.4200000000000002E-2</v>
      </c>
      <c r="BA34" s="798">
        <v>7.4200000000000002E-2</v>
      </c>
      <c r="BB34" s="798">
        <v>7.4200000000000002E-2</v>
      </c>
      <c r="BC34" s="798">
        <v>7.4200000000000002E-2</v>
      </c>
      <c r="BD34" s="798">
        <v>7.4200000000000002E-2</v>
      </c>
      <c r="BE34" s="798">
        <v>7.4200000000000002E-2</v>
      </c>
      <c r="BF34" s="385">
        <v>7.4200000000000002E-2</v>
      </c>
      <c r="BG34" s="385">
        <v>7.4200000000000002E-2</v>
      </c>
      <c r="BH34" s="385">
        <v>7.4200000000000002E-2</v>
      </c>
      <c r="BI34" s="385">
        <v>7.4200000000000002E-2</v>
      </c>
      <c r="BJ34" s="385">
        <v>7.4200000000000002E-2</v>
      </c>
      <c r="BK34" s="385">
        <v>7.4200000000000002E-2</v>
      </c>
      <c r="BL34" s="385">
        <v>7.4200000000000002E-2</v>
      </c>
      <c r="BM34" s="385">
        <v>7.4200000000000002E-2</v>
      </c>
      <c r="BN34" s="385">
        <v>7.4200000000000002E-2</v>
      </c>
      <c r="BO34" s="385">
        <v>7.4200000000000002E-2</v>
      </c>
      <c r="BP34" s="385">
        <v>7.4200000000000002E-2</v>
      </c>
      <c r="BQ34" s="385">
        <v>7.4200000000000002E-2</v>
      </c>
      <c r="BR34" s="385">
        <v>7.4200000000000002E-2</v>
      </c>
      <c r="BS34" s="385">
        <v>7.4200000000000002E-2</v>
      </c>
      <c r="BT34" s="385">
        <v>7.4200000000000002E-2</v>
      </c>
      <c r="BU34" s="385">
        <v>7.4200000000000002E-2</v>
      </c>
      <c r="BV34" s="385">
        <v>7.4200000000000002E-2</v>
      </c>
    </row>
    <row r="35" spans="1:74" ht="12" customHeight="1" x14ac:dyDescent="0.25">
      <c r="A35" s="230" t="s">
        <v>1242</v>
      </c>
      <c r="B35" s="412" t="s">
        <v>1223</v>
      </c>
      <c r="C35" s="397">
        <v>0.29380000000000001</v>
      </c>
      <c r="D35" s="397">
        <v>0.29380000000000001</v>
      </c>
      <c r="E35" s="397">
        <v>0.29380000000000001</v>
      </c>
      <c r="F35" s="397">
        <v>0.29380000000000001</v>
      </c>
      <c r="G35" s="397">
        <v>0.29630000000000001</v>
      </c>
      <c r="H35" s="397">
        <v>0.29630000000000001</v>
      </c>
      <c r="I35" s="397">
        <v>0.29630000000000001</v>
      </c>
      <c r="J35" s="397">
        <v>0.29630000000000001</v>
      </c>
      <c r="K35" s="397">
        <v>0.29630000000000001</v>
      </c>
      <c r="L35" s="397">
        <v>0.29630000000000001</v>
      </c>
      <c r="M35" s="397">
        <v>0.29630000000000001</v>
      </c>
      <c r="N35" s="397">
        <v>0.29630000000000001</v>
      </c>
      <c r="O35" s="397">
        <v>0.29630000000000001</v>
      </c>
      <c r="P35" s="397">
        <v>0.29630000000000001</v>
      </c>
      <c r="Q35" s="397">
        <v>0.29630000000000001</v>
      </c>
      <c r="R35" s="397">
        <v>0.29630000000000001</v>
      </c>
      <c r="S35" s="397">
        <v>0.29630000000000001</v>
      </c>
      <c r="T35" s="397">
        <v>0.29630000000000001</v>
      </c>
      <c r="U35" s="397">
        <v>0.29630000000000001</v>
      </c>
      <c r="V35" s="397">
        <v>0.29630000000000001</v>
      </c>
      <c r="W35" s="397">
        <v>0.29630000000000001</v>
      </c>
      <c r="X35" s="397">
        <v>0.29420000000000002</v>
      </c>
      <c r="Y35" s="397">
        <v>0.29420000000000002</v>
      </c>
      <c r="Z35" s="397">
        <v>0.29420000000000002</v>
      </c>
      <c r="AA35" s="397">
        <v>0.28789999999999999</v>
      </c>
      <c r="AB35" s="397">
        <v>0.28789999999999999</v>
      </c>
      <c r="AC35" s="397">
        <v>0.28839999999999999</v>
      </c>
      <c r="AD35" s="397">
        <v>0.28839999999999999</v>
      </c>
      <c r="AE35" s="397">
        <v>0.28839999999999999</v>
      </c>
      <c r="AF35" s="397">
        <v>0.28839999999999999</v>
      </c>
      <c r="AG35" s="397">
        <v>0.28839999999999999</v>
      </c>
      <c r="AH35" s="397">
        <v>0.28839999999999999</v>
      </c>
      <c r="AI35" s="397">
        <v>0.28839999999999999</v>
      </c>
      <c r="AJ35" s="397">
        <v>0.2823</v>
      </c>
      <c r="AK35" s="397">
        <v>0.2823</v>
      </c>
      <c r="AL35" s="397">
        <v>0.2823</v>
      </c>
      <c r="AM35" s="397">
        <v>0.28820000000000001</v>
      </c>
      <c r="AN35" s="397">
        <v>0.28820000000000001</v>
      </c>
      <c r="AO35" s="397">
        <v>0.28820000000000001</v>
      </c>
      <c r="AP35" s="397">
        <v>0.28820000000000001</v>
      </c>
      <c r="AQ35" s="397">
        <v>0.28820000000000001</v>
      </c>
      <c r="AR35" s="397">
        <v>0.28820000000000001</v>
      </c>
      <c r="AS35" s="397">
        <v>0.28689999999999999</v>
      </c>
      <c r="AT35" s="397">
        <v>0.28689999999999999</v>
      </c>
      <c r="AU35" s="397">
        <v>0.28689999999999999</v>
      </c>
      <c r="AV35" s="397">
        <v>0.28689999999999999</v>
      </c>
      <c r="AW35" s="397">
        <v>0.28689999999999999</v>
      </c>
      <c r="AX35" s="397">
        <v>0.28689999999999999</v>
      </c>
      <c r="AY35" s="397">
        <v>0.28689999999999999</v>
      </c>
      <c r="AZ35" s="798">
        <v>0.28689999999999999</v>
      </c>
      <c r="BA35" s="798">
        <v>0.28689999999999999</v>
      </c>
      <c r="BB35" s="798">
        <v>0.28689999999999999</v>
      </c>
      <c r="BC35" s="798">
        <v>0.28689999999999999</v>
      </c>
      <c r="BD35" s="798">
        <v>0.28689999999999999</v>
      </c>
      <c r="BE35" s="798">
        <v>0.28689999999999999</v>
      </c>
      <c r="BF35" s="385">
        <v>0.28689999999999999</v>
      </c>
      <c r="BG35" s="385">
        <v>0.28689999999999999</v>
      </c>
      <c r="BH35" s="385">
        <v>0.28689999999999999</v>
      </c>
      <c r="BI35" s="385">
        <v>0.28689999999999999</v>
      </c>
      <c r="BJ35" s="385">
        <v>0.28689999999999999</v>
      </c>
      <c r="BK35" s="385">
        <v>0.28689999999999999</v>
      </c>
      <c r="BL35" s="385">
        <v>0.28689999999999999</v>
      </c>
      <c r="BM35" s="385">
        <v>0.28689999999999999</v>
      </c>
      <c r="BN35" s="385">
        <v>0.28689999999999999</v>
      </c>
      <c r="BO35" s="385">
        <v>0.28689999999999999</v>
      </c>
      <c r="BP35" s="385">
        <v>0.28689999999999999</v>
      </c>
      <c r="BQ35" s="385">
        <v>0.28689999999999999</v>
      </c>
      <c r="BR35" s="385">
        <v>0.28689999999999999</v>
      </c>
      <c r="BS35" s="385">
        <v>0.28689999999999999</v>
      </c>
      <c r="BT35" s="385">
        <v>0.28689999999999999</v>
      </c>
      <c r="BU35" s="385">
        <v>0.28689999999999999</v>
      </c>
      <c r="BV35" s="385">
        <v>0.28689999999999999</v>
      </c>
    </row>
    <row r="36" spans="1:74" ht="12" customHeight="1" x14ac:dyDescent="0.25">
      <c r="A36" s="230" t="s">
        <v>1243</v>
      </c>
      <c r="B36" s="374" t="s">
        <v>1228</v>
      </c>
      <c r="C36" s="397">
        <v>4.8800000000000003E-2</v>
      </c>
      <c r="D36" s="397">
        <v>4.8800000000000003E-2</v>
      </c>
      <c r="E36" s="397">
        <v>4.8800000000000003E-2</v>
      </c>
      <c r="F36" s="397">
        <v>4.8800000000000003E-2</v>
      </c>
      <c r="G36" s="397">
        <v>4.9599999999999998E-2</v>
      </c>
      <c r="H36" s="397">
        <v>4.9599999999999998E-2</v>
      </c>
      <c r="I36" s="397">
        <v>4.9599999999999998E-2</v>
      </c>
      <c r="J36" s="397">
        <v>4.9599999999999998E-2</v>
      </c>
      <c r="K36" s="397">
        <v>4.9599999999999998E-2</v>
      </c>
      <c r="L36" s="397">
        <v>4.9599999999999998E-2</v>
      </c>
      <c r="M36" s="397">
        <v>5.11E-2</v>
      </c>
      <c r="N36" s="397">
        <v>5.11E-2</v>
      </c>
      <c r="O36" s="397">
        <v>5.21E-2</v>
      </c>
      <c r="P36" s="397">
        <v>5.21E-2</v>
      </c>
      <c r="Q36" s="397">
        <v>5.21E-2</v>
      </c>
      <c r="R36" s="397">
        <v>5.3100000000000001E-2</v>
      </c>
      <c r="S36" s="397">
        <v>5.3100000000000001E-2</v>
      </c>
      <c r="T36" s="397">
        <v>5.3100000000000001E-2</v>
      </c>
      <c r="U36" s="397">
        <v>5.3100000000000001E-2</v>
      </c>
      <c r="V36" s="397">
        <v>5.3100000000000001E-2</v>
      </c>
      <c r="W36" s="397">
        <v>5.3100000000000001E-2</v>
      </c>
      <c r="X36" s="397">
        <v>5.3100000000000001E-2</v>
      </c>
      <c r="Y36" s="397">
        <v>5.3100000000000001E-2</v>
      </c>
      <c r="Z36" s="397">
        <v>5.3100000000000001E-2</v>
      </c>
      <c r="AA36" s="397">
        <v>5.8599999999999999E-2</v>
      </c>
      <c r="AB36" s="397">
        <v>5.8599999999999999E-2</v>
      </c>
      <c r="AC36" s="397">
        <v>5.8599999999999999E-2</v>
      </c>
      <c r="AD36" s="397">
        <v>5.8599999999999999E-2</v>
      </c>
      <c r="AE36" s="397">
        <v>5.8599999999999999E-2</v>
      </c>
      <c r="AF36" s="397">
        <v>5.9700000000000003E-2</v>
      </c>
      <c r="AG36" s="397">
        <v>5.9700000000000003E-2</v>
      </c>
      <c r="AH36" s="397">
        <v>5.9700000000000003E-2</v>
      </c>
      <c r="AI36" s="397">
        <v>5.9700000000000003E-2</v>
      </c>
      <c r="AJ36" s="397">
        <v>5.9700000000000003E-2</v>
      </c>
      <c r="AK36" s="397">
        <v>5.9700000000000003E-2</v>
      </c>
      <c r="AL36" s="397">
        <v>5.9700000000000003E-2</v>
      </c>
      <c r="AM36" s="397">
        <v>7.0999999999999994E-2</v>
      </c>
      <c r="AN36" s="397">
        <v>7.0999999999999994E-2</v>
      </c>
      <c r="AO36" s="397">
        <v>7.0999999999999994E-2</v>
      </c>
      <c r="AP36" s="397">
        <v>7.0999999999999994E-2</v>
      </c>
      <c r="AQ36" s="397">
        <v>7.0999999999999994E-2</v>
      </c>
      <c r="AR36" s="397">
        <v>6.8500000000000005E-2</v>
      </c>
      <c r="AS36" s="397">
        <v>6.9199999999999998E-2</v>
      </c>
      <c r="AT36" s="397">
        <v>6.9599999999999995E-2</v>
      </c>
      <c r="AU36" s="397">
        <v>7.9600000000000004E-2</v>
      </c>
      <c r="AV36" s="397">
        <v>8.1600000000000006E-2</v>
      </c>
      <c r="AW36" s="397">
        <v>8.1600000000000006E-2</v>
      </c>
      <c r="AX36" s="397">
        <v>0.31109999999999999</v>
      </c>
      <c r="AY36" s="397">
        <v>0.3216</v>
      </c>
      <c r="AZ36" s="798">
        <v>0.3216</v>
      </c>
      <c r="BA36" s="798">
        <v>0.3216</v>
      </c>
      <c r="BB36" s="798">
        <v>0.3216</v>
      </c>
      <c r="BC36" s="798">
        <v>0.3216</v>
      </c>
      <c r="BD36" s="798">
        <v>0.3216</v>
      </c>
      <c r="BE36" s="798">
        <v>0.3216</v>
      </c>
      <c r="BF36" s="385">
        <v>0.3216</v>
      </c>
      <c r="BG36" s="385">
        <v>0.3216</v>
      </c>
      <c r="BH36" s="385">
        <v>0.3216</v>
      </c>
      <c r="BI36" s="385">
        <v>0.3216</v>
      </c>
      <c r="BJ36" s="385">
        <v>0.3216</v>
      </c>
      <c r="BK36" s="385">
        <v>0.3216</v>
      </c>
      <c r="BL36" s="385">
        <v>0.3216</v>
      </c>
      <c r="BM36" s="385">
        <v>0.3216</v>
      </c>
      <c r="BN36" s="385">
        <v>0.3216</v>
      </c>
      <c r="BO36" s="385">
        <v>0.3216</v>
      </c>
      <c r="BP36" s="385">
        <v>0.3216</v>
      </c>
      <c r="BQ36" s="385">
        <v>0.3216</v>
      </c>
      <c r="BR36" s="385">
        <v>0.3206</v>
      </c>
      <c r="BS36" s="385">
        <v>0.3206</v>
      </c>
      <c r="BT36" s="385">
        <v>0.3206</v>
      </c>
      <c r="BU36" s="385">
        <v>0.3206</v>
      </c>
      <c r="BV36" s="385">
        <v>0.3206</v>
      </c>
    </row>
    <row r="37" spans="1:74" ht="12" customHeight="1" x14ac:dyDescent="0.25">
      <c r="A37" s="230" t="s">
        <v>1244</v>
      </c>
      <c r="B37" s="374" t="s">
        <v>1230</v>
      </c>
      <c r="C37" s="397">
        <v>1.2586999999999999</v>
      </c>
      <c r="D37" s="397">
        <v>1.2586999999999999</v>
      </c>
      <c r="E37" s="397">
        <v>1.2586999999999999</v>
      </c>
      <c r="F37" s="397">
        <v>1.2586999999999999</v>
      </c>
      <c r="G37" s="397">
        <v>1.2586999999999999</v>
      </c>
      <c r="H37" s="397">
        <v>1.228</v>
      </c>
      <c r="I37" s="397">
        <v>1.228</v>
      </c>
      <c r="J37" s="397">
        <v>1.228</v>
      </c>
      <c r="K37" s="397">
        <v>1.228</v>
      </c>
      <c r="L37" s="397">
        <v>1.228</v>
      </c>
      <c r="M37" s="397">
        <v>1.228</v>
      </c>
      <c r="N37" s="397">
        <v>1.228</v>
      </c>
      <c r="O37" s="397">
        <v>1.2298</v>
      </c>
      <c r="P37" s="397">
        <v>1.2298</v>
      </c>
      <c r="Q37" s="397">
        <v>1.2298</v>
      </c>
      <c r="R37" s="397">
        <v>1.2566999999999999</v>
      </c>
      <c r="S37" s="397">
        <v>1.2566999999999999</v>
      </c>
      <c r="T37" s="397">
        <v>1.2566999999999999</v>
      </c>
      <c r="U37" s="397">
        <v>1.2566999999999999</v>
      </c>
      <c r="V37" s="397">
        <v>1.2566999999999999</v>
      </c>
      <c r="W37" s="397">
        <v>1.2566999999999999</v>
      </c>
      <c r="X37" s="397">
        <v>1.2566999999999999</v>
      </c>
      <c r="Y37" s="397">
        <v>1.2566999999999999</v>
      </c>
      <c r="Z37" s="397">
        <v>1.2566999999999999</v>
      </c>
      <c r="AA37" s="397">
        <v>1.2497</v>
      </c>
      <c r="AB37" s="397">
        <v>1.2497</v>
      </c>
      <c r="AC37" s="397">
        <v>1.2497</v>
      </c>
      <c r="AD37" s="397">
        <v>1.2497</v>
      </c>
      <c r="AE37" s="397">
        <v>1.2497</v>
      </c>
      <c r="AF37" s="397">
        <v>1.2497</v>
      </c>
      <c r="AG37" s="397">
        <v>1.2497</v>
      </c>
      <c r="AH37" s="397">
        <v>1.2497</v>
      </c>
      <c r="AI37" s="397">
        <v>1.2497</v>
      </c>
      <c r="AJ37" s="397">
        <v>1.2497</v>
      </c>
      <c r="AK37" s="397">
        <v>1.2497</v>
      </c>
      <c r="AL37" s="397">
        <v>1.2497</v>
      </c>
      <c r="AM37" s="397">
        <v>1.2504</v>
      </c>
      <c r="AN37" s="397">
        <v>1.2504</v>
      </c>
      <c r="AO37" s="397">
        <v>1.3156000000000001</v>
      </c>
      <c r="AP37" s="397">
        <v>1.3156000000000001</v>
      </c>
      <c r="AQ37" s="397">
        <v>1.3156000000000001</v>
      </c>
      <c r="AR37" s="397">
        <v>1.3156000000000001</v>
      </c>
      <c r="AS37" s="397">
        <v>1.3156000000000001</v>
      </c>
      <c r="AT37" s="397">
        <v>1.3156000000000001</v>
      </c>
      <c r="AU37" s="397">
        <v>1.3156000000000001</v>
      </c>
      <c r="AV37" s="397">
        <v>1.3156000000000001</v>
      </c>
      <c r="AW37" s="397">
        <v>1.3156000000000001</v>
      </c>
      <c r="AX37" s="397">
        <v>1.3116000000000001</v>
      </c>
      <c r="AY37" s="397">
        <v>1.3116000000000001</v>
      </c>
      <c r="AZ37" s="798">
        <v>1.3116000000000001</v>
      </c>
      <c r="BA37" s="798">
        <v>1.3116000000000001</v>
      </c>
      <c r="BB37" s="798">
        <v>1.3116000000000001</v>
      </c>
      <c r="BC37" s="798">
        <v>1.3116000000000001</v>
      </c>
      <c r="BD37" s="798">
        <v>1.3116000000000001</v>
      </c>
      <c r="BE37" s="798">
        <v>1.3116000000000001</v>
      </c>
      <c r="BF37" s="385">
        <v>1.3116000000000001</v>
      </c>
      <c r="BG37" s="385">
        <v>1.3116000000000001</v>
      </c>
      <c r="BH37" s="385">
        <v>1.3116000000000001</v>
      </c>
      <c r="BI37" s="385">
        <v>1.3116000000000001</v>
      </c>
      <c r="BJ37" s="385">
        <v>1.3116000000000001</v>
      </c>
      <c r="BK37" s="385">
        <v>1.3116000000000001</v>
      </c>
      <c r="BL37" s="385">
        <v>1.3116000000000001</v>
      </c>
      <c r="BM37" s="385">
        <v>1.3116000000000001</v>
      </c>
      <c r="BN37" s="385">
        <v>1.3116000000000001</v>
      </c>
      <c r="BO37" s="385">
        <v>1.3116000000000001</v>
      </c>
      <c r="BP37" s="385">
        <v>1.3116000000000001</v>
      </c>
      <c r="BQ37" s="385">
        <v>1.3116000000000001</v>
      </c>
      <c r="BR37" s="385">
        <v>1.3116000000000001</v>
      </c>
      <c r="BS37" s="385">
        <v>1.3116000000000001</v>
      </c>
      <c r="BT37" s="385">
        <v>1.3116000000000001</v>
      </c>
      <c r="BU37" s="385">
        <v>1.3116000000000001</v>
      </c>
      <c r="BV37" s="385">
        <v>1.3116000000000001</v>
      </c>
    </row>
    <row r="38" spans="1:74" ht="12" customHeight="1" x14ac:dyDescent="0.25">
      <c r="A38" s="230"/>
      <c r="B38" s="229" t="s">
        <v>1245</v>
      </c>
      <c r="C38" s="398"/>
      <c r="D38" s="398"/>
      <c r="E38" s="398"/>
      <c r="F38" s="398"/>
      <c r="G38" s="398"/>
      <c r="H38" s="398"/>
      <c r="I38" s="398"/>
      <c r="J38" s="398"/>
      <c r="K38" s="398"/>
      <c r="L38" s="398"/>
      <c r="M38" s="398"/>
      <c r="N38" s="398"/>
      <c r="O38" s="398"/>
      <c r="P38" s="398"/>
      <c r="Q38" s="398"/>
      <c r="R38" s="398"/>
      <c r="S38" s="398"/>
      <c r="T38" s="398"/>
      <c r="U38" s="398"/>
      <c r="V38" s="398"/>
      <c r="W38" s="398"/>
      <c r="X38" s="398"/>
      <c r="Y38" s="398"/>
      <c r="Z38" s="398"/>
      <c r="AA38" s="398"/>
      <c r="AB38" s="398"/>
      <c r="AC38" s="398"/>
      <c r="AD38" s="398"/>
      <c r="AE38" s="398"/>
      <c r="AF38" s="398"/>
      <c r="AG38" s="398"/>
      <c r="AH38" s="398"/>
      <c r="AI38" s="398"/>
      <c r="AJ38" s="398"/>
      <c r="AK38" s="398"/>
      <c r="AL38" s="398"/>
      <c r="AM38" s="398"/>
      <c r="AN38" s="398"/>
      <c r="AO38" s="398"/>
      <c r="AP38" s="398"/>
      <c r="AQ38" s="398"/>
      <c r="AR38" s="398"/>
      <c r="AS38" s="398"/>
      <c r="AT38" s="398"/>
      <c r="AU38" s="398"/>
      <c r="AV38" s="398"/>
      <c r="AW38" s="398"/>
      <c r="AX38" s="398"/>
      <c r="AY38" s="398"/>
      <c r="AZ38" s="827"/>
      <c r="BA38" s="827"/>
      <c r="BB38" s="827"/>
      <c r="BC38" s="827"/>
      <c r="BD38" s="827"/>
      <c r="BE38" s="827"/>
      <c r="BF38" s="403"/>
      <c r="BG38" s="403"/>
      <c r="BH38" s="403"/>
      <c r="BI38" s="403"/>
      <c r="BJ38" s="403"/>
      <c r="BK38" s="403"/>
      <c r="BL38" s="403"/>
      <c r="BM38" s="403"/>
      <c r="BN38" s="403"/>
      <c r="BO38" s="403"/>
      <c r="BP38" s="403"/>
      <c r="BQ38" s="403"/>
      <c r="BR38" s="403"/>
      <c r="BS38" s="403"/>
      <c r="BT38" s="403"/>
      <c r="BU38" s="403"/>
      <c r="BV38" s="403"/>
    </row>
    <row r="39" spans="1:74" s="411" customFormat="1" ht="12" customHeight="1" x14ac:dyDescent="0.25">
      <c r="A39" s="410" t="s">
        <v>1246</v>
      </c>
      <c r="B39" s="668" t="s">
        <v>1247</v>
      </c>
      <c r="C39" s="237">
        <v>33.635080000000002</v>
      </c>
      <c r="D39" s="237">
        <v>34.229838999999998</v>
      </c>
      <c r="E39" s="237">
        <v>34.771704</v>
      </c>
      <c r="F39" s="237">
        <v>35.264544999999998</v>
      </c>
      <c r="G39" s="237">
        <v>35.779280999999997</v>
      </c>
      <c r="H39" s="237">
        <v>36.321424</v>
      </c>
      <c r="I39" s="237">
        <v>36.849044999999997</v>
      </c>
      <c r="J39" s="237">
        <v>37.373382999999997</v>
      </c>
      <c r="K39" s="237">
        <v>37.982647999999998</v>
      </c>
      <c r="L39" s="237">
        <v>38.539679</v>
      </c>
      <c r="M39" s="237">
        <v>39.145741999999998</v>
      </c>
      <c r="N39" s="237">
        <v>39.828018</v>
      </c>
      <c r="O39" s="237">
        <v>40.442681</v>
      </c>
      <c r="P39" s="237">
        <v>41.008308</v>
      </c>
      <c r="Q39" s="237">
        <v>41.588985999999998</v>
      </c>
      <c r="R39" s="237">
        <v>42.188442000000002</v>
      </c>
      <c r="S39" s="237">
        <v>42.943486999999998</v>
      </c>
      <c r="T39" s="237">
        <v>43.659309999999998</v>
      </c>
      <c r="U39" s="237">
        <v>44.259798000000004</v>
      </c>
      <c r="V39" s="237">
        <v>45.307195999999998</v>
      </c>
      <c r="W39" s="237">
        <v>45.923296999999998</v>
      </c>
      <c r="X39" s="237">
        <v>46.563237000000001</v>
      </c>
      <c r="Y39" s="237">
        <v>47.224916999999998</v>
      </c>
      <c r="Z39" s="237">
        <v>47.774679999999996</v>
      </c>
      <c r="AA39" s="237">
        <v>47.712300999999997</v>
      </c>
      <c r="AB39" s="237">
        <v>48.289785000000002</v>
      </c>
      <c r="AC39" s="237">
        <v>48.727884000000003</v>
      </c>
      <c r="AD39" s="237">
        <v>49.136710000000001</v>
      </c>
      <c r="AE39" s="237">
        <v>49.744244999999999</v>
      </c>
      <c r="AF39" s="237">
        <v>50.074626000000002</v>
      </c>
      <c r="AG39" s="237">
        <v>50.519556999999999</v>
      </c>
      <c r="AH39" s="237">
        <v>51.026834999999998</v>
      </c>
      <c r="AI39" s="237">
        <v>51.583480999999999</v>
      </c>
      <c r="AJ39" s="237">
        <v>52.016370000000002</v>
      </c>
      <c r="AK39" s="237">
        <v>52.480780000000003</v>
      </c>
      <c r="AL39" s="237">
        <v>53.228099</v>
      </c>
      <c r="AM39" s="237">
        <v>53.644537</v>
      </c>
      <c r="AN39" s="237">
        <v>54.129033999999997</v>
      </c>
      <c r="AO39" s="237">
        <v>54.620278999999996</v>
      </c>
      <c r="AP39" s="237">
        <v>55.029243999999998</v>
      </c>
      <c r="AQ39" s="237">
        <v>55.424298</v>
      </c>
      <c r="AR39" s="237">
        <v>55.872650999999998</v>
      </c>
      <c r="AS39" s="237">
        <v>56.307057</v>
      </c>
      <c r="AT39" s="237">
        <v>56.741821000000002</v>
      </c>
      <c r="AU39" s="237">
        <v>57.507950999999998</v>
      </c>
      <c r="AV39" s="237">
        <v>58.077314000000001</v>
      </c>
      <c r="AW39" s="237">
        <v>58.684289999999997</v>
      </c>
      <c r="AX39" s="237">
        <v>59.505547</v>
      </c>
      <c r="AY39" s="237">
        <v>59.950138000000003</v>
      </c>
      <c r="AZ39" s="797">
        <v>60.19791</v>
      </c>
      <c r="BA39" s="797">
        <v>60.978444000000003</v>
      </c>
      <c r="BB39" s="797">
        <v>61.521478000000002</v>
      </c>
      <c r="BC39" s="797">
        <v>62.088622999999998</v>
      </c>
      <c r="BD39" s="797">
        <v>62.618180000000002</v>
      </c>
      <c r="BE39" s="797">
        <v>63.15728</v>
      </c>
      <c r="BF39" s="391">
        <v>63.695120000000003</v>
      </c>
      <c r="BG39" s="391">
        <v>64.231110000000001</v>
      </c>
      <c r="BH39" s="391">
        <v>64.765630000000002</v>
      </c>
      <c r="BI39" s="391">
        <v>65.298379999999995</v>
      </c>
      <c r="BJ39" s="391">
        <v>65.828990000000005</v>
      </c>
      <c r="BK39" s="391">
        <v>66.356359999999995</v>
      </c>
      <c r="BL39" s="391">
        <v>66.881590000000003</v>
      </c>
      <c r="BM39" s="391">
        <v>67.404929999999993</v>
      </c>
      <c r="BN39" s="391">
        <v>67.927059999999997</v>
      </c>
      <c r="BO39" s="391">
        <v>68.44735</v>
      </c>
      <c r="BP39" s="391">
        <v>68.965609999999998</v>
      </c>
      <c r="BQ39" s="391">
        <v>69.48142</v>
      </c>
      <c r="BR39" s="391">
        <v>69.994829999999993</v>
      </c>
      <c r="BS39" s="391">
        <v>70.505780000000001</v>
      </c>
      <c r="BT39" s="391">
        <v>71.014300000000006</v>
      </c>
      <c r="BU39" s="391">
        <v>71.520390000000006</v>
      </c>
      <c r="BV39" s="391">
        <v>72.024029999999996</v>
      </c>
    </row>
    <row r="40" spans="1:74" ht="12" customHeight="1" x14ac:dyDescent="0.25">
      <c r="A40" s="230" t="s">
        <v>1248</v>
      </c>
      <c r="B40" s="412" t="s">
        <v>906</v>
      </c>
      <c r="C40" s="397">
        <v>21.342507999999999</v>
      </c>
      <c r="D40" s="397">
        <v>21.777138999999998</v>
      </c>
      <c r="E40" s="397">
        <v>22.187647999999999</v>
      </c>
      <c r="F40" s="397">
        <v>22.604019999999998</v>
      </c>
      <c r="G40" s="397">
        <v>22.993120000000001</v>
      </c>
      <c r="H40" s="397">
        <v>23.394763999999999</v>
      </c>
      <c r="I40" s="397">
        <v>23.816818000000001</v>
      </c>
      <c r="J40" s="397">
        <v>24.279709</v>
      </c>
      <c r="K40" s="397">
        <v>24.735551999999998</v>
      </c>
      <c r="L40" s="397">
        <v>25.241482999999999</v>
      </c>
      <c r="M40" s="397">
        <v>25.727995</v>
      </c>
      <c r="N40" s="397">
        <v>26.29401</v>
      </c>
      <c r="O40" s="397">
        <v>26.741139</v>
      </c>
      <c r="P40" s="397">
        <v>27.199214999999999</v>
      </c>
      <c r="Q40" s="397">
        <v>27.683588</v>
      </c>
      <c r="R40" s="397">
        <v>28.127364</v>
      </c>
      <c r="S40" s="397">
        <v>28.745605999999999</v>
      </c>
      <c r="T40" s="397">
        <v>29.380728000000001</v>
      </c>
      <c r="U40" s="397">
        <v>29.900759000000001</v>
      </c>
      <c r="V40" s="397">
        <v>30.758519</v>
      </c>
      <c r="W40" s="397">
        <v>31.220016000000001</v>
      </c>
      <c r="X40" s="397">
        <v>31.738132</v>
      </c>
      <c r="Y40" s="397">
        <v>32.195846000000003</v>
      </c>
      <c r="Z40" s="397">
        <v>32.611266000000001</v>
      </c>
      <c r="AA40" s="397">
        <v>32.849159999999998</v>
      </c>
      <c r="AB40" s="397">
        <v>33.261724000000001</v>
      </c>
      <c r="AC40" s="397">
        <v>33.583314999999999</v>
      </c>
      <c r="AD40" s="397">
        <v>33.861663</v>
      </c>
      <c r="AE40" s="397">
        <v>34.190198000000002</v>
      </c>
      <c r="AF40" s="397">
        <v>34.425868000000001</v>
      </c>
      <c r="AG40" s="397">
        <v>34.741011999999998</v>
      </c>
      <c r="AH40" s="397">
        <v>35.113079999999997</v>
      </c>
      <c r="AI40" s="397">
        <v>35.475320000000004</v>
      </c>
      <c r="AJ40" s="397">
        <v>35.767612999999997</v>
      </c>
      <c r="AK40" s="397">
        <v>36.027326000000002</v>
      </c>
      <c r="AL40" s="397">
        <v>36.501806999999999</v>
      </c>
      <c r="AM40" s="397">
        <v>36.761077999999998</v>
      </c>
      <c r="AN40" s="397">
        <v>37.097369</v>
      </c>
      <c r="AO40" s="397">
        <v>37.391488000000003</v>
      </c>
      <c r="AP40" s="397">
        <v>37.663533000000001</v>
      </c>
      <c r="AQ40" s="397">
        <v>37.925109999999997</v>
      </c>
      <c r="AR40" s="397">
        <v>38.219237</v>
      </c>
      <c r="AS40" s="397">
        <v>38.498251000000003</v>
      </c>
      <c r="AT40" s="397">
        <v>38.795541999999998</v>
      </c>
      <c r="AU40" s="397">
        <v>39.243302</v>
      </c>
      <c r="AV40" s="397">
        <v>39.640832000000003</v>
      </c>
      <c r="AW40" s="397">
        <v>39.958416999999997</v>
      </c>
      <c r="AX40" s="397">
        <v>40.474800999999999</v>
      </c>
      <c r="AY40" s="397">
        <v>40.825546000000003</v>
      </c>
      <c r="AZ40" s="798">
        <v>41.059660000000001</v>
      </c>
      <c r="BA40" s="798">
        <v>41.398536</v>
      </c>
      <c r="BB40" s="798">
        <v>41.660322999999998</v>
      </c>
      <c r="BC40" s="798">
        <v>42.055329</v>
      </c>
      <c r="BD40" s="798">
        <v>42.413159999999998</v>
      </c>
      <c r="BE40" s="798">
        <v>42.770440000000001</v>
      </c>
      <c r="BF40" s="385">
        <v>43.126350000000002</v>
      </c>
      <c r="BG40" s="385">
        <v>43.480449999999998</v>
      </c>
      <c r="BH40" s="385">
        <v>43.832259999999998</v>
      </c>
      <c r="BI40" s="385">
        <v>44.181550000000001</v>
      </c>
      <c r="BJ40" s="385">
        <v>44.528019999999998</v>
      </c>
      <c r="BK40" s="385">
        <v>44.870570000000001</v>
      </c>
      <c r="BL40" s="385">
        <v>45.210290000000001</v>
      </c>
      <c r="BM40" s="385">
        <v>45.547449999999998</v>
      </c>
      <c r="BN40" s="385">
        <v>45.882710000000003</v>
      </c>
      <c r="BO40" s="385">
        <v>46.215479999999999</v>
      </c>
      <c r="BP40" s="385">
        <v>46.545549999999999</v>
      </c>
      <c r="BQ40" s="385">
        <v>46.872540000000001</v>
      </c>
      <c r="BR40" s="385">
        <v>47.196480000000001</v>
      </c>
      <c r="BS40" s="385">
        <v>47.517339999999997</v>
      </c>
      <c r="BT40" s="385">
        <v>47.835140000000003</v>
      </c>
      <c r="BU40" s="385">
        <v>48.149880000000003</v>
      </c>
      <c r="BV40" s="385">
        <v>48.461570000000002</v>
      </c>
    </row>
    <row r="41" spans="1:74" ht="12" customHeight="1" x14ac:dyDescent="0.25">
      <c r="A41" s="230" t="s">
        <v>1249</v>
      </c>
      <c r="B41" s="412" t="s">
        <v>887</v>
      </c>
      <c r="C41" s="397">
        <v>10.082924999999999</v>
      </c>
      <c r="D41" s="397">
        <v>10.239179999999999</v>
      </c>
      <c r="E41" s="397">
        <v>10.36327</v>
      </c>
      <c r="F41" s="397">
        <v>10.42977</v>
      </c>
      <c r="G41" s="397">
        <v>10.550326</v>
      </c>
      <c r="H41" s="397">
        <v>10.681072</v>
      </c>
      <c r="I41" s="397">
        <v>10.780798000000001</v>
      </c>
      <c r="J41" s="397">
        <v>10.833050999999999</v>
      </c>
      <c r="K41" s="397">
        <v>10.976637999999999</v>
      </c>
      <c r="L41" s="397">
        <v>11.003876</v>
      </c>
      <c r="M41" s="397">
        <v>11.117277</v>
      </c>
      <c r="N41" s="397">
        <v>11.212300000000001</v>
      </c>
      <c r="O41" s="397">
        <v>11.361007000000001</v>
      </c>
      <c r="P41" s="397">
        <v>11.464456999999999</v>
      </c>
      <c r="Q41" s="397">
        <v>11.544290999999999</v>
      </c>
      <c r="R41" s="397">
        <v>11.647169999999999</v>
      </c>
      <c r="S41" s="397">
        <v>11.781696</v>
      </c>
      <c r="T41" s="397">
        <v>11.849761000000001</v>
      </c>
      <c r="U41" s="397">
        <v>11.921058</v>
      </c>
      <c r="V41" s="397">
        <v>12.100559000000001</v>
      </c>
      <c r="W41" s="397">
        <v>12.236625</v>
      </c>
      <c r="X41" s="397">
        <v>12.325791000000001</v>
      </c>
      <c r="Y41" s="397">
        <v>12.478887</v>
      </c>
      <c r="Z41" s="397">
        <v>12.605149000000001</v>
      </c>
      <c r="AA41" s="397">
        <v>12.292059</v>
      </c>
      <c r="AB41" s="397">
        <v>12.429804000000001</v>
      </c>
      <c r="AC41" s="397">
        <v>12.540499000000001</v>
      </c>
      <c r="AD41" s="397">
        <v>12.655065</v>
      </c>
      <c r="AE41" s="397">
        <v>12.954803</v>
      </c>
      <c r="AF41" s="397">
        <v>13.042287</v>
      </c>
      <c r="AG41" s="397">
        <v>13.169632</v>
      </c>
      <c r="AH41" s="397">
        <v>13.291499</v>
      </c>
      <c r="AI41" s="397">
        <v>13.415176000000001</v>
      </c>
      <c r="AJ41" s="397">
        <v>13.548672</v>
      </c>
      <c r="AK41" s="397">
        <v>13.730324</v>
      </c>
      <c r="AL41" s="397">
        <v>14.014046</v>
      </c>
      <c r="AM41" s="397">
        <v>14.157712</v>
      </c>
      <c r="AN41" s="397">
        <v>14.276761</v>
      </c>
      <c r="AO41" s="397">
        <v>14.46758</v>
      </c>
      <c r="AP41" s="397">
        <v>14.591398</v>
      </c>
      <c r="AQ41" s="397">
        <v>14.706678999999999</v>
      </c>
      <c r="AR41" s="397">
        <v>14.851274</v>
      </c>
      <c r="AS41" s="397">
        <v>14.988137999999999</v>
      </c>
      <c r="AT41" s="397">
        <v>15.100897</v>
      </c>
      <c r="AU41" s="397">
        <v>15.380178000000001</v>
      </c>
      <c r="AV41" s="397">
        <v>15.521762000000001</v>
      </c>
      <c r="AW41" s="397">
        <v>15.8009</v>
      </c>
      <c r="AX41" s="397">
        <v>16.031407000000002</v>
      </c>
      <c r="AY41" s="397">
        <v>16.124556999999999</v>
      </c>
      <c r="AZ41" s="798">
        <v>16.141006000000001</v>
      </c>
      <c r="BA41" s="798">
        <v>16.547319999999999</v>
      </c>
      <c r="BB41" s="798">
        <v>16.808133999999999</v>
      </c>
      <c r="BC41" s="798">
        <v>16.945169</v>
      </c>
      <c r="BD41" s="798">
        <v>17.09713</v>
      </c>
      <c r="BE41" s="798">
        <v>17.258769999999998</v>
      </c>
      <c r="BF41" s="385">
        <v>17.42052</v>
      </c>
      <c r="BG41" s="385">
        <v>17.58222</v>
      </c>
      <c r="BH41" s="385">
        <v>17.744720000000001</v>
      </c>
      <c r="BI41" s="385">
        <v>17.90793</v>
      </c>
      <c r="BJ41" s="385">
        <v>18.07179</v>
      </c>
      <c r="BK41" s="385">
        <v>18.23631</v>
      </c>
      <c r="BL41" s="385">
        <v>18.401489999999999</v>
      </c>
      <c r="BM41" s="385">
        <v>18.567319999999999</v>
      </c>
      <c r="BN41" s="385">
        <v>18.733789999999999</v>
      </c>
      <c r="BO41" s="385">
        <v>18.9009</v>
      </c>
      <c r="BP41" s="385">
        <v>19.068639999999998</v>
      </c>
      <c r="BQ41" s="385">
        <v>19.236999999999998</v>
      </c>
      <c r="BR41" s="385">
        <v>19.40597</v>
      </c>
      <c r="BS41" s="385">
        <v>19.57554</v>
      </c>
      <c r="BT41" s="385">
        <v>19.745719999999999</v>
      </c>
      <c r="BU41" s="385">
        <v>19.91649</v>
      </c>
      <c r="BV41" s="385">
        <v>20.08785</v>
      </c>
    </row>
    <row r="42" spans="1:74" s="667" customFormat="1" ht="12" customHeight="1" x14ac:dyDescent="0.25">
      <c r="A42" s="230" t="s">
        <v>1250</v>
      </c>
      <c r="B42" s="669" t="s">
        <v>885</v>
      </c>
      <c r="C42" s="399">
        <v>2.2096469999999999</v>
      </c>
      <c r="D42" s="399">
        <v>2.2135199999999999</v>
      </c>
      <c r="E42" s="399">
        <v>2.2207859999999999</v>
      </c>
      <c r="F42" s="399">
        <v>2.2307549999999998</v>
      </c>
      <c r="G42" s="399">
        <v>2.2358349999999998</v>
      </c>
      <c r="H42" s="399">
        <v>2.2455880000000001</v>
      </c>
      <c r="I42" s="399">
        <v>2.2514289999999999</v>
      </c>
      <c r="J42" s="399">
        <v>2.2606229999999998</v>
      </c>
      <c r="K42" s="399">
        <v>2.2704580000000001</v>
      </c>
      <c r="L42" s="399">
        <v>2.2943199999999999</v>
      </c>
      <c r="M42" s="399">
        <v>2.3004699999999998</v>
      </c>
      <c r="N42" s="399">
        <v>2.3217080000000001</v>
      </c>
      <c r="O42" s="399">
        <v>2.340535</v>
      </c>
      <c r="P42" s="399">
        <v>2.3446359999999999</v>
      </c>
      <c r="Q42" s="399">
        <v>2.3611070000000001</v>
      </c>
      <c r="R42" s="399">
        <v>2.4139080000000002</v>
      </c>
      <c r="S42" s="399">
        <v>2.416185</v>
      </c>
      <c r="T42" s="399">
        <v>2.4288210000000001</v>
      </c>
      <c r="U42" s="399">
        <v>2.4379810000000002</v>
      </c>
      <c r="V42" s="399">
        <v>2.448118</v>
      </c>
      <c r="W42" s="399">
        <v>2.466656</v>
      </c>
      <c r="X42" s="399">
        <v>2.499314</v>
      </c>
      <c r="Y42" s="399">
        <v>2.5501839999999998</v>
      </c>
      <c r="Z42" s="399">
        <v>2.558265</v>
      </c>
      <c r="AA42" s="399">
        <v>2.5710820000000001</v>
      </c>
      <c r="AB42" s="399">
        <v>2.5982569999999998</v>
      </c>
      <c r="AC42" s="399">
        <v>2.6040700000000001</v>
      </c>
      <c r="AD42" s="399">
        <v>2.6199819999999998</v>
      </c>
      <c r="AE42" s="399">
        <v>2.5992440000000001</v>
      </c>
      <c r="AF42" s="399">
        <v>2.606471</v>
      </c>
      <c r="AG42" s="399">
        <v>2.6089129999999998</v>
      </c>
      <c r="AH42" s="399">
        <v>2.6222560000000001</v>
      </c>
      <c r="AI42" s="399">
        <v>2.6929850000000002</v>
      </c>
      <c r="AJ42" s="399">
        <v>2.7000850000000001</v>
      </c>
      <c r="AK42" s="399">
        <v>2.7231299999999998</v>
      </c>
      <c r="AL42" s="399">
        <v>2.7122459999999999</v>
      </c>
      <c r="AM42" s="399">
        <v>2.7257470000000001</v>
      </c>
      <c r="AN42" s="399">
        <v>2.7549039999999998</v>
      </c>
      <c r="AO42" s="399">
        <v>2.7612109999999999</v>
      </c>
      <c r="AP42" s="399">
        <v>2.7743129999999998</v>
      </c>
      <c r="AQ42" s="399">
        <v>2.7925089999999999</v>
      </c>
      <c r="AR42" s="399">
        <v>2.8021400000000001</v>
      </c>
      <c r="AS42" s="399">
        <v>2.820668</v>
      </c>
      <c r="AT42" s="399">
        <v>2.8453819999999999</v>
      </c>
      <c r="AU42" s="399">
        <v>2.884471</v>
      </c>
      <c r="AV42" s="399">
        <v>2.91472</v>
      </c>
      <c r="AW42" s="399">
        <v>2.924973</v>
      </c>
      <c r="AX42" s="399">
        <v>2.999339</v>
      </c>
      <c r="AY42" s="399">
        <v>3.000035</v>
      </c>
      <c r="AZ42" s="823">
        <v>2.9972439999999998</v>
      </c>
      <c r="BA42" s="823">
        <v>3.0325880000000001</v>
      </c>
      <c r="BB42" s="823">
        <v>3.0530210000000002</v>
      </c>
      <c r="BC42" s="823">
        <v>3.0881249999999998</v>
      </c>
      <c r="BD42" s="823">
        <v>3.1078899999999998</v>
      </c>
      <c r="BE42" s="823">
        <v>3.1280700000000001</v>
      </c>
      <c r="BF42" s="388">
        <v>3.1482540000000001</v>
      </c>
      <c r="BG42" s="388">
        <v>3.1684369999999999</v>
      </c>
      <c r="BH42" s="388">
        <v>3.1886540000000001</v>
      </c>
      <c r="BI42" s="388">
        <v>3.208901</v>
      </c>
      <c r="BJ42" s="388">
        <v>3.2291759999999998</v>
      </c>
      <c r="BK42" s="388">
        <v>3.2494800000000001</v>
      </c>
      <c r="BL42" s="388">
        <v>3.2698119999999999</v>
      </c>
      <c r="BM42" s="388">
        <v>3.290171</v>
      </c>
      <c r="BN42" s="388">
        <v>3.3105579999999999</v>
      </c>
      <c r="BO42" s="388">
        <v>3.3309730000000002</v>
      </c>
      <c r="BP42" s="388">
        <v>3.3514149999999998</v>
      </c>
      <c r="BQ42" s="388">
        <v>3.3718819999999998</v>
      </c>
      <c r="BR42" s="388">
        <v>3.3923770000000002</v>
      </c>
      <c r="BS42" s="388">
        <v>3.4128970000000001</v>
      </c>
      <c r="BT42" s="388">
        <v>3.433443</v>
      </c>
      <c r="BU42" s="388">
        <v>3.4540150000000001</v>
      </c>
      <c r="BV42" s="388">
        <v>3.4746109999999999</v>
      </c>
    </row>
    <row r="43" spans="1:74" ht="12" customHeight="1" x14ac:dyDescent="0.25">
      <c r="A43" s="230"/>
      <c r="B43" s="1065" t="s">
        <v>1251</v>
      </c>
      <c r="C43" s="1066"/>
      <c r="D43" s="1066"/>
      <c r="E43" s="1066"/>
      <c r="F43" s="1066"/>
      <c r="G43" s="1066"/>
      <c r="H43" s="1066"/>
      <c r="I43" s="1066"/>
      <c r="J43" s="1066"/>
      <c r="K43" s="1066"/>
      <c r="L43" s="1066"/>
      <c r="M43" s="1066"/>
      <c r="N43" s="1066"/>
      <c r="O43" s="1066"/>
      <c r="P43" s="1066"/>
      <c r="Q43" s="1067"/>
      <c r="R43" s="237"/>
      <c r="S43" s="237"/>
      <c r="T43" s="237"/>
      <c r="U43" s="237"/>
      <c r="V43" s="237"/>
      <c r="W43" s="237"/>
      <c r="X43" s="237"/>
      <c r="Y43" s="237"/>
      <c r="Z43" s="237"/>
      <c r="AA43" s="237"/>
      <c r="AB43" s="237"/>
      <c r="AC43" s="238"/>
      <c r="AD43" s="238"/>
      <c r="AE43" s="238"/>
      <c r="AF43" s="238"/>
      <c r="AG43" s="238"/>
      <c r="AH43" s="238"/>
      <c r="AI43" s="238"/>
      <c r="AJ43" s="238"/>
      <c r="AK43" s="238"/>
      <c r="AL43" s="238"/>
      <c r="AM43" s="238"/>
      <c r="AN43" s="238"/>
      <c r="AO43" s="238"/>
      <c r="AP43" s="238"/>
      <c r="AQ43" s="238"/>
      <c r="AR43" s="238"/>
      <c r="AS43" s="238"/>
      <c r="AT43" s="238"/>
      <c r="AU43" s="238"/>
      <c r="AV43" s="238"/>
      <c r="AW43" s="238"/>
      <c r="AX43" s="238"/>
      <c r="AY43" s="616"/>
      <c r="AZ43" s="616"/>
      <c r="BA43" s="616"/>
      <c r="BB43" s="616"/>
      <c r="BC43" s="616"/>
      <c r="BD43" s="616"/>
      <c r="BE43" s="616"/>
      <c r="BF43" s="616"/>
      <c r="BG43" s="616"/>
      <c r="BH43" s="616"/>
      <c r="BI43" s="616"/>
      <c r="BJ43" s="238"/>
      <c r="BK43" s="238"/>
      <c r="BL43" s="238"/>
      <c r="BM43" s="238"/>
      <c r="BN43" s="238"/>
      <c r="BO43" s="238"/>
      <c r="BP43" s="238"/>
      <c r="BQ43" s="238"/>
      <c r="BR43" s="238"/>
      <c r="BS43" s="238"/>
      <c r="BT43" s="238"/>
      <c r="BU43" s="238"/>
      <c r="BV43" s="238"/>
    </row>
    <row r="44" spans="1:74" ht="12" customHeight="1" x14ac:dyDescent="0.25">
      <c r="A44" s="230"/>
      <c r="B44" s="258" t="s">
        <v>114</v>
      </c>
      <c r="C44" s="258"/>
      <c r="D44" s="258"/>
      <c r="E44" s="258"/>
      <c r="F44" s="258"/>
      <c r="G44" s="258"/>
      <c r="H44" s="495"/>
      <c r="I44" s="258"/>
      <c r="J44" s="258"/>
      <c r="K44" s="258"/>
      <c r="L44" s="258"/>
      <c r="M44" s="258"/>
      <c r="N44" s="258"/>
      <c r="O44" s="258"/>
      <c r="P44" s="258"/>
      <c r="Q44" s="258"/>
      <c r="R44" s="237"/>
      <c r="S44" s="237"/>
      <c r="T44" s="237"/>
      <c r="U44" s="237"/>
      <c r="V44" s="237"/>
      <c r="W44" s="237"/>
      <c r="X44" s="237"/>
      <c r="Y44" s="237"/>
      <c r="Z44" s="237"/>
      <c r="AA44" s="237"/>
      <c r="AB44" s="237"/>
      <c r="AC44" s="238"/>
      <c r="AD44" s="238"/>
      <c r="AE44" s="238"/>
      <c r="AF44" s="238"/>
      <c r="AG44" s="238"/>
      <c r="AH44" s="238"/>
      <c r="AI44" s="238"/>
      <c r="AJ44" s="238"/>
      <c r="AK44" s="238"/>
      <c r="AL44" s="238"/>
      <c r="AM44" s="238"/>
      <c r="AN44" s="238"/>
      <c r="AO44" s="238"/>
      <c r="AP44" s="238"/>
      <c r="AQ44" s="238"/>
      <c r="AR44" s="238"/>
      <c r="AS44" s="238"/>
      <c r="AT44" s="238"/>
      <c r="AU44" s="238"/>
      <c r="AV44" s="238"/>
      <c r="AW44" s="238"/>
      <c r="AX44" s="238"/>
      <c r="AY44" s="616"/>
      <c r="AZ44" s="616"/>
      <c r="BA44" s="616"/>
      <c r="BB44" s="616"/>
      <c r="BC44" s="616"/>
      <c r="BD44" s="616"/>
      <c r="BE44" s="616"/>
      <c r="BF44" s="616"/>
      <c r="BG44" s="616"/>
      <c r="BH44" s="616"/>
      <c r="BI44" s="616"/>
      <c r="BJ44" s="238"/>
      <c r="BK44" s="238"/>
      <c r="BL44" s="238"/>
      <c r="BM44" s="238"/>
      <c r="BN44" s="238"/>
      <c r="BO44" s="238"/>
      <c r="BP44" s="238"/>
      <c r="BQ44" s="238"/>
      <c r="BR44" s="238"/>
      <c r="BS44" s="238"/>
      <c r="BT44" s="238"/>
      <c r="BU44" s="238"/>
      <c r="BV44" s="238"/>
    </row>
    <row r="45" spans="1:74" ht="12" customHeight="1" x14ac:dyDescent="0.25">
      <c r="A45" s="230"/>
      <c r="B45" s="974" t="str">
        <f>Dates!$G$2</f>
        <v>EIA completed modeling and analysis for this report on Thursday, August 6, 2026.</v>
      </c>
      <c r="C45" s="975"/>
      <c r="D45" s="975"/>
      <c r="E45" s="975"/>
      <c r="F45" s="975"/>
      <c r="G45" s="975"/>
      <c r="H45" s="975"/>
      <c r="I45" s="975"/>
      <c r="J45" s="975"/>
      <c r="K45" s="975"/>
      <c r="L45" s="975"/>
      <c r="M45" s="975"/>
      <c r="N45" s="975"/>
      <c r="O45" s="975"/>
      <c r="P45" s="975"/>
      <c r="Q45" s="975"/>
      <c r="R45" s="237"/>
      <c r="S45" s="237"/>
      <c r="T45" s="237"/>
      <c r="U45" s="237"/>
      <c r="V45" s="237"/>
      <c r="W45" s="237"/>
      <c r="X45" s="237"/>
      <c r="Y45" s="237"/>
      <c r="Z45" s="237"/>
      <c r="AA45" s="237"/>
      <c r="AB45" s="237"/>
      <c r="AC45" s="238"/>
      <c r="AD45" s="238"/>
      <c r="AE45" s="238"/>
      <c r="AF45" s="238"/>
      <c r="AG45" s="238"/>
      <c r="AH45" s="238"/>
      <c r="AI45" s="238"/>
      <c r="AJ45" s="238"/>
      <c r="AK45" s="238"/>
      <c r="AL45" s="238"/>
      <c r="AM45" s="238"/>
      <c r="AN45" s="238"/>
      <c r="AO45" s="238"/>
      <c r="AP45" s="238"/>
      <c r="AQ45" s="238"/>
      <c r="AR45" s="238"/>
      <c r="AS45" s="238"/>
      <c r="AT45" s="238"/>
      <c r="AU45" s="238"/>
      <c r="AV45" s="238"/>
      <c r="AW45" s="238"/>
      <c r="AX45" s="238"/>
      <c r="AY45" s="616"/>
      <c r="AZ45" s="616"/>
      <c r="BA45" s="616"/>
      <c r="BB45" s="616"/>
      <c r="BC45" s="616"/>
      <c r="BD45" s="616"/>
      <c r="BE45" s="616"/>
      <c r="BF45" s="616"/>
      <c r="BG45" s="616"/>
      <c r="BH45" s="616"/>
      <c r="BI45" s="616"/>
      <c r="BJ45" s="238"/>
      <c r="BK45" s="238"/>
      <c r="BL45" s="238"/>
      <c r="BM45" s="238"/>
      <c r="BN45" s="238"/>
      <c r="BO45" s="238"/>
      <c r="BP45" s="238"/>
      <c r="BQ45" s="238"/>
      <c r="BR45" s="238"/>
      <c r="BS45" s="238"/>
      <c r="BT45" s="238"/>
      <c r="BU45" s="238"/>
      <c r="BV45" s="238"/>
    </row>
    <row r="46" spans="1:74" ht="12" customHeight="1" x14ac:dyDescent="0.25">
      <c r="A46" s="230"/>
      <c r="B46" s="1081" t="s">
        <v>116</v>
      </c>
      <c r="C46" s="1082"/>
      <c r="D46" s="1082"/>
      <c r="E46" s="1082"/>
      <c r="F46" s="1082"/>
      <c r="G46" s="1082"/>
      <c r="H46" s="1082"/>
      <c r="I46" s="1082"/>
      <c r="J46" s="1082"/>
      <c r="K46" s="1082"/>
      <c r="L46" s="1082"/>
      <c r="M46" s="1082"/>
      <c r="N46" s="1082"/>
      <c r="O46" s="1082"/>
      <c r="P46" s="1082"/>
      <c r="Q46" s="1082"/>
      <c r="R46" s="237"/>
      <c r="S46" s="237"/>
      <c r="T46" s="237"/>
      <c r="U46" s="237"/>
      <c r="V46" s="237"/>
      <c r="W46" s="237"/>
      <c r="X46" s="237"/>
      <c r="Y46" s="237"/>
      <c r="Z46" s="237"/>
      <c r="AA46" s="237"/>
      <c r="AB46" s="237"/>
      <c r="AC46" s="238"/>
      <c r="AD46" s="238"/>
      <c r="AE46" s="238"/>
      <c r="AF46" s="238"/>
      <c r="AG46" s="238"/>
      <c r="AH46" s="238"/>
      <c r="AI46" s="238"/>
      <c r="AJ46" s="238"/>
      <c r="AK46" s="238"/>
      <c r="AL46" s="238"/>
      <c r="AM46" s="238"/>
      <c r="AN46" s="238"/>
      <c r="AO46" s="238"/>
      <c r="AP46" s="238"/>
      <c r="AQ46" s="238"/>
      <c r="AR46" s="238"/>
      <c r="AS46" s="238"/>
      <c r="AT46" s="238"/>
      <c r="AU46" s="238"/>
      <c r="AV46" s="238"/>
      <c r="AW46" s="238"/>
      <c r="AX46" s="238"/>
      <c r="AY46" s="616"/>
      <c r="AZ46" s="616"/>
      <c r="BA46" s="616"/>
      <c r="BB46" s="616"/>
      <c r="BC46" s="616"/>
      <c r="BD46" s="616"/>
      <c r="BE46" s="616"/>
      <c r="BF46" s="616"/>
      <c r="BG46" s="616"/>
      <c r="BH46" s="616"/>
      <c r="BI46" s="616"/>
      <c r="BJ46" s="238"/>
      <c r="BK46" s="238"/>
      <c r="BL46" s="238"/>
      <c r="BM46" s="238"/>
      <c r="BN46" s="238"/>
      <c r="BO46" s="238"/>
      <c r="BP46" s="238"/>
      <c r="BQ46" s="238"/>
      <c r="BR46" s="238"/>
      <c r="BS46" s="238"/>
      <c r="BT46" s="238"/>
      <c r="BU46" s="238"/>
      <c r="BV46" s="238"/>
    </row>
    <row r="47" spans="1:74" ht="12" customHeight="1" x14ac:dyDescent="0.25">
      <c r="A47" s="230"/>
      <c r="B47" s="1065" t="s">
        <v>1252</v>
      </c>
      <c r="C47" s="1066"/>
      <c r="D47" s="1066"/>
      <c r="E47" s="1066"/>
      <c r="F47" s="1066"/>
      <c r="G47" s="1066"/>
      <c r="H47" s="1066"/>
      <c r="I47" s="1066"/>
      <c r="J47" s="1066"/>
      <c r="K47" s="1066"/>
      <c r="L47" s="1066"/>
      <c r="M47" s="1066"/>
      <c r="N47" s="1066"/>
      <c r="O47" s="1066"/>
      <c r="P47" s="1066"/>
      <c r="Q47" s="1067"/>
      <c r="R47" s="237"/>
      <c r="S47" s="237"/>
      <c r="T47" s="237"/>
      <c r="U47" s="237"/>
      <c r="V47" s="237"/>
      <c r="W47" s="237"/>
      <c r="X47" s="237"/>
      <c r="Y47" s="237"/>
      <c r="Z47" s="237"/>
      <c r="AA47" s="237"/>
      <c r="AB47" s="237"/>
      <c r="AC47" s="238"/>
      <c r="AD47" s="238"/>
      <c r="AE47" s="238"/>
      <c r="AF47" s="238"/>
      <c r="AG47" s="238"/>
      <c r="AH47" s="238"/>
      <c r="AI47" s="238"/>
      <c r="AJ47" s="238"/>
      <c r="AK47" s="238"/>
      <c r="AL47" s="238"/>
      <c r="AM47" s="238"/>
      <c r="AN47" s="238"/>
      <c r="AO47" s="238"/>
      <c r="AP47" s="238"/>
      <c r="AQ47" s="238"/>
      <c r="AR47" s="238"/>
      <c r="AS47" s="238"/>
      <c r="AT47" s="238"/>
      <c r="AU47" s="238"/>
      <c r="AV47" s="238"/>
      <c r="AW47" s="238"/>
      <c r="AX47" s="238"/>
      <c r="AY47" s="616"/>
      <c r="AZ47" s="616"/>
      <c r="BA47" s="616"/>
      <c r="BB47" s="616"/>
      <c r="BC47" s="616"/>
      <c r="BD47" s="616"/>
      <c r="BE47" s="616"/>
      <c r="BF47" s="616"/>
      <c r="BG47" s="616"/>
      <c r="BH47" s="616"/>
      <c r="BI47" s="616"/>
      <c r="BJ47" s="238"/>
      <c r="BK47" s="238"/>
      <c r="BL47" s="238"/>
      <c r="BM47" s="238"/>
      <c r="BN47" s="238"/>
      <c r="BO47" s="238"/>
      <c r="BP47" s="238"/>
      <c r="BQ47" s="238"/>
      <c r="BR47" s="238"/>
      <c r="BS47" s="238"/>
      <c r="BT47" s="238"/>
      <c r="BU47" s="238"/>
      <c r="BV47" s="238"/>
    </row>
    <row r="48" spans="1:74" ht="12" customHeight="1" x14ac:dyDescent="0.25">
      <c r="A48" s="230"/>
      <c r="B48" s="1086" t="s">
        <v>1253</v>
      </c>
      <c r="C48" s="1087"/>
      <c r="D48" s="1087"/>
      <c r="E48" s="1087"/>
      <c r="F48" s="1087"/>
      <c r="G48" s="1087"/>
      <c r="H48" s="1087"/>
      <c r="I48" s="1087"/>
      <c r="J48" s="1087"/>
      <c r="K48" s="1087"/>
      <c r="L48" s="1087"/>
      <c r="M48" s="1087"/>
      <c r="N48" s="1087"/>
      <c r="O48" s="1087"/>
      <c r="P48" s="1087"/>
      <c r="Q48" s="1087"/>
      <c r="R48" s="1087"/>
      <c r="S48" s="1087"/>
      <c r="T48" s="1087"/>
      <c r="U48" s="237"/>
      <c r="V48" s="237"/>
      <c r="W48" s="237"/>
      <c r="X48" s="237"/>
      <c r="Y48" s="237"/>
      <c r="Z48" s="237"/>
      <c r="AA48" s="237"/>
      <c r="AB48" s="237"/>
      <c r="AC48" s="238"/>
      <c r="AD48" s="238"/>
      <c r="AE48" s="238"/>
      <c r="AF48" s="238"/>
      <c r="AG48" s="238"/>
      <c r="AH48" s="238"/>
      <c r="AI48" s="238"/>
      <c r="AJ48" s="238"/>
      <c r="AK48" s="238"/>
      <c r="AL48" s="238"/>
      <c r="AM48" s="238"/>
      <c r="AN48" s="238"/>
      <c r="AO48" s="238"/>
      <c r="AP48" s="238"/>
      <c r="AQ48" s="238"/>
      <c r="AR48" s="238"/>
      <c r="AS48" s="238"/>
      <c r="AT48" s="238"/>
      <c r="AU48" s="238"/>
      <c r="AV48" s="238"/>
      <c r="AW48" s="238"/>
      <c r="AX48" s="238"/>
      <c r="AY48" s="616"/>
      <c r="AZ48" s="616"/>
      <c r="BA48" s="616"/>
      <c r="BB48" s="616"/>
      <c r="BC48" s="616"/>
      <c r="BD48" s="616"/>
      <c r="BE48" s="616"/>
      <c r="BF48" s="616"/>
      <c r="BG48" s="616"/>
      <c r="BH48" s="616"/>
      <c r="BI48" s="616"/>
      <c r="BJ48" s="238"/>
      <c r="BK48" s="238"/>
      <c r="BL48" s="238"/>
      <c r="BM48" s="238"/>
      <c r="BN48" s="238"/>
      <c r="BO48" s="238"/>
      <c r="BP48" s="238"/>
      <c r="BQ48" s="238"/>
      <c r="BR48" s="238"/>
      <c r="BS48" s="238"/>
      <c r="BT48" s="238"/>
      <c r="BU48" s="238"/>
      <c r="BV48" s="238"/>
    </row>
    <row r="49" spans="1:74" ht="12" customHeight="1" x14ac:dyDescent="0.25">
      <c r="A49" s="230"/>
      <c r="B49" s="711" t="s">
        <v>118</v>
      </c>
      <c r="C49" s="894"/>
      <c r="D49" s="894"/>
      <c r="E49" s="894"/>
      <c r="F49" s="894"/>
      <c r="G49" s="894"/>
      <c r="H49" s="712"/>
      <c r="I49" s="894"/>
      <c r="J49" s="894"/>
      <c r="K49" s="894"/>
      <c r="L49" s="894"/>
      <c r="M49" s="894"/>
      <c r="N49" s="894"/>
      <c r="O49" s="894"/>
      <c r="P49" s="894"/>
      <c r="Q49" s="895"/>
      <c r="R49" s="70"/>
      <c r="S49" s="70"/>
      <c r="T49" s="70"/>
      <c r="U49" s="70"/>
      <c r="V49" s="70"/>
      <c r="W49" s="70"/>
      <c r="X49" s="70"/>
      <c r="Y49" s="70"/>
      <c r="Z49" s="70"/>
      <c r="AA49" s="70"/>
      <c r="AB49" s="70"/>
      <c r="AC49" s="92"/>
      <c r="AD49" s="92"/>
      <c r="AE49" s="92"/>
      <c r="AF49" s="92"/>
      <c r="AG49" s="92"/>
      <c r="AH49" s="92"/>
      <c r="AI49" s="92"/>
      <c r="AJ49" s="92"/>
      <c r="AK49" s="92"/>
      <c r="AL49" s="92"/>
      <c r="AM49" s="92"/>
      <c r="AN49" s="92"/>
      <c r="AO49" s="92"/>
      <c r="AP49" s="92"/>
      <c r="AQ49" s="92"/>
      <c r="AR49" s="92"/>
      <c r="AS49" s="92"/>
      <c r="AT49" s="92"/>
      <c r="AU49" s="92"/>
      <c r="AV49" s="92"/>
      <c r="AW49" s="92"/>
      <c r="AX49" s="92"/>
      <c r="AY49" s="617"/>
      <c r="AZ49" s="617"/>
      <c r="BA49" s="617"/>
      <c r="BB49" s="617"/>
      <c r="BC49" s="617"/>
      <c r="BD49" s="617"/>
      <c r="BE49" s="617"/>
      <c r="BF49" s="617"/>
      <c r="BG49" s="617"/>
      <c r="BH49" s="617"/>
      <c r="BI49" s="617"/>
      <c r="BJ49" s="92"/>
      <c r="BK49" s="92"/>
      <c r="BL49" s="92"/>
      <c r="BM49" s="92"/>
      <c r="BN49" s="92"/>
      <c r="BO49" s="92"/>
      <c r="BP49" s="92"/>
      <c r="BQ49" s="92"/>
      <c r="BR49" s="92"/>
      <c r="BS49" s="92"/>
      <c r="BT49" s="92"/>
      <c r="BU49" s="92"/>
      <c r="BV49" s="92"/>
    </row>
    <row r="50" spans="1:74" ht="12" customHeight="1" x14ac:dyDescent="0.25">
      <c r="A50" s="230"/>
      <c r="B50" s="1078" t="str">
        <f>"Historical data: Utility-scale capacity (power plants larger than one megawatt): EIA-860M Preliminary Monthly Electric Generator Inventory, "&amp;TEXT(EOMONTH(Dates!$D$2,-3),"mmmm yyyy")&amp;"."</f>
        <v>Historical data: Utility-scale capacity (power plants larger than one megawatt): EIA-860M Preliminary Monthly Electric Generator Inventory, May 2026.</v>
      </c>
      <c r="C50" s="1079"/>
      <c r="D50" s="1079"/>
      <c r="E50" s="1079"/>
      <c r="F50" s="1079"/>
      <c r="G50" s="1079"/>
      <c r="H50" s="1079"/>
      <c r="I50" s="1079"/>
      <c r="J50" s="1079"/>
      <c r="K50" s="1079"/>
      <c r="L50" s="1079"/>
      <c r="M50" s="1079"/>
      <c r="N50" s="1079"/>
      <c r="O50" s="1079"/>
      <c r="P50" s="1079"/>
      <c r="Q50" s="1080"/>
      <c r="R50" s="237"/>
      <c r="S50" s="237"/>
      <c r="T50" s="237"/>
      <c r="U50" s="237"/>
      <c r="V50" s="237"/>
      <c r="W50" s="237"/>
      <c r="X50" s="237"/>
      <c r="Y50" s="237"/>
      <c r="Z50" s="237"/>
      <c r="AA50" s="237"/>
      <c r="AB50" s="237"/>
      <c r="AC50" s="238"/>
      <c r="AD50" s="238"/>
      <c r="AE50" s="238"/>
      <c r="AF50" s="238"/>
      <c r="AG50" s="238"/>
      <c r="AH50" s="238"/>
      <c r="AI50" s="238"/>
      <c r="AJ50" s="238"/>
      <c r="AK50" s="238"/>
      <c r="AL50" s="238"/>
      <c r="AM50" s="238"/>
      <c r="AN50" s="238"/>
      <c r="AO50" s="238"/>
      <c r="AP50" s="238"/>
      <c r="AQ50" s="238"/>
      <c r="AR50" s="238"/>
      <c r="AS50" s="238"/>
      <c r="AT50" s="238"/>
      <c r="AU50" s="238"/>
      <c r="AV50" s="238"/>
      <c r="AW50" s="238"/>
      <c r="AX50" s="238"/>
      <c r="AY50" s="616"/>
      <c r="AZ50" s="616"/>
      <c r="BA50" s="616"/>
      <c r="BB50" s="616"/>
      <c r="BC50" s="616"/>
      <c r="BD50" s="616"/>
      <c r="BE50" s="616"/>
      <c r="BF50" s="616"/>
      <c r="BG50" s="616"/>
      <c r="BH50" s="616"/>
      <c r="BI50" s="616"/>
      <c r="BJ50" s="238"/>
      <c r="BK50" s="238"/>
      <c r="BL50" s="238"/>
      <c r="BM50" s="238"/>
      <c r="BN50" s="238"/>
      <c r="BO50" s="238"/>
      <c r="BP50" s="238"/>
      <c r="BQ50" s="238"/>
      <c r="BR50" s="238"/>
      <c r="BS50" s="238"/>
      <c r="BT50" s="238"/>
      <c r="BU50" s="238"/>
      <c r="BV50" s="238"/>
    </row>
    <row r="51" spans="1:74" ht="12" customHeight="1" x14ac:dyDescent="0.25">
      <c r="A51" s="230"/>
      <c r="B51" s="1078" t="s">
        <v>1254</v>
      </c>
      <c r="C51" s="1079"/>
      <c r="D51" s="1079"/>
      <c r="E51" s="1079"/>
      <c r="F51" s="1079"/>
      <c r="G51" s="1079"/>
      <c r="H51" s="1079"/>
      <c r="I51" s="1079"/>
      <c r="J51" s="1079"/>
      <c r="K51" s="1079"/>
      <c r="L51" s="1079"/>
      <c r="M51" s="1079"/>
      <c r="N51" s="1079"/>
      <c r="O51" s="1079"/>
      <c r="P51" s="1079"/>
      <c r="Q51" s="1080"/>
      <c r="R51" s="237"/>
      <c r="S51" s="237"/>
      <c r="T51" s="237"/>
      <c r="U51" s="237"/>
      <c r="V51" s="237"/>
      <c r="W51" s="237"/>
      <c r="X51" s="237"/>
      <c r="Y51" s="237"/>
      <c r="Z51" s="237"/>
      <c r="AA51" s="237"/>
      <c r="AB51" s="237"/>
      <c r="AC51" s="238"/>
      <c r="AD51" s="238"/>
      <c r="AE51" s="238"/>
      <c r="AF51" s="238"/>
      <c r="AG51" s="238"/>
      <c r="AH51" s="238"/>
      <c r="AI51" s="238"/>
      <c r="AJ51" s="238"/>
      <c r="AK51" s="238"/>
      <c r="AL51" s="238"/>
      <c r="AM51" s="238"/>
      <c r="AN51" s="238"/>
      <c r="AO51" s="238"/>
      <c r="AP51" s="238"/>
      <c r="AQ51" s="238"/>
      <c r="AR51" s="238"/>
      <c r="AS51" s="238"/>
      <c r="AT51" s="238"/>
      <c r="AU51" s="238"/>
      <c r="AV51" s="238"/>
      <c r="AW51" s="238"/>
      <c r="AX51" s="238"/>
      <c r="AY51" s="616"/>
      <c r="AZ51" s="616"/>
      <c r="BA51" s="616"/>
      <c r="BB51" s="616"/>
      <c r="BC51" s="616"/>
      <c r="BD51" s="616"/>
      <c r="BE51" s="616"/>
      <c r="BF51" s="616"/>
      <c r="BG51" s="616"/>
      <c r="BH51" s="616"/>
      <c r="BI51" s="616"/>
      <c r="BJ51" s="238"/>
      <c r="BK51" s="238"/>
      <c r="BL51" s="238"/>
      <c r="BM51" s="238"/>
      <c r="BN51" s="238"/>
      <c r="BO51" s="238"/>
      <c r="BP51" s="238"/>
      <c r="BQ51" s="238"/>
      <c r="BR51" s="238"/>
      <c r="BS51" s="238"/>
      <c r="BT51" s="238"/>
      <c r="BU51" s="238"/>
      <c r="BV51" s="238"/>
    </row>
    <row r="52" spans="1:74" ht="12" customHeight="1" x14ac:dyDescent="0.25">
      <c r="A52" s="230"/>
      <c r="B52" s="1083" t="s">
        <v>1255</v>
      </c>
      <c r="C52" s="1084"/>
      <c r="D52" s="1084"/>
      <c r="E52" s="1084"/>
      <c r="F52" s="1084"/>
      <c r="G52" s="1084"/>
      <c r="H52" s="1084"/>
      <c r="I52" s="1084"/>
      <c r="J52" s="1084"/>
      <c r="K52" s="1084"/>
      <c r="L52" s="1084"/>
      <c r="M52" s="1084"/>
      <c r="N52" s="1084"/>
      <c r="O52" s="1084"/>
      <c r="P52" s="1084"/>
      <c r="Q52" s="1085"/>
      <c r="R52" s="237"/>
      <c r="S52" s="237"/>
      <c r="T52" s="237"/>
      <c r="U52" s="237"/>
      <c r="V52" s="237"/>
      <c r="W52" s="237"/>
      <c r="X52" s="237"/>
      <c r="Y52" s="237"/>
      <c r="Z52" s="237"/>
      <c r="AA52" s="237"/>
      <c r="AB52" s="237"/>
      <c r="AC52" s="238"/>
      <c r="AD52" s="238"/>
      <c r="AE52" s="238"/>
      <c r="AF52" s="238"/>
      <c r="AG52" s="238"/>
      <c r="AH52" s="238"/>
      <c r="AI52" s="238"/>
      <c r="AJ52" s="238"/>
      <c r="AK52" s="238"/>
      <c r="AL52" s="238"/>
      <c r="AM52" s="238"/>
      <c r="AN52" s="238"/>
      <c r="AO52" s="238"/>
      <c r="AP52" s="238"/>
      <c r="AQ52" s="238"/>
      <c r="AR52" s="238"/>
      <c r="AS52" s="238"/>
      <c r="AT52" s="238"/>
      <c r="AU52" s="238"/>
      <c r="AV52" s="238"/>
      <c r="AW52" s="238"/>
      <c r="AX52" s="238"/>
      <c r="AY52" s="616"/>
      <c r="AZ52" s="616"/>
      <c r="BA52" s="616"/>
      <c r="BB52" s="616"/>
      <c r="BC52" s="616"/>
      <c r="BD52" s="616"/>
      <c r="BE52" s="616"/>
      <c r="BF52" s="616"/>
      <c r="BG52" s="616"/>
      <c r="BH52" s="616"/>
      <c r="BI52" s="616"/>
      <c r="BJ52" s="238"/>
      <c r="BK52" s="238"/>
      <c r="BL52" s="238"/>
      <c r="BM52" s="238"/>
      <c r="BN52" s="238"/>
      <c r="BO52" s="238"/>
      <c r="BP52" s="238"/>
      <c r="BQ52" s="238"/>
      <c r="BR52" s="238"/>
      <c r="BS52" s="238"/>
      <c r="BT52" s="238"/>
      <c r="BU52" s="238"/>
      <c r="BV52" s="238"/>
    </row>
    <row r="53" spans="1:74" ht="12" customHeight="1" x14ac:dyDescent="0.25">
      <c r="A53" s="230"/>
      <c r="B53" s="1078" t="s">
        <v>1256</v>
      </c>
      <c r="C53" s="1079"/>
      <c r="D53" s="1079"/>
      <c r="E53" s="1079"/>
      <c r="F53" s="1079"/>
      <c r="G53" s="1079"/>
      <c r="H53" s="1079"/>
      <c r="I53" s="1079"/>
      <c r="J53" s="1079"/>
      <c r="K53" s="1079"/>
      <c r="L53" s="1079"/>
      <c r="M53" s="1079"/>
      <c r="N53" s="1079"/>
      <c r="O53" s="1079"/>
      <c r="P53" s="1079"/>
      <c r="Q53" s="1080"/>
      <c r="R53" s="237"/>
      <c r="S53" s="237"/>
      <c r="T53" s="237"/>
      <c r="U53" s="237"/>
      <c r="V53" s="237"/>
      <c r="W53" s="237"/>
      <c r="X53" s="237"/>
      <c r="Y53" s="237"/>
      <c r="Z53" s="237"/>
      <c r="AA53" s="237"/>
      <c r="AB53" s="237"/>
      <c r="AC53" s="238"/>
      <c r="AD53" s="238"/>
      <c r="AE53" s="238"/>
      <c r="AF53" s="238"/>
      <c r="AG53" s="238"/>
      <c r="AH53" s="238"/>
      <c r="AI53" s="238"/>
      <c r="AJ53" s="238"/>
      <c r="AK53" s="238"/>
      <c r="AL53" s="238"/>
      <c r="AM53" s="238"/>
      <c r="AN53" s="238"/>
      <c r="AO53" s="238"/>
      <c r="AP53" s="238"/>
      <c r="AQ53" s="238"/>
      <c r="AR53" s="238"/>
      <c r="AS53" s="238"/>
      <c r="AT53" s="238"/>
      <c r="AU53" s="238"/>
      <c r="AV53" s="238"/>
      <c r="AW53" s="238"/>
      <c r="AX53" s="238"/>
      <c r="AY53" s="616"/>
      <c r="AZ53" s="616"/>
      <c r="BA53" s="616"/>
      <c r="BB53" s="616"/>
      <c r="BC53" s="616"/>
      <c r="BD53" s="616"/>
      <c r="BE53" s="616"/>
      <c r="BF53" s="616"/>
      <c r="BG53" s="616"/>
      <c r="BH53" s="616"/>
      <c r="BI53" s="616"/>
      <c r="BJ53" s="238"/>
      <c r="BK53" s="238"/>
      <c r="BL53" s="238"/>
      <c r="BM53" s="238"/>
      <c r="BN53" s="238"/>
      <c r="BO53" s="238"/>
      <c r="BP53" s="238"/>
      <c r="BQ53" s="238"/>
      <c r="BR53" s="238"/>
      <c r="BS53" s="238"/>
      <c r="BT53" s="238"/>
      <c r="BU53" s="238"/>
      <c r="BV53" s="238"/>
    </row>
    <row r="54" spans="1:74" ht="12" customHeight="1" x14ac:dyDescent="0.25">
      <c r="C54" s="237"/>
      <c r="D54" s="237"/>
      <c r="E54" s="237"/>
      <c r="F54" s="237"/>
      <c r="G54" s="237"/>
      <c r="H54" s="237"/>
      <c r="I54" s="237"/>
      <c r="J54" s="237"/>
      <c r="K54" s="237"/>
      <c r="L54" s="237"/>
      <c r="M54" s="237"/>
      <c r="N54" s="237"/>
      <c r="O54" s="237"/>
      <c r="P54" s="237"/>
      <c r="Q54" s="237"/>
      <c r="R54" s="237"/>
      <c r="S54" s="237"/>
      <c r="T54" s="237"/>
      <c r="U54" s="237"/>
      <c r="V54" s="237"/>
      <c r="W54" s="237"/>
      <c r="X54" s="237"/>
      <c r="Y54" s="237"/>
      <c r="Z54" s="237"/>
      <c r="AA54" s="237"/>
      <c r="AB54" s="237"/>
      <c r="AC54" s="238"/>
      <c r="AD54" s="238"/>
      <c r="AE54" s="238"/>
      <c r="AF54" s="238"/>
      <c r="AG54" s="238"/>
      <c r="AH54" s="238"/>
      <c r="AI54" s="238"/>
      <c r="AJ54" s="238"/>
      <c r="AK54" s="238"/>
      <c r="AL54" s="238"/>
      <c r="AM54" s="238"/>
      <c r="AN54" s="238"/>
      <c r="AO54" s="238"/>
      <c r="AP54" s="238"/>
      <c r="AQ54" s="238"/>
      <c r="AR54" s="238"/>
      <c r="AS54" s="238"/>
      <c r="AT54" s="238"/>
      <c r="AU54" s="238"/>
      <c r="AV54" s="238"/>
      <c r="AW54" s="238"/>
      <c r="AX54" s="238"/>
      <c r="AY54" s="616"/>
      <c r="AZ54" s="616"/>
      <c r="BA54" s="616"/>
      <c r="BB54" s="616"/>
      <c r="BC54" s="616"/>
      <c r="BD54" s="616"/>
      <c r="BE54" s="616"/>
      <c r="BF54" s="616"/>
      <c r="BG54" s="616"/>
      <c r="BH54" s="616"/>
      <c r="BI54" s="616"/>
      <c r="BJ54" s="238"/>
      <c r="BK54" s="238"/>
      <c r="BL54" s="238"/>
      <c r="BM54" s="238"/>
      <c r="BN54" s="238"/>
      <c r="BO54" s="238"/>
      <c r="BP54" s="238"/>
      <c r="BQ54" s="238"/>
      <c r="BR54" s="238"/>
      <c r="BS54" s="238"/>
      <c r="BT54" s="238"/>
      <c r="BU54" s="238"/>
      <c r="BV54" s="238"/>
    </row>
    <row r="55" spans="1:74" ht="12" customHeight="1" x14ac:dyDescent="0.25">
      <c r="C55" s="237"/>
      <c r="D55" s="237"/>
      <c r="E55" s="237"/>
      <c r="F55" s="237"/>
      <c r="G55" s="237"/>
      <c r="H55" s="237"/>
      <c r="I55" s="237"/>
      <c r="J55" s="237"/>
      <c r="K55" s="237"/>
      <c r="L55" s="237"/>
      <c r="M55" s="237"/>
      <c r="N55" s="237"/>
      <c r="O55" s="237"/>
      <c r="P55" s="237"/>
      <c r="Q55" s="237"/>
      <c r="R55" s="237"/>
      <c r="S55" s="237"/>
      <c r="T55" s="237"/>
      <c r="U55" s="237"/>
      <c r="V55" s="237"/>
      <c r="W55" s="237"/>
      <c r="X55" s="237"/>
      <c r="Y55" s="237"/>
      <c r="Z55" s="237"/>
      <c r="AA55" s="237"/>
      <c r="AB55" s="237"/>
      <c r="AC55" s="238"/>
      <c r="AD55" s="238"/>
      <c r="AE55" s="238"/>
      <c r="AF55" s="238"/>
      <c r="AG55" s="238"/>
      <c r="AH55" s="238"/>
      <c r="AI55" s="238"/>
      <c r="AJ55" s="238"/>
      <c r="AK55" s="238"/>
      <c r="AL55" s="238"/>
      <c r="AM55" s="238"/>
      <c r="AN55" s="238"/>
      <c r="AO55" s="238"/>
      <c r="AP55" s="238"/>
      <c r="AQ55" s="238"/>
      <c r="AR55" s="238"/>
      <c r="AS55" s="238"/>
      <c r="AT55" s="238"/>
      <c r="AU55" s="238"/>
      <c r="AV55" s="238"/>
      <c r="AW55" s="238"/>
      <c r="AX55" s="238"/>
      <c r="AY55" s="616"/>
      <c r="AZ55" s="616"/>
      <c r="BA55" s="616"/>
      <c r="BB55" s="616"/>
      <c r="BC55" s="616"/>
      <c r="BD55" s="616"/>
      <c r="BE55" s="616"/>
      <c r="BF55" s="616"/>
      <c r="BG55" s="616"/>
      <c r="BH55" s="616"/>
      <c r="BI55" s="616"/>
      <c r="BJ55" s="238"/>
      <c r="BK55" s="238"/>
      <c r="BL55" s="238"/>
      <c r="BM55" s="238"/>
      <c r="BN55" s="238"/>
      <c r="BO55" s="238"/>
      <c r="BP55" s="238"/>
      <c r="BQ55" s="238"/>
      <c r="BR55" s="238"/>
      <c r="BS55" s="238"/>
      <c r="BT55" s="238"/>
      <c r="BU55" s="238"/>
      <c r="BV55" s="238"/>
    </row>
    <row r="56" spans="1:74" ht="12" customHeight="1" x14ac:dyDescent="0.25">
      <c r="C56" s="237"/>
      <c r="D56" s="237"/>
      <c r="E56" s="237"/>
      <c r="F56" s="237"/>
      <c r="G56" s="237"/>
      <c r="H56" s="237"/>
      <c r="I56" s="237"/>
      <c r="J56" s="237"/>
      <c r="K56" s="237"/>
      <c r="L56" s="237"/>
      <c r="M56" s="237"/>
      <c r="N56" s="237"/>
      <c r="O56" s="237"/>
      <c r="P56" s="237"/>
      <c r="Q56" s="237"/>
      <c r="R56" s="237"/>
      <c r="S56" s="237"/>
      <c r="T56" s="237"/>
      <c r="U56" s="237"/>
      <c r="V56" s="237"/>
      <c r="W56" s="237"/>
      <c r="X56" s="237"/>
      <c r="Y56" s="237"/>
      <c r="Z56" s="237"/>
      <c r="AA56" s="237"/>
      <c r="AB56" s="237"/>
      <c r="AC56" s="238"/>
      <c r="AD56" s="238"/>
      <c r="AE56" s="238"/>
      <c r="AF56" s="238"/>
      <c r="AG56" s="238"/>
      <c r="AH56" s="238"/>
      <c r="AI56" s="238"/>
      <c r="AJ56" s="238"/>
      <c r="AK56" s="238"/>
      <c r="AL56" s="238"/>
      <c r="AM56" s="238"/>
      <c r="AN56" s="238"/>
      <c r="AO56" s="238"/>
      <c r="AP56" s="238"/>
      <c r="AQ56" s="238"/>
      <c r="AR56" s="238"/>
      <c r="AS56" s="238"/>
      <c r="AT56" s="238"/>
      <c r="AU56" s="238"/>
      <c r="AV56" s="238"/>
      <c r="AW56" s="238"/>
      <c r="AX56" s="238"/>
      <c r="AY56" s="616"/>
      <c r="AZ56" s="616"/>
      <c r="BA56" s="616"/>
      <c r="BB56" s="616"/>
      <c r="BC56" s="616"/>
      <c r="BD56" s="616"/>
      <c r="BE56" s="616"/>
      <c r="BF56" s="616"/>
      <c r="BG56" s="616"/>
      <c r="BH56" s="616"/>
      <c r="BI56" s="616"/>
      <c r="BJ56" s="238"/>
      <c r="BK56" s="238"/>
      <c r="BL56" s="238"/>
      <c r="BM56" s="238"/>
      <c r="BN56" s="238"/>
      <c r="BO56" s="238"/>
      <c r="BP56" s="238"/>
      <c r="BQ56" s="238"/>
      <c r="BR56" s="238"/>
      <c r="BS56" s="238"/>
      <c r="BT56" s="238"/>
      <c r="BU56" s="238"/>
      <c r="BV56" s="238"/>
    </row>
    <row r="57" spans="1:74" ht="12" customHeight="1" x14ac:dyDescent="0.25">
      <c r="C57" s="237"/>
      <c r="D57" s="237"/>
      <c r="E57" s="237"/>
      <c r="F57" s="237"/>
      <c r="G57" s="237"/>
      <c r="H57" s="237"/>
      <c r="I57" s="237"/>
      <c r="J57" s="237"/>
      <c r="K57" s="237"/>
      <c r="L57" s="237"/>
      <c r="M57" s="237"/>
      <c r="N57" s="237"/>
      <c r="O57" s="237"/>
      <c r="P57" s="237"/>
      <c r="Q57" s="237"/>
      <c r="R57" s="237"/>
      <c r="S57" s="237"/>
      <c r="T57" s="237"/>
      <c r="U57" s="237"/>
      <c r="V57" s="237"/>
      <c r="W57" s="237"/>
      <c r="X57" s="237"/>
      <c r="Y57" s="237"/>
      <c r="Z57" s="237"/>
      <c r="AA57" s="237"/>
      <c r="AB57" s="237"/>
      <c r="AC57" s="238"/>
      <c r="AD57" s="238"/>
      <c r="AE57" s="238"/>
      <c r="AF57" s="238"/>
      <c r="AG57" s="238"/>
      <c r="AH57" s="238"/>
      <c r="AI57" s="238"/>
      <c r="AJ57" s="238"/>
      <c r="AK57" s="238"/>
      <c r="AL57" s="238"/>
      <c r="AM57" s="238"/>
      <c r="AN57" s="238"/>
      <c r="AO57" s="238"/>
      <c r="AP57" s="238"/>
      <c r="AQ57" s="238"/>
      <c r="AR57" s="238"/>
      <c r="AS57" s="238"/>
      <c r="AT57" s="238"/>
      <c r="AU57" s="238"/>
      <c r="AV57" s="238"/>
      <c r="AW57" s="238"/>
      <c r="AX57" s="238"/>
      <c r="AY57" s="616"/>
      <c r="AZ57" s="616"/>
      <c r="BA57" s="616"/>
      <c r="BB57" s="616"/>
      <c r="BC57" s="616"/>
      <c r="BD57" s="616"/>
      <c r="BE57" s="616"/>
      <c r="BF57" s="616"/>
      <c r="BG57" s="616"/>
      <c r="BH57" s="616"/>
      <c r="BI57" s="616"/>
      <c r="BJ57" s="238"/>
      <c r="BK57" s="238"/>
      <c r="BL57" s="238"/>
      <c r="BM57" s="238"/>
      <c r="BN57" s="238"/>
      <c r="BO57" s="238"/>
      <c r="BP57" s="238"/>
      <c r="BQ57" s="238"/>
      <c r="BR57" s="238"/>
      <c r="BS57" s="238"/>
      <c r="BT57" s="238"/>
      <c r="BU57" s="238"/>
      <c r="BV57" s="238"/>
    </row>
    <row r="58" spans="1:74" ht="12" customHeight="1" x14ac:dyDescent="0.25">
      <c r="C58" s="70"/>
      <c r="D58" s="70"/>
      <c r="E58" s="70"/>
      <c r="F58" s="70"/>
      <c r="G58" s="70"/>
      <c r="H58" s="70"/>
      <c r="I58" s="70"/>
      <c r="J58" s="70"/>
      <c r="K58" s="70"/>
      <c r="L58" s="70"/>
      <c r="M58" s="70"/>
      <c r="N58" s="70"/>
      <c r="O58" s="70"/>
      <c r="P58" s="70"/>
      <c r="Q58" s="70"/>
      <c r="R58" s="70"/>
      <c r="S58" s="70"/>
      <c r="T58" s="70"/>
      <c r="U58" s="70"/>
      <c r="V58" s="70"/>
      <c r="W58" s="70"/>
      <c r="X58" s="70"/>
      <c r="Y58" s="70"/>
      <c r="Z58" s="70"/>
      <c r="AA58" s="70"/>
      <c r="AB58" s="70"/>
      <c r="AC58" s="92"/>
      <c r="AD58" s="92"/>
      <c r="AE58" s="92"/>
      <c r="AF58" s="92"/>
      <c r="AG58" s="92"/>
      <c r="AH58" s="92"/>
      <c r="AI58" s="92"/>
      <c r="AJ58" s="92"/>
      <c r="AK58" s="92"/>
      <c r="AL58" s="92"/>
      <c r="AM58" s="92"/>
      <c r="AN58" s="92"/>
      <c r="AO58" s="92"/>
      <c r="AP58" s="92"/>
      <c r="AQ58" s="92"/>
      <c r="AR58" s="92"/>
      <c r="AS58" s="92"/>
      <c r="AT58" s="92"/>
      <c r="AU58" s="92"/>
      <c r="AV58" s="92"/>
      <c r="AW58" s="92"/>
      <c r="AX58" s="92"/>
      <c r="AY58" s="617"/>
      <c r="AZ58" s="617"/>
      <c r="BA58" s="617"/>
      <c r="BB58" s="617"/>
      <c r="BC58" s="617"/>
      <c r="BD58" s="617"/>
      <c r="BE58" s="617"/>
      <c r="BF58" s="617"/>
      <c r="BG58" s="617"/>
      <c r="BH58" s="617"/>
      <c r="BI58" s="617"/>
      <c r="BJ58" s="92"/>
      <c r="BK58" s="92"/>
      <c r="BL58" s="92"/>
      <c r="BM58" s="92"/>
      <c r="BN58" s="92"/>
      <c r="BO58" s="92"/>
      <c r="BP58" s="92"/>
      <c r="BQ58" s="92"/>
      <c r="BR58" s="92"/>
      <c r="BS58" s="92"/>
      <c r="BT58" s="92"/>
      <c r="BU58" s="92"/>
      <c r="BV58" s="92"/>
    </row>
    <row r="59" spans="1:74" ht="12" customHeight="1" x14ac:dyDescent="0.25">
      <c r="C59" s="237"/>
      <c r="D59" s="237"/>
      <c r="E59" s="237"/>
      <c r="F59" s="237"/>
      <c r="G59" s="237"/>
      <c r="H59" s="237"/>
      <c r="I59" s="237"/>
      <c r="J59" s="237"/>
      <c r="K59" s="237"/>
      <c r="L59" s="237"/>
      <c r="M59" s="237"/>
      <c r="N59" s="237"/>
      <c r="O59" s="237"/>
      <c r="P59" s="237"/>
      <c r="Q59" s="237"/>
      <c r="R59" s="237"/>
      <c r="S59" s="237"/>
      <c r="T59" s="237"/>
      <c r="U59" s="237"/>
      <c r="V59" s="237"/>
      <c r="W59" s="237"/>
      <c r="X59" s="237"/>
      <c r="Y59" s="237"/>
      <c r="Z59" s="237"/>
      <c r="AA59" s="237"/>
      <c r="AB59" s="237"/>
      <c r="AC59" s="238"/>
      <c r="AD59" s="238"/>
      <c r="AE59" s="238"/>
      <c r="AF59" s="238"/>
      <c r="AG59" s="238"/>
      <c r="AH59" s="238"/>
      <c r="AI59" s="238"/>
      <c r="AJ59" s="238"/>
      <c r="AK59" s="238"/>
      <c r="AL59" s="238"/>
      <c r="AM59" s="238"/>
      <c r="AN59" s="238"/>
      <c r="AO59" s="238"/>
      <c r="AP59" s="238"/>
      <c r="AQ59" s="238"/>
      <c r="AR59" s="238"/>
      <c r="AS59" s="238"/>
      <c r="AT59" s="238"/>
      <c r="AU59" s="238"/>
      <c r="AV59" s="238"/>
      <c r="AW59" s="238"/>
      <c r="AX59" s="238"/>
      <c r="AY59" s="616"/>
      <c r="AZ59" s="616"/>
      <c r="BA59" s="616"/>
      <c r="BB59" s="616"/>
      <c r="BC59" s="616"/>
      <c r="BD59" s="616"/>
      <c r="BE59" s="616"/>
      <c r="BF59" s="616"/>
      <c r="BG59" s="616"/>
      <c r="BH59" s="616"/>
      <c r="BI59" s="616"/>
      <c r="BJ59" s="238"/>
      <c r="BK59" s="238"/>
      <c r="BL59" s="238"/>
      <c r="BM59" s="238"/>
      <c r="BN59" s="238"/>
      <c r="BO59" s="238"/>
      <c r="BP59" s="238"/>
      <c r="BQ59" s="238"/>
      <c r="BR59" s="238"/>
      <c r="BS59" s="238"/>
      <c r="BT59" s="238"/>
      <c r="BU59" s="238"/>
      <c r="BV59" s="238"/>
    </row>
    <row r="60" spans="1:74" ht="12" customHeight="1" x14ac:dyDescent="0.25">
      <c r="C60" s="237"/>
      <c r="D60" s="237"/>
      <c r="E60" s="237"/>
      <c r="F60" s="237"/>
      <c r="G60" s="237"/>
      <c r="H60" s="237"/>
      <c r="I60" s="237"/>
      <c r="J60" s="237"/>
      <c r="K60" s="237"/>
      <c r="L60" s="237"/>
      <c r="M60" s="237"/>
      <c r="N60" s="237"/>
      <c r="O60" s="237"/>
      <c r="P60" s="237"/>
      <c r="Q60" s="237"/>
      <c r="R60" s="237"/>
      <c r="S60" s="237"/>
      <c r="T60" s="237"/>
      <c r="U60" s="237"/>
      <c r="V60" s="237"/>
      <c r="W60" s="237"/>
      <c r="X60" s="237"/>
      <c r="Y60" s="237"/>
      <c r="Z60" s="237"/>
      <c r="AA60" s="237"/>
      <c r="AB60" s="237"/>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616"/>
      <c r="AZ60" s="616"/>
      <c r="BA60" s="616"/>
      <c r="BB60" s="616"/>
      <c r="BC60" s="616"/>
      <c r="BD60" s="616"/>
      <c r="BE60" s="616"/>
      <c r="BF60" s="616"/>
      <c r="BG60" s="616"/>
      <c r="BH60" s="616"/>
      <c r="BI60" s="616"/>
      <c r="BJ60" s="238"/>
      <c r="BK60" s="238"/>
      <c r="BL60" s="238"/>
      <c r="BM60" s="238"/>
      <c r="BN60" s="238"/>
      <c r="BO60" s="238"/>
      <c r="BP60" s="238"/>
      <c r="BQ60" s="238"/>
      <c r="BR60" s="238"/>
      <c r="BS60" s="238"/>
      <c r="BT60" s="238"/>
      <c r="BU60" s="238"/>
      <c r="BV60" s="238"/>
    </row>
    <row r="61" spans="1:74" ht="12" customHeight="1" x14ac:dyDescent="0.25">
      <c r="C61" s="237"/>
      <c r="D61" s="237"/>
      <c r="E61" s="237"/>
      <c r="F61" s="237"/>
      <c r="G61" s="237"/>
      <c r="H61" s="237"/>
      <c r="I61" s="237"/>
      <c r="J61" s="237"/>
      <c r="K61" s="237"/>
      <c r="L61" s="237"/>
      <c r="M61" s="237"/>
      <c r="N61" s="237"/>
      <c r="O61" s="237"/>
      <c r="P61" s="237"/>
      <c r="Q61" s="237"/>
      <c r="R61" s="237"/>
      <c r="S61" s="237"/>
      <c r="T61" s="237"/>
      <c r="U61" s="237"/>
      <c r="V61" s="237"/>
      <c r="W61" s="237"/>
      <c r="X61" s="237"/>
      <c r="Y61" s="237"/>
      <c r="Z61" s="237"/>
      <c r="AA61" s="237"/>
      <c r="AB61" s="237"/>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616"/>
      <c r="AZ61" s="616"/>
      <c r="BA61" s="616"/>
      <c r="BB61" s="616"/>
      <c r="BC61" s="616"/>
      <c r="BD61" s="616"/>
      <c r="BE61" s="616"/>
      <c r="BF61" s="616"/>
      <c r="BG61" s="616"/>
      <c r="BH61" s="616"/>
      <c r="BI61" s="616"/>
      <c r="BJ61" s="238"/>
      <c r="BK61" s="238"/>
      <c r="BL61" s="238"/>
      <c r="BM61" s="238"/>
      <c r="BN61" s="238"/>
      <c r="BO61" s="238"/>
      <c r="BP61" s="238"/>
      <c r="BQ61" s="238"/>
      <c r="BR61" s="238"/>
      <c r="BS61" s="238"/>
      <c r="BT61" s="238"/>
      <c r="BU61" s="238"/>
      <c r="BV61" s="238"/>
    </row>
    <row r="62" spans="1:74" ht="12" customHeight="1" x14ac:dyDescent="0.25">
      <c r="C62" s="237"/>
      <c r="D62" s="237"/>
      <c r="E62" s="237"/>
      <c r="F62" s="237"/>
      <c r="G62" s="237"/>
      <c r="H62" s="237"/>
      <c r="I62" s="237"/>
      <c r="J62" s="237"/>
      <c r="K62" s="237"/>
      <c r="L62" s="237"/>
      <c r="M62" s="237"/>
      <c r="N62" s="237"/>
      <c r="O62" s="237"/>
      <c r="P62" s="237"/>
      <c r="Q62" s="237"/>
      <c r="R62" s="237"/>
      <c r="S62" s="237"/>
      <c r="T62" s="237"/>
      <c r="U62" s="237"/>
      <c r="V62" s="237"/>
      <c r="W62" s="237"/>
      <c r="X62" s="237"/>
      <c r="Y62" s="237"/>
      <c r="Z62" s="237"/>
      <c r="AA62" s="237"/>
      <c r="AB62" s="237"/>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616"/>
      <c r="AZ62" s="616"/>
      <c r="BA62" s="616"/>
      <c r="BB62" s="616"/>
      <c r="BC62" s="616"/>
      <c r="BD62" s="616"/>
      <c r="BE62" s="616"/>
      <c r="BF62" s="616"/>
      <c r="BG62" s="616"/>
      <c r="BH62" s="616"/>
      <c r="BI62" s="616"/>
      <c r="BJ62" s="238"/>
      <c r="BK62" s="238"/>
      <c r="BL62" s="238"/>
      <c r="BM62" s="238"/>
      <c r="BN62" s="238"/>
      <c r="BO62" s="238"/>
      <c r="BP62" s="238"/>
      <c r="BQ62" s="238"/>
      <c r="BR62" s="238"/>
      <c r="BS62" s="238"/>
      <c r="BT62" s="238"/>
      <c r="BU62" s="238"/>
      <c r="BV62" s="238"/>
    </row>
    <row r="63" spans="1:74" ht="12" customHeight="1" x14ac:dyDescent="0.25">
      <c r="C63" s="237"/>
      <c r="D63" s="237"/>
      <c r="E63" s="237"/>
      <c r="F63" s="237"/>
      <c r="G63" s="237"/>
      <c r="H63" s="237"/>
      <c r="I63" s="237"/>
      <c r="J63" s="237"/>
      <c r="K63" s="237"/>
      <c r="L63" s="237"/>
      <c r="M63" s="237"/>
      <c r="N63" s="237"/>
      <c r="O63" s="237"/>
      <c r="P63" s="237"/>
      <c r="Q63" s="237"/>
      <c r="R63" s="237"/>
      <c r="S63" s="237"/>
      <c r="T63" s="237"/>
      <c r="U63" s="237"/>
      <c r="V63" s="237"/>
      <c r="W63" s="237"/>
      <c r="X63" s="237"/>
      <c r="Y63" s="237"/>
      <c r="Z63" s="237"/>
      <c r="AA63" s="237"/>
      <c r="AB63" s="237"/>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616"/>
      <c r="AZ63" s="616"/>
      <c r="BA63" s="616"/>
      <c r="BB63" s="616"/>
      <c r="BC63" s="616"/>
      <c r="BD63" s="616"/>
      <c r="BE63" s="616"/>
      <c r="BF63" s="616"/>
      <c r="BG63" s="616"/>
      <c r="BH63" s="616"/>
      <c r="BI63" s="616"/>
      <c r="BJ63" s="238"/>
      <c r="BK63" s="238"/>
      <c r="BL63" s="238"/>
      <c r="BM63" s="238"/>
      <c r="BN63" s="238"/>
      <c r="BO63" s="238"/>
      <c r="BP63" s="238"/>
      <c r="BQ63" s="238"/>
      <c r="BR63" s="238"/>
      <c r="BS63" s="238"/>
      <c r="BT63" s="238"/>
      <c r="BU63" s="238"/>
      <c r="BV63" s="238"/>
    </row>
    <row r="64" spans="1:74" ht="12" customHeight="1" x14ac:dyDescent="0.25">
      <c r="C64" s="237"/>
      <c r="D64" s="237"/>
      <c r="E64" s="237"/>
      <c r="F64" s="237"/>
      <c r="G64" s="237"/>
      <c r="H64" s="237"/>
      <c r="I64" s="237"/>
      <c r="J64" s="237"/>
      <c r="K64" s="237"/>
      <c r="L64" s="237"/>
      <c r="M64" s="237"/>
      <c r="N64" s="237"/>
      <c r="O64" s="237"/>
      <c r="P64" s="237"/>
      <c r="Q64" s="237"/>
      <c r="R64" s="237"/>
      <c r="S64" s="237"/>
      <c r="T64" s="237"/>
      <c r="U64" s="237"/>
      <c r="V64" s="237"/>
      <c r="W64" s="237"/>
      <c r="X64" s="237"/>
      <c r="Y64" s="237"/>
      <c r="Z64" s="237"/>
      <c r="AA64" s="237"/>
      <c r="AB64" s="237"/>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616"/>
      <c r="AZ64" s="616"/>
      <c r="BA64" s="616"/>
      <c r="BB64" s="616"/>
      <c r="BC64" s="616"/>
      <c r="BD64" s="616"/>
      <c r="BE64" s="616"/>
      <c r="BF64" s="616"/>
      <c r="BG64" s="616"/>
      <c r="BH64" s="616"/>
      <c r="BI64" s="616"/>
      <c r="BJ64" s="238"/>
      <c r="BK64" s="238"/>
      <c r="BL64" s="238"/>
      <c r="BM64" s="238"/>
      <c r="BN64" s="238"/>
      <c r="BO64" s="238"/>
      <c r="BP64" s="238"/>
      <c r="BQ64" s="238"/>
      <c r="BR64" s="238"/>
      <c r="BS64" s="238"/>
      <c r="BT64" s="238"/>
      <c r="BU64" s="238"/>
      <c r="BV64" s="238"/>
    </row>
    <row r="65" spans="3:74" ht="12" customHeight="1" x14ac:dyDescent="0.25">
      <c r="C65" s="237"/>
      <c r="D65" s="237"/>
      <c r="E65" s="237"/>
      <c r="F65" s="237"/>
      <c r="G65" s="237"/>
      <c r="H65" s="237"/>
      <c r="I65" s="237"/>
      <c r="J65" s="237"/>
      <c r="K65" s="237"/>
      <c r="L65" s="237"/>
      <c r="M65" s="237"/>
      <c r="N65" s="237"/>
      <c r="O65" s="237"/>
      <c r="P65" s="237"/>
      <c r="Q65" s="237"/>
      <c r="R65" s="237"/>
      <c r="S65" s="237"/>
      <c r="T65" s="237"/>
      <c r="U65" s="237"/>
      <c r="V65" s="237"/>
      <c r="W65" s="237"/>
      <c r="X65" s="237"/>
      <c r="Y65" s="237"/>
      <c r="Z65" s="237"/>
      <c r="AA65" s="237"/>
      <c r="AB65" s="237"/>
      <c r="AC65" s="238"/>
      <c r="AD65" s="238"/>
      <c r="AE65" s="238"/>
      <c r="AF65" s="238"/>
      <c r="AG65" s="238"/>
      <c r="AH65" s="238"/>
      <c r="AI65" s="238"/>
      <c r="AJ65" s="238"/>
      <c r="AK65" s="238"/>
      <c r="AL65" s="238"/>
      <c r="AM65" s="238"/>
      <c r="AN65" s="238"/>
      <c r="AO65" s="238"/>
      <c r="AP65" s="238"/>
      <c r="AQ65" s="238"/>
      <c r="AR65" s="238"/>
      <c r="AS65" s="238"/>
      <c r="AT65" s="238"/>
      <c r="AU65" s="238"/>
      <c r="AV65" s="238"/>
      <c r="AW65" s="238"/>
      <c r="AX65" s="238"/>
      <c r="AY65" s="616"/>
      <c r="AZ65" s="616"/>
      <c r="BA65" s="616"/>
      <c r="BB65" s="616"/>
      <c r="BC65" s="616"/>
      <c r="BD65" s="616"/>
      <c r="BE65" s="616"/>
      <c r="BF65" s="616"/>
      <c r="BG65" s="616"/>
      <c r="BH65" s="616"/>
      <c r="BI65" s="616"/>
      <c r="BJ65" s="238"/>
      <c r="BK65" s="238"/>
      <c r="BL65" s="238"/>
      <c r="BM65" s="238"/>
      <c r="BN65" s="238"/>
      <c r="BO65" s="238"/>
      <c r="BP65" s="238"/>
      <c r="BQ65" s="238"/>
      <c r="BR65" s="238"/>
      <c r="BS65" s="238"/>
      <c r="BT65" s="238"/>
      <c r="BU65" s="238"/>
      <c r="BV65" s="238"/>
    </row>
    <row r="66" spans="3:74" ht="12" customHeight="1" x14ac:dyDescent="0.25">
      <c r="C66" s="237"/>
      <c r="D66" s="237"/>
      <c r="E66" s="237"/>
      <c r="F66" s="237"/>
      <c r="G66" s="237"/>
      <c r="H66" s="237"/>
      <c r="I66" s="237"/>
      <c r="J66" s="237"/>
      <c r="K66" s="237"/>
      <c r="L66" s="237"/>
      <c r="M66" s="237"/>
      <c r="N66" s="237"/>
      <c r="O66" s="237"/>
      <c r="P66" s="237"/>
      <c r="Q66" s="237"/>
      <c r="R66" s="237"/>
      <c r="S66" s="237"/>
      <c r="T66" s="237"/>
      <c r="U66" s="237"/>
      <c r="V66" s="237"/>
      <c r="W66" s="237"/>
      <c r="X66" s="237"/>
      <c r="Y66" s="237"/>
      <c r="Z66" s="237"/>
      <c r="AA66" s="237"/>
      <c r="AB66" s="237"/>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616"/>
      <c r="AZ66" s="616"/>
      <c r="BA66" s="616"/>
      <c r="BB66" s="616"/>
      <c r="BC66" s="616"/>
      <c r="BD66" s="616"/>
      <c r="BE66" s="616"/>
      <c r="BF66" s="616"/>
      <c r="BG66" s="616"/>
      <c r="BH66" s="616"/>
      <c r="BI66" s="616"/>
      <c r="BJ66" s="238"/>
      <c r="BK66" s="238"/>
      <c r="BL66" s="238"/>
      <c r="BM66" s="238"/>
      <c r="BN66" s="238"/>
      <c r="BO66" s="238"/>
      <c r="BP66" s="238"/>
      <c r="BQ66" s="238"/>
      <c r="BR66" s="238"/>
      <c r="BS66" s="238"/>
      <c r="BT66" s="238"/>
      <c r="BU66" s="238"/>
      <c r="BV66" s="238"/>
    </row>
    <row r="67" spans="3:74" ht="12" customHeight="1" x14ac:dyDescent="0.25">
      <c r="C67" s="237"/>
      <c r="D67" s="237"/>
      <c r="E67" s="237"/>
      <c r="F67" s="237"/>
      <c r="G67" s="237"/>
      <c r="H67" s="237"/>
      <c r="I67" s="237"/>
      <c r="J67" s="237"/>
      <c r="K67" s="237"/>
      <c r="L67" s="237"/>
      <c r="M67" s="237"/>
      <c r="N67" s="237"/>
      <c r="O67" s="237"/>
      <c r="P67" s="237"/>
      <c r="Q67" s="237"/>
      <c r="R67" s="237"/>
      <c r="S67" s="237"/>
      <c r="T67" s="237"/>
      <c r="U67" s="237"/>
      <c r="V67" s="237"/>
      <c r="W67" s="237"/>
      <c r="X67" s="237"/>
      <c r="Y67" s="237"/>
      <c r="Z67" s="237"/>
      <c r="AA67" s="237"/>
      <c r="AB67" s="237"/>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616"/>
      <c r="AZ67" s="616"/>
      <c r="BA67" s="616"/>
      <c r="BB67" s="616"/>
      <c r="BC67" s="616"/>
      <c r="BD67" s="616"/>
      <c r="BE67" s="616"/>
      <c r="BF67" s="616"/>
      <c r="BG67" s="616"/>
      <c r="BH67" s="616"/>
      <c r="BI67" s="616"/>
      <c r="BJ67" s="238"/>
      <c r="BK67" s="238"/>
      <c r="BL67" s="238"/>
      <c r="BM67" s="238"/>
      <c r="BN67" s="238"/>
      <c r="BO67" s="238"/>
      <c r="BP67" s="238"/>
      <c r="BQ67" s="238"/>
      <c r="BR67" s="238"/>
      <c r="BS67" s="238"/>
      <c r="BT67" s="238"/>
      <c r="BU67" s="238"/>
      <c r="BV67" s="238"/>
    </row>
    <row r="68" spans="3:74" ht="12" customHeight="1" x14ac:dyDescent="0.25">
      <c r="C68" s="237"/>
      <c r="D68" s="237"/>
      <c r="E68" s="237"/>
      <c r="F68" s="237"/>
      <c r="G68" s="237"/>
      <c r="H68" s="237"/>
      <c r="I68" s="237"/>
      <c r="J68" s="237"/>
      <c r="K68" s="237"/>
      <c r="L68" s="237"/>
      <c r="M68" s="237"/>
      <c r="N68" s="237"/>
      <c r="O68" s="237"/>
      <c r="P68" s="237"/>
      <c r="Q68" s="237"/>
      <c r="R68" s="237"/>
      <c r="S68" s="237"/>
      <c r="T68" s="237"/>
      <c r="U68" s="237"/>
      <c r="V68" s="237"/>
      <c r="W68" s="237"/>
      <c r="X68" s="237"/>
      <c r="Y68" s="237"/>
      <c r="Z68" s="237"/>
      <c r="AA68" s="237"/>
      <c r="AB68" s="237"/>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616"/>
      <c r="AZ68" s="616"/>
      <c r="BA68" s="616"/>
      <c r="BB68" s="616"/>
      <c r="BC68" s="616"/>
      <c r="BD68" s="616"/>
      <c r="BE68" s="616"/>
      <c r="BF68" s="616"/>
      <c r="BG68" s="616"/>
      <c r="BH68" s="616"/>
      <c r="BI68" s="616"/>
      <c r="BJ68" s="238"/>
      <c r="BK68" s="238"/>
      <c r="BL68" s="238"/>
      <c r="BM68" s="238"/>
      <c r="BN68" s="238"/>
      <c r="BO68" s="238"/>
      <c r="BP68" s="238"/>
      <c r="BQ68" s="238"/>
      <c r="BR68" s="238"/>
      <c r="BS68" s="238"/>
      <c r="BT68" s="238"/>
      <c r="BU68" s="238"/>
      <c r="BV68" s="238"/>
    </row>
    <row r="69" spans="3:74" ht="12" customHeight="1" x14ac:dyDescent="0.25">
      <c r="C69" s="237"/>
      <c r="D69" s="237"/>
      <c r="E69" s="237"/>
      <c r="F69" s="237"/>
      <c r="G69" s="237"/>
      <c r="H69" s="237"/>
      <c r="I69" s="237"/>
      <c r="J69" s="237"/>
      <c r="K69" s="237"/>
      <c r="L69" s="237"/>
      <c r="M69" s="237"/>
      <c r="N69" s="237"/>
      <c r="O69" s="237"/>
      <c r="P69" s="237"/>
      <c r="Q69" s="237"/>
      <c r="R69" s="237"/>
      <c r="S69" s="237"/>
      <c r="T69" s="237"/>
      <c r="U69" s="237"/>
      <c r="V69" s="237"/>
      <c r="W69" s="237"/>
      <c r="X69" s="237"/>
      <c r="Y69" s="237"/>
      <c r="Z69" s="237"/>
      <c r="AA69" s="237"/>
      <c r="AB69" s="237"/>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616"/>
      <c r="AZ69" s="616"/>
      <c r="BA69" s="616"/>
      <c r="BB69" s="616"/>
      <c r="BC69" s="616"/>
      <c r="BD69" s="616"/>
      <c r="BE69" s="616"/>
      <c r="BF69" s="616"/>
      <c r="BG69" s="616"/>
      <c r="BH69" s="616"/>
      <c r="BI69" s="616"/>
      <c r="BJ69" s="238"/>
      <c r="BK69" s="238"/>
      <c r="BL69" s="238"/>
      <c r="BM69" s="238"/>
      <c r="BN69" s="238"/>
      <c r="BO69" s="238"/>
      <c r="BP69" s="238"/>
      <c r="BQ69" s="238"/>
      <c r="BR69" s="238"/>
      <c r="BS69" s="238"/>
      <c r="BT69" s="238"/>
      <c r="BU69" s="238"/>
      <c r="BV69" s="238"/>
    </row>
    <row r="70" spans="3:74" ht="12" customHeight="1" x14ac:dyDescent="0.25">
      <c r="C70" s="178"/>
      <c r="D70" s="178"/>
      <c r="E70" s="178"/>
      <c r="F70" s="178"/>
      <c r="G70" s="178"/>
      <c r="H70" s="178"/>
      <c r="I70" s="178"/>
      <c r="J70" s="178"/>
      <c r="K70" s="178"/>
      <c r="L70" s="178"/>
      <c r="M70" s="178"/>
      <c r="N70" s="178"/>
      <c r="O70" s="178"/>
      <c r="P70" s="178"/>
      <c r="Q70" s="178"/>
      <c r="R70" s="178"/>
      <c r="S70" s="178"/>
      <c r="T70" s="178"/>
      <c r="U70" s="178"/>
      <c r="V70" s="178"/>
      <c r="W70" s="178"/>
      <c r="X70" s="178"/>
      <c r="Y70" s="178"/>
      <c r="Z70" s="178"/>
      <c r="AA70" s="178"/>
      <c r="AB70" s="178"/>
      <c r="AC70" s="178"/>
      <c r="AD70" s="178"/>
      <c r="AE70" s="178"/>
      <c r="AF70" s="218"/>
      <c r="AG70" s="218"/>
      <c r="AH70" s="218"/>
      <c r="AI70" s="178"/>
      <c r="AJ70" s="178"/>
      <c r="AK70" s="178"/>
      <c r="AL70" s="178"/>
      <c r="AM70" s="178"/>
      <c r="AN70" s="178"/>
      <c r="AO70" s="178"/>
      <c r="AP70" s="178"/>
      <c r="AQ70" s="178"/>
      <c r="AR70" s="178"/>
      <c r="AS70" s="178"/>
      <c r="AT70" s="178"/>
      <c r="AU70" s="178"/>
      <c r="AV70" s="178"/>
      <c r="AW70" s="178"/>
      <c r="AX70" s="178"/>
      <c r="AY70" s="618"/>
      <c r="AZ70" s="618"/>
      <c r="BA70" s="618"/>
      <c r="BB70" s="618"/>
      <c r="BC70" s="618"/>
      <c r="BD70" s="618"/>
      <c r="BE70" s="618"/>
      <c r="BF70" s="618"/>
      <c r="BG70" s="618"/>
      <c r="BH70" s="618"/>
      <c r="BI70" s="618"/>
      <c r="BJ70" s="178"/>
      <c r="BK70" s="178"/>
      <c r="BL70" s="178"/>
      <c r="BM70" s="178"/>
      <c r="BN70" s="178"/>
      <c r="BO70" s="178"/>
      <c r="BP70" s="178"/>
      <c r="BQ70" s="178"/>
      <c r="BR70" s="178"/>
      <c r="BS70" s="178"/>
      <c r="BT70" s="178"/>
      <c r="BU70" s="178"/>
      <c r="BV70" s="178"/>
    </row>
    <row r="71" spans="3:74" ht="12" customHeight="1" x14ac:dyDescent="0.25">
      <c r="C71" s="178"/>
      <c r="D71" s="178"/>
      <c r="E71" s="178"/>
      <c r="F71" s="178"/>
      <c r="G71" s="178"/>
      <c r="H71" s="178"/>
      <c r="I71" s="178"/>
      <c r="J71" s="178"/>
      <c r="K71" s="178"/>
      <c r="L71" s="178"/>
      <c r="M71" s="178"/>
      <c r="N71" s="178"/>
      <c r="O71" s="178"/>
      <c r="P71" s="178"/>
      <c r="Q71" s="178"/>
      <c r="R71" s="178"/>
      <c r="S71" s="178"/>
      <c r="T71" s="178"/>
      <c r="U71" s="178"/>
      <c r="V71" s="178"/>
      <c r="W71" s="178"/>
      <c r="X71" s="178"/>
      <c r="Y71" s="178"/>
      <c r="Z71" s="178"/>
      <c r="AA71" s="178"/>
      <c r="AB71" s="178"/>
      <c r="AC71" s="178"/>
      <c r="AD71" s="178"/>
      <c r="AE71" s="178"/>
      <c r="AF71" s="218"/>
      <c r="AG71" s="218"/>
      <c r="AH71" s="218"/>
      <c r="AI71" s="178"/>
      <c r="AJ71" s="178"/>
      <c r="AK71" s="178"/>
      <c r="AL71" s="178"/>
      <c r="AM71" s="178"/>
      <c r="AN71" s="178"/>
      <c r="AO71" s="178"/>
      <c r="AP71" s="178"/>
      <c r="AQ71" s="178"/>
      <c r="AR71" s="178"/>
      <c r="AS71" s="178"/>
      <c r="AT71" s="178"/>
      <c r="AU71" s="178"/>
      <c r="AV71" s="178"/>
      <c r="AW71" s="178"/>
      <c r="AX71" s="178"/>
      <c r="AY71" s="618"/>
      <c r="AZ71" s="618"/>
      <c r="BA71" s="618"/>
      <c r="BB71" s="618"/>
      <c r="BC71" s="618"/>
      <c r="BD71" s="618"/>
      <c r="BE71" s="618"/>
      <c r="BF71" s="618"/>
      <c r="BG71" s="618"/>
      <c r="BH71" s="618"/>
      <c r="BI71" s="618"/>
      <c r="BJ71" s="178"/>
      <c r="BK71" s="178"/>
      <c r="BL71" s="178"/>
      <c r="BM71" s="178"/>
      <c r="BN71" s="178"/>
      <c r="BO71" s="178"/>
      <c r="BP71" s="178"/>
      <c r="BQ71" s="178"/>
      <c r="BR71" s="178"/>
      <c r="BS71" s="178"/>
      <c r="BT71" s="178"/>
      <c r="BU71" s="178"/>
      <c r="BV71" s="178"/>
    </row>
    <row r="72" spans="3:74" ht="12" customHeight="1" x14ac:dyDescent="0.25">
      <c r="C72" s="178"/>
      <c r="D72" s="178"/>
      <c r="E72" s="178"/>
      <c r="F72" s="178"/>
      <c r="G72" s="178"/>
      <c r="H72" s="178"/>
      <c r="I72" s="178"/>
      <c r="J72" s="178"/>
      <c r="K72" s="178"/>
      <c r="L72" s="178"/>
      <c r="M72" s="178"/>
      <c r="N72" s="178"/>
      <c r="O72" s="178"/>
      <c r="P72" s="178"/>
      <c r="Q72" s="178"/>
      <c r="R72" s="178"/>
      <c r="S72" s="178"/>
      <c r="T72" s="178"/>
      <c r="U72" s="178"/>
      <c r="V72" s="178"/>
      <c r="W72" s="178"/>
      <c r="X72" s="178"/>
      <c r="Y72" s="178"/>
      <c r="Z72" s="178"/>
      <c r="AA72" s="178"/>
      <c r="AB72" s="178"/>
      <c r="AC72" s="178"/>
      <c r="AD72" s="178"/>
      <c r="AE72" s="178"/>
      <c r="AF72" s="218"/>
      <c r="AG72" s="218"/>
      <c r="AH72" s="218"/>
      <c r="AI72" s="178"/>
      <c r="AJ72" s="178"/>
      <c r="AK72" s="178"/>
      <c r="AL72" s="178"/>
      <c r="AM72" s="178"/>
      <c r="AN72" s="178"/>
      <c r="AO72" s="178"/>
      <c r="AP72" s="178"/>
      <c r="AQ72" s="178"/>
      <c r="AR72" s="178"/>
      <c r="AS72" s="178"/>
      <c r="AT72" s="178"/>
      <c r="AU72" s="178"/>
      <c r="AV72" s="178"/>
      <c r="AW72" s="178"/>
      <c r="AX72" s="178"/>
      <c r="AY72" s="618"/>
      <c r="AZ72" s="618"/>
      <c r="BA72" s="618"/>
      <c r="BB72" s="618"/>
      <c r="BC72" s="618"/>
      <c r="BD72" s="618"/>
      <c r="BE72" s="618"/>
      <c r="BF72" s="618"/>
      <c r="BG72" s="618"/>
      <c r="BH72" s="618"/>
      <c r="BI72" s="618"/>
      <c r="BJ72" s="178"/>
      <c r="BK72" s="178"/>
      <c r="BL72" s="178"/>
      <c r="BM72" s="178"/>
      <c r="BN72" s="178"/>
      <c r="BO72" s="178"/>
      <c r="BP72" s="178"/>
      <c r="BQ72" s="178"/>
      <c r="BR72" s="178"/>
      <c r="BS72" s="178"/>
      <c r="BT72" s="178"/>
      <c r="BU72" s="178"/>
      <c r="BV72" s="178"/>
    </row>
    <row r="73" spans="3:74" ht="12" customHeight="1" x14ac:dyDescent="0.25">
      <c r="C73" s="178"/>
      <c r="D73" s="178"/>
      <c r="E73" s="178"/>
      <c r="F73" s="178"/>
      <c r="G73" s="178"/>
      <c r="H73" s="178"/>
      <c r="I73" s="178"/>
      <c r="J73" s="178"/>
      <c r="K73" s="178"/>
      <c r="L73" s="178"/>
      <c r="M73" s="178"/>
      <c r="N73" s="178"/>
      <c r="O73" s="178"/>
      <c r="P73" s="178"/>
      <c r="Q73" s="178"/>
      <c r="R73" s="178"/>
      <c r="S73" s="178"/>
      <c r="T73" s="178"/>
      <c r="U73" s="178"/>
      <c r="V73" s="178"/>
      <c r="W73" s="178"/>
      <c r="X73" s="178"/>
      <c r="Y73" s="178"/>
      <c r="Z73" s="178"/>
      <c r="AA73" s="178"/>
      <c r="AB73" s="178"/>
      <c r="AC73" s="178"/>
      <c r="AD73" s="178"/>
      <c r="AE73" s="178"/>
      <c r="AF73" s="218"/>
      <c r="AG73" s="218"/>
      <c r="AH73" s="218"/>
      <c r="AI73" s="178"/>
      <c r="AJ73" s="178"/>
      <c r="AK73" s="178"/>
      <c r="AL73" s="178"/>
      <c r="AM73" s="178"/>
      <c r="AN73" s="178"/>
      <c r="AO73" s="178"/>
      <c r="AP73" s="178"/>
      <c r="AQ73" s="178"/>
      <c r="AR73" s="178"/>
      <c r="AS73" s="178"/>
      <c r="AT73" s="178"/>
      <c r="AU73" s="178"/>
      <c r="AV73" s="178"/>
      <c r="AW73" s="178"/>
      <c r="AX73" s="178"/>
      <c r="AY73" s="618"/>
      <c r="AZ73" s="618"/>
      <c r="BA73" s="618"/>
      <c r="BB73" s="618"/>
      <c r="BC73" s="618"/>
      <c r="BD73" s="618"/>
      <c r="BE73" s="618"/>
      <c r="BF73" s="618"/>
      <c r="BG73" s="618"/>
      <c r="BH73" s="618"/>
      <c r="BI73" s="618"/>
      <c r="BJ73" s="178"/>
      <c r="BK73" s="178"/>
      <c r="BL73" s="178"/>
      <c r="BM73" s="178"/>
      <c r="BN73" s="178"/>
      <c r="BO73" s="178"/>
      <c r="BP73" s="178"/>
      <c r="BQ73" s="178"/>
      <c r="BR73" s="178"/>
      <c r="BS73" s="178"/>
      <c r="BT73" s="178"/>
      <c r="BU73" s="178"/>
      <c r="BV73" s="178"/>
    </row>
    <row r="74" spans="3:74" ht="12" customHeight="1" x14ac:dyDescent="0.25">
      <c r="C74" s="178"/>
      <c r="D74" s="178"/>
      <c r="E74" s="178"/>
      <c r="F74" s="178"/>
      <c r="G74" s="178"/>
      <c r="H74" s="178"/>
      <c r="I74" s="178"/>
      <c r="J74" s="178"/>
      <c r="K74" s="178"/>
      <c r="L74" s="178"/>
      <c r="M74" s="178"/>
      <c r="N74" s="178"/>
      <c r="O74" s="178"/>
      <c r="P74" s="178"/>
      <c r="Q74" s="178"/>
      <c r="R74" s="178"/>
      <c r="S74" s="178"/>
      <c r="T74" s="178"/>
      <c r="U74" s="178"/>
      <c r="V74" s="178"/>
      <c r="W74" s="178"/>
      <c r="X74" s="178"/>
      <c r="Y74" s="178"/>
      <c r="Z74" s="178"/>
      <c r="AA74" s="178"/>
      <c r="AB74" s="178"/>
      <c r="AC74" s="178"/>
      <c r="AD74" s="178"/>
      <c r="AE74" s="178"/>
      <c r="AF74" s="218"/>
      <c r="AG74" s="218"/>
      <c r="AH74" s="218"/>
      <c r="AI74" s="178"/>
      <c r="AJ74" s="178"/>
      <c r="AK74" s="178"/>
      <c r="AL74" s="178"/>
      <c r="AM74" s="178"/>
      <c r="AN74" s="178"/>
      <c r="AO74" s="178"/>
      <c r="AP74" s="178"/>
      <c r="AQ74" s="178"/>
      <c r="AR74" s="178"/>
      <c r="AS74" s="178"/>
      <c r="AT74" s="178"/>
      <c r="AU74" s="178"/>
      <c r="AV74" s="178"/>
      <c r="AW74" s="178"/>
      <c r="AX74" s="178"/>
      <c r="AY74" s="618"/>
      <c r="AZ74" s="618"/>
      <c r="BA74" s="618"/>
      <c r="BB74" s="618"/>
      <c r="BC74" s="618"/>
      <c r="BD74" s="618"/>
      <c r="BE74" s="618"/>
      <c r="BF74" s="618"/>
      <c r="BG74" s="618"/>
      <c r="BH74" s="618"/>
      <c r="BI74" s="618"/>
      <c r="BJ74" s="178"/>
      <c r="BK74" s="178"/>
      <c r="BL74" s="178"/>
      <c r="BM74" s="178"/>
      <c r="BN74" s="178"/>
      <c r="BO74" s="178"/>
      <c r="BP74" s="178"/>
      <c r="BQ74" s="178"/>
      <c r="BR74" s="178"/>
      <c r="BS74" s="178"/>
      <c r="BT74" s="178"/>
      <c r="BU74" s="178"/>
      <c r="BV74" s="178"/>
    </row>
    <row r="75" spans="3:74" ht="12" customHeight="1" x14ac:dyDescent="0.25">
      <c r="C75" s="178"/>
      <c r="D75" s="178"/>
      <c r="E75" s="178"/>
      <c r="F75" s="178"/>
      <c r="G75" s="178"/>
      <c r="H75" s="178"/>
      <c r="I75" s="178"/>
      <c r="J75" s="178"/>
      <c r="K75" s="178"/>
      <c r="L75" s="178"/>
      <c r="M75" s="178"/>
      <c r="N75" s="178"/>
      <c r="O75" s="178"/>
      <c r="P75" s="178"/>
      <c r="Q75" s="178"/>
      <c r="R75" s="178"/>
      <c r="S75" s="178"/>
      <c r="T75" s="178"/>
      <c r="U75" s="178"/>
      <c r="V75" s="178"/>
      <c r="W75" s="178"/>
      <c r="X75" s="178"/>
      <c r="Y75" s="178"/>
      <c r="Z75" s="178"/>
      <c r="AA75" s="178"/>
      <c r="AB75" s="178"/>
      <c r="AC75" s="178"/>
      <c r="AD75" s="178"/>
      <c r="AE75" s="178"/>
      <c r="AF75" s="218"/>
      <c r="AG75" s="218"/>
      <c r="AH75" s="218"/>
      <c r="AI75" s="178"/>
      <c r="AJ75" s="178"/>
      <c r="AK75" s="178"/>
      <c r="AL75" s="178"/>
      <c r="AM75" s="178"/>
      <c r="AN75" s="178"/>
      <c r="AO75" s="178"/>
      <c r="AP75" s="178"/>
      <c r="AQ75" s="178"/>
      <c r="AR75" s="178"/>
      <c r="AS75" s="178"/>
      <c r="AT75" s="178"/>
      <c r="AU75" s="178"/>
      <c r="AV75" s="178"/>
      <c r="AW75" s="178"/>
      <c r="AX75" s="178"/>
      <c r="AY75" s="618"/>
      <c r="AZ75" s="618"/>
      <c r="BA75" s="618"/>
      <c r="BB75" s="618"/>
      <c r="BC75" s="618"/>
      <c r="BD75" s="618"/>
      <c r="BE75" s="618"/>
      <c r="BF75" s="618"/>
      <c r="BG75" s="618"/>
      <c r="BH75" s="618"/>
      <c r="BI75" s="618"/>
      <c r="BJ75" s="178"/>
      <c r="BK75" s="178"/>
      <c r="BL75" s="178"/>
      <c r="BM75" s="178"/>
      <c r="BN75" s="178"/>
      <c r="BO75" s="178"/>
      <c r="BP75" s="178"/>
      <c r="BQ75" s="178"/>
      <c r="BR75" s="178"/>
      <c r="BS75" s="178"/>
      <c r="BT75" s="178"/>
      <c r="BU75" s="178"/>
      <c r="BV75" s="178"/>
    </row>
    <row r="76" spans="3:74" ht="12" customHeight="1" x14ac:dyDescent="0.25">
      <c r="C76" s="178"/>
      <c r="D76" s="178"/>
      <c r="E76" s="178"/>
      <c r="F76" s="178"/>
      <c r="G76" s="178"/>
      <c r="H76" s="178"/>
      <c r="I76" s="178"/>
      <c r="J76" s="178"/>
      <c r="K76" s="178"/>
      <c r="L76" s="178"/>
      <c r="M76" s="178"/>
      <c r="N76" s="178"/>
      <c r="O76" s="178"/>
      <c r="P76" s="178"/>
      <c r="Q76" s="178"/>
      <c r="R76" s="178"/>
      <c r="S76" s="178"/>
      <c r="T76" s="178"/>
      <c r="U76" s="178"/>
      <c r="V76" s="178"/>
      <c r="W76" s="178"/>
      <c r="X76" s="178"/>
      <c r="Y76" s="178"/>
      <c r="Z76" s="178"/>
      <c r="AA76" s="178"/>
      <c r="AB76" s="178"/>
      <c r="AC76" s="178"/>
      <c r="AD76" s="178"/>
      <c r="AE76" s="178"/>
      <c r="AF76" s="218"/>
      <c r="AG76" s="218"/>
      <c r="AH76" s="218"/>
      <c r="AI76" s="178"/>
      <c r="AJ76" s="178"/>
      <c r="AK76" s="178"/>
      <c r="AL76" s="178"/>
      <c r="AM76" s="178"/>
      <c r="AN76" s="178"/>
      <c r="AO76" s="178"/>
      <c r="AP76" s="178"/>
      <c r="AQ76" s="178"/>
      <c r="AR76" s="178"/>
      <c r="AS76" s="178"/>
      <c r="AT76" s="178"/>
      <c r="AU76" s="178"/>
      <c r="AV76" s="178"/>
      <c r="AW76" s="178"/>
      <c r="AX76" s="178"/>
      <c r="AY76" s="618"/>
      <c r="AZ76" s="618"/>
      <c r="BA76" s="618"/>
      <c r="BB76" s="618"/>
      <c r="BC76" s="618"/>
      <c r="BD76" s="618"/>
      <c r="BE76" s="618"/>
      <c r="BF76" s="618"/>
      <c r="BG76" s="618"/>
      <c r="BH76" s="618"/>
      <c r="BI76" s="618"/>
      <c r="BJ76" s="178"/>
      <c r="BK76" s="178"/>
      <c r="BL76" s="178"/>
      <c r="BM76" s="178"/>
      <c r="BN76" s="178"/>
      <c r="BO76" s="178"/>
      <c r="BP76" s="178"/>
      <c r="BQ76" s="178"/>
      <c r="BR76" s="178"/>
      <c r="BS76" s="178"/>
      <c r="BT76" s="178"/>
      <c r="BU76" s="178"/>
      <c r="BV76" s="178"/>
    </row>
    <row r="77" spans="3:74" ht="12" customHeight="1" x14ac:dyDescent="0.25">
      <c r="C77" s="178"/>
      <c r="D77" s="178"/>
      <c r="E77" s="178"/>
      <c r="F77" s="178"/>
      <c r="G77" s="178"/>
      <c r="H77" s="178"/>
      <c r="I77" s="178"/>
      <c r="J77" s="178"/>
      <c r="K77" s="178"/>
      <c r="L77" s="178"/>
      <c r="M77" s="178"/>
      <c r="N77" s="178"/>
      <c r="O77" s="178"/>
      <c r="P77" s="178"/>
      <c r="Q77" s="178"/>
      <c r="R77" s="178"/>
      <c r="S77" s="178"/>
      <c r="T77" s="178"/>
      <c r="U77" s="178"/>
      <c r="V77" s="178"/>
      <c r="W77" s="178"/>
      <c r="X77" s="178"/>
      <c r="Y77" s="178"/>
      <c r="Z77" s="178"/>
      <c r="AA77" s="178"/>
      <c r="AB77" s="178"/>
      <c r="AC77" s="178"/>
      <c r="AD77" s="178"/>
      <c r="AE77" s="178"/>
      <c r="AF77" s="218"/>
      <c r="AG77" s="218"/>
      <c r="AH77" s="218"/>
      <c r="AI77" s="178"/>
      <c r="AJ77" s="178"/>
      <c r="AK77" s="178"/>
      <c r="AL77" s="178"/>
      <c r="AM77" s="178"/>
      <c r="AN77" s="178"/>
      <c r="AO77" s="178"/>
      <c r="AP77" s="178"/>
      <c r="AQ77" s="178"/>
      <c r="AR77" s="178"/>
      <c r="AS77" s="178"/>
      <c r="AT77" s="178"/>
      <c r="AU77" s="178"/>
      <c r="AV77" s="178"/>
      <c r="AW77" s="178"/>
      <c r="AX77" s="178"/>
      <c r="AY77" s="618"/>
      <c r="AZ77" s="618"/>
      <c r="BA77" s="618"/>
      <c r="BB77" s="618"/>
      <c r="BC77" s="618"/>
      <c r="BD77" s="618"/>
      <c r="BE77" s="618"/>
      <c r="BF77" s="618"/>
      <c r="BG77" s="618"/>
      <c r="BH77" s="618"/>
      <c r="BI77" s="618"/>
      <c r="BJ77" s="178"/>
      <c r="BK77" s="178"/>
      <c r="BL77" s="178"/>
      <c r="BM77" s="178"/>
      <c r="BN77" s="178"/>
      <c r="BO77" s="178"/>
      <c r="BP77" s="178"/>
      <c r="BQ77" s="178"/>
      <c r="BR77" s="178"/>
      <c r="BS77" s="178"/>
      <c r="BT77" s="178"/>
      <c r="BU77" s="178"/>
      <c r="BV77" s="178"/>
    </row>
    <row r="78" spans="3:74" ht="12" customHeight="1" x14ac:dyDescent="0.25">
      <c r="C78" s="179"/>
      <c r="D78" s="180"/>
      <c r="E78" s="180"/>
      <c r="F78" s="180"/>
      <c r="G78" s="180"/>
      <c r="H78" s="180"/>
      <c r="I78" s="180"/>
      <c r="J78" s="180"/>
      <c r="K78" s="180"/>
      <c r="L78" s="180"/>
      <c r="M78" s="180"/>
      <c r="N78" s="180"/>
      <c r="O78" s="179"/>
      <c r="P78" s="180"/>
      <c r="Q78" s="180"/>
      <c r="R78" s="180"/>
      <c r="S78" s="180"/>
      <c r="T78" s="180"/>
      <c r="U78" s="180"/>
      <c r="V78" s="180"/>
      <c r="W78" s="180"/>
      <c r="X78" s="180"/>
      <c r="Y78" s="180"/>
      <c r="Z78" s="180"/>
      <c r="AA78" s="179"/>
      <c r="AB78" s="180"/>
      <c r="AC78" s="180"/>
      <c r="AD78" s="180"/>
      <c r="AE78" s="180"/>
      <c r="AF78" s="216"/>
      <c r="AG78" s="216"/>
      <c r="AH78" s="216"/>
      <c r="AI78" s="180"/>
      <c r="AJ78" s="180"/>
      <c r="AK78" s="180"/>
      <c r="AL78" s="180"/>
      <c r="AM78" s="179"/>
      <c r="AN78" s="180"/>
      <c r="AO78" s="180"/>
      <c r="AP78" s="180"/>
      <c r="AQ78" s="180"/>
      <c r="AR78" s="180"/>
      <c r="AS78" s="180"/>
      <c r="AT78" s="180"/>
      <c r="AU78" s="180"/>
      <c r="AV78" s="180"/>
      <c r="AW78" s="180"/>
      <c r="AX78" s="180"/>
      <c r="AY78" s="757"/>
      <c r="AZ78" s="619"/>
      <c r="BA78" s="619"/>
      <c r="BB78" s="619"/>
      <c r="BC78" s="619"/>
      <c r="BD78" s="619"/>
      <c r="BE78" s="619"/>
      <c r="BF78" s="619"/>
      <c r="BG78" s="619"/>
      <c r="BH78" s="619"/>
      <c r="BI78" s="619"/>
      <c r="BJ78" s="180"/>
      <c r="BK78" s="179"/>
      <c r="BL78" s="180"/>
      <c r="BM78" s="180"/>
      <c r="BN78" s="180"/>
      <c r="BO78" s="180"/>
      <c r="BP78" s="180"/>
      <c r="BQ78" s="180"/>
      <c r="BR78" s="180"/>
      <c r="BS78" s="180"/>
      <c r="BT78" s="180"/>
      <c r="BU78" s="180"/>
      <c r="BV78" s="180"/>
    </row>
    <row r="79" spans="3:74" ht="12" customHeight="1" x14ac:dyDescent="0.25">
      <c r="C79" s="182"/>
      <c r="D79" s="182"/>
      <c r="E79" s="182"/>
      <c r="F79" s="182"/>
      <c r="G79" s="182"/>
      <c r="H79" s="182"/>
      <c r="I79" s="182"/>
      <c r="J79" s="182"/>
      <c r="K79" s="182"/>
      <c r="L79" s="182"/>
      <c r="M79" s="182"/>
      <c r="N79" s="182"/>
      <c r="O79" s="182"/>
      <c r="P79" s="182"/>
      <c r="Q79" s="182"/>
      <c r="R79" s="182"/>
      <c r="S79" s="182"/>
      <c r="T79" s="182"/>
      <c r="U79" s="182"/>
      <c r="V79" s="182"/>
      <c r="W79" s="182"/>
      <c r="X79" s="182"/>
      <c r="Y79" s="182"/>
      <c r="Z79" s="182"/>
      <c r="AA79" s="182"/>
      <c r="AB79" s="182"/>
      <c r="AC79" s="182"/>
      <c r="AD79" s="182"/>
      <c r="AE79" s="182"/>
      <c r="AF79" s="219"/>
      <c r="AG79" s="219"/>
      <c r="AH79" s="219"/>
      <c r="AI79" s="182"/>
      <c r="AJ79" s="182"/>
      <c r="AK79" s="182"/>
      <c r="AL79" s="182"/>
      <c r="AM79" s="182"/>
      <c r="AN79" s="182"/>
      <c r="AO79" s="182"/>
      <c r="AP79" s="182"/>
      <c r="AQ79" s="182"/>
      <c r="AR79" s="182"/>
      <c r="AS79" s="182"/>
      <c r="AT79" s="182"/>
      <c r="AU79" s="182"/>
      <c r="AV79" s="182"/>
      <c r="AW79" s="182"/>
      <c r="AX79" s="182"/>
      <c r="AY79" s="620"/>
      <c r="AZ79" s="620"/>
      <c r="BA79" s="620"/>
      <c r="BB79" s="620"/>
      <c r="BC79" s="620"/>
      <c r="BD79" s="620"/>
      <c r="BE79" s="620"/>
      <c r="BF79" s="620"/>
      <c r="BG79" s="620"/>
      <c r="BH79" s="620"/>
      <c r="BI79" s="620"/>
      <c r="BJ79" s="182"/>
      <c r="BK79" s="182"/>
      <c r="BL79" s="182"/>
      <c r="BM79" s="182"/>
      <c r="BN79" s="182"/>
      <c r="BO79" s="182"/>
      <c r="BP79" s="182"/>
      <c r="BQ79" s="182"/>
      <c r="BR79" s="182"/>
      <c r="BS79" s="182"/>
      <c r="BT79" s="182"/>
      <c r="BU79" s="182"/>
      <c r="BV79" s="182"/>
    </row>
    <row r="80" spans="3:74" ht="12" customHeight="1" x14ac:dyDescent="0.25">
      <c r="C80" s="182"/>
      <c r="D80" s="182"/>
      <c r="E80" s="182"/>
      <c r="F80" s="182"/>
      <c r="G80" s="182"/>
      <c r="H80" s="182"/>
      <c r="I80" s="182"/>
      <c r="J80" s="182"/>
      <c r="K80" s="182"/>
      <c r="L80" s="182"/>
      <c r="M80" s="182"/>
      <c r="N80" s="182"/>
      <c r="O80" s="182"/>
      <c r="P80" s="182"/>
      <c r="Q80" s="182"/>
      <c r="R80" s="182"/>
      <c r="S80" s="182"/>
      <c r="T80" s="182"/>
      <c r="U80" s="182"/>
      <c r="V80" s="182"/>
      <c r="W80" s="182"/>
      <c r="X80" s="182"/>
      <c r="Y80" s="182"/>
      <c r="Z80" s="182"/>
      <c r="AA80" s="182"/>
      <c r="AB80" s="182"/>
      <c r="AC80" s="182"/>
      <c r="AD80" s="182"/>
      <c r="AE80" s="182"/>
      <c r="AF80" s="219"/>
      <c r="AG80" s="219"/>
      <c r="AH80" s="219"/>
      <c r="AI80" s="182"/>
      <c r="AJ80" s="182"/>
      <c r="AK80" s="182"/>
      <c r="AL80" s="182"/>
      <c r="AM80" s="182"/>
      <c r="AN80" s="182"/>
      <c r="AO80" s="182"/>
      <c r="AP80" s="182"/>
      <c r="AQ80" s="182"/>
      <c r="AR80" s="182"/>
      <c r="AS80" s="182"/>
      <c r="AT80" s="182"/>
      <c r="AU80" s="182"/>
      <c r="AV80" s="182"/>
      <c r="AW80" s="182"/>
      <c r="AX80" s="182"/>
      <c r="AY80" s="620"/>
      <c r="AZ80" s="620"/>
      <c r="BA80" s="620"/>
      <c r="BB80" s="620"/>
      <c r="BC80" s="620"/>
      <c r="BD80" s="620"/>
      <c r="BE80" s="620"/>
      <c r="BF80" s="620"/>
      <c r="BG80" s="620"/>
      <c r="BH80" s="620"/>
      <c r="BI80" s="620"/>
      <c r="BJ80" s="182"/>
      <c r="BK80" s="182"/>
      <c r="BL80" s="182"/>
      <c r="BM80" s="182"/>
      <c r="BN80" s="182"/>
      <c r="BO80" s="182"/>
      <c r="BP80" s="182"/>
      <c r="BQ80" s="182"/>
      <c r="BR80" s="182"/>
      <c r="BS80" s="182"/>
      <c r="BT80" s="182"/>
      <c r="BU80" s="182"/>
      <c r="BV80" s="182"/>
    </row>
    <row r="81" spans="3:74" ht="12" customHeight="1" x14ac:dyDescent="0.25">
      <c r="C81" s="182"/>
      <c r="D81" s="182"/>
      <c r="E81" s="182"/>
      <c r="F81" s="182"/>
      <c r="G81" s="182"/>
      <c r="H81" s="182"/>
      <c r="I81" s="182"/>
      <c r="J81" s="182"/>
      <c r="K81" s="182"/>
      <c r="L81" s="182"/>
      <c r="M81" s="182"/>
      <c r="N81" s="182"/>
      <c r="O81" s="182"/>
      <c r="P81" s="182"/>
      <c r="Q81" s="182"/>
      <c r="R81" s="182"/>
      <c r="S81" s="182"/>
      <c r="T81" s="182"/>
      <c r="U81" s="182"/>
      <c r="V81" s="182"/>
      <c r="W81" s="182"/>
      <c r="X81" s="182"/>
      <c r="Y81" s="182"/>
      <c r="Z81" s="182"/>
      <c r="AA81" s="182"/>
      <c r="AB81" s="182"/>
      <c r="AC81" s="182"/>
      <c r="AD81" s="182"/>
      <c r="AE81" s="182"/>
      <c r="AF81" s="219"/>
      <c r="AG81" s="219"/>
      <c r="AH81" s="219"/>
      <c r="AI81" s="182"/>
      <c r="AJ81" s="182"/>
      <c r="AK81" s="182"/>
      <c r="AL81" s="182"/>
      <c r="AM81" s="182"/>
      <c r="AN81" s="182"/>
      <c r="AO81" s="182"/>
      <c r="AP81" s="182"/>
      <c r="AQ81" s="182"/>
      <c r="AR81" s="182"/>
      <c r="AS81" s="182"/>
      <c r="AT81" s="182"/>
      <c r="AU81" s="182"/>
      <c r="AV81" s="182"/>
      <c r="AW81" s="182"/>
      <c r="AX81" s="182"/>
      <c r="AY81" s="620"/>
      <c r="AZ81" s="620"/>
      <c r="BA81" s="620"/>
      <c r="BB81" s="620"/>
      <c r="BC81" s="620"/>
      <c r="BD81" s="620"/>
      <c r="BE81" s="620"/>
      <c r="BF81" s="620"/>
      <c r="BG81" s="620"/>
      <c r="BH81" s="620"/>
      <c r="BI81" s="620"/>
      <c r="BJ81" s="182"/>
      <c r="BK81" s="182"/>
      <c r="BL81" s="182"/>
      <c r="BM81" s="182"/>
      <c r="BN81" s="182"/>
      <c r="BO81" s="182"/>
      <c r="BP81" s="182"/>
      <c r="BQ81" s="182"/>
      <c r="BR81" s="182"/>
      <c r="BS81" s="182"/>
      <c r="BT81" s="182"/>
      <c r="BU81" s="182"/>
      <c r="BV81" s="182"/>
    </row>
    <row r="83" spans="3:74" ht="12" customHeight="1" x14ac:dyDescent="0.25">
      <c r="C83" s="182"/>
      <c r="D83" s="182"/>
      <c r="E83" s="182"/>
      <c r="F83" s="182"/>
      <c r="G83" s="182"/>
      <c r="H83" s="182"/>
      <c r="I83" s="182"/>
      <c r="J83" s="182"/>
      <c r="K83" s="182"/>
      <c r="L83" s="182"/>
      <c r="M83" s="182"/>
      <c r="N83" s="182"/>
      <c r="O83" s="182"/>
      <c r="P83" s="182"/>
      <c r="Q83" s="182"/>
      <c r="R83" s="182"/>
      <c r="S83" s="182"/>
      <c r="T83" s="182"/>
      <c r="U83" s="182"/>
      <c r="V83" s="182"/>
      <c r="W83" s="182"/>
      <c r="X83" s="182"/>
      <c r="Y83" s="182"/>
      <c r="Z83" s="182"/>
      <c r="AA83" s="182"/>
      <c r="AB83" s="182"/>
      <c r="AC83" s="182"/>
      <c r="AD83" s="182"/>
      <c r="AE83" s="182"/>
      <c r="AF83" s="219"/>
      <c r="AG83" s="219"/>
      <c r="AH83" s="219"/>
      <c r="AI83" s="182"/>
      <c r="AJ83" s="182"/>
      <c r="AK83" s="182"/>
      <c r="AL83" s="182"/>
      <c r="AM83" s="182"/>
      <c r="AN83" s="182"/>
      <c r="AO83" s="182"/>
      <c r="AP83" s="182"/>
      <c r="AQ83" s="182"/>
      <c r="AR83" s="182"/>
      <c r="AS83" s="182"/>
      <c r="AT83" s="182"/>
      <c r="AU83" s="182"/>
      <c r="AV83" s="182"/>
      <c r="AW83" s="182"/>
      <c r="AX83" s="182"/>
      <c r="AY83" s="620"/>
      <c r="AZ83" s="620"/>
      <c r="BA83" s="620"/>
      <c r="BB83" s="620"/>
      <c r="BC83" s="620"/>
      <c r="BD83" s="620"/>
      <c r="BE83" s="620"/>
      <c r="BF83" s="620"/>
      <c r="BG83" s="620"/>
      <c r="BH83" s="620"/>
      <c r="BI83" s="620"/>
      <c r="BJ83" s="182"/>
      <c r="BK83" s="182"/>
      <c r="BL83" s="182"/>
      <c r="BM83" s="182"/>
      <c r="BN83" s="182"/>
      <c r="BO83" s="182"/>
      <c r="BP83" s="182"/>
      <c r="BQ83" s="182"/>
      <c r="BR83" s="182"/>
      <c r="BS83" s="182"/>
      <c r="BT83" s="182"/>
      <c r="BU83" s="182"/>
      <c r="BV83" s="182"/>
    </row>
    <row r="84" spans="3:74" ht="12" customHeight="1" x14ac:dyDescent="0.25">
      <c r="C84" s="182"/>
      <c r="D84" s="182"/>
      <c r="E84" s="182"/>
      <c r="F84" s="182"/>
      <c r="G84" s="182"/>
      <c r="H84" s="182"/>
      <c r="I84" s="182"/>
      <c r="J84" s="182"/>
      <c r="K84" s="182"/>
      <c r="L84" s="182"/>
      <c r="M84" s="182"/>
      <c r="N84" s="182"/>
      <c r="O84" s="182"/>
      <c r="P84" s="182"/>
      <c r="Q84" s="182"/>
      <c r="R84" s="182"/>
      <c r="S84" s="182"/>
      <c r="T84" s="182"/>
      <c r="U84" s="182"/>
      <c r="V84" s="182"/>
      <c r="W84" s="182"/>
      <c r="X84" s="182"/>
      <c r="Y84" s="182"/>
      <c r="Z84" s="182"/>
      <c r="AA84" s="182"/>
      <c r="AB84" s="182"/>
      <c r="AC84" s="182"/>
      <c r="AD84" s="182"/>
      <c r="AE84" s="182"/>
      <c r="AF84" s="219"/>
      <c r="AG84" s="219"/>
      <c r="AH84" s="219"/>
      <c r="AI84" s="182"/>
      <c r="AJ84" s="182"/>
      <c r="AK84" s="182"/>
      <c r="AL84" s="182"/>
      <c r="AM84" s="182"/>
      <c r="AN84" s="182"/>
      <c r="AO84" s="182"/>
      <c r="AP84" s="182"/>
      <c r="AQ84" s="182"/>
      <c r="AR84" s="182"/>
      <c r="AS84" s="182"/>
      <c r="AT84" s="182"/>
      <c r="AU84" s="182"/>
      <c r="AV84" s="182"/>
      <c r="AW84" s="182"/>
      <c r="AX84" s="182"/>
      <c r="AY84" s="620"/>
      <c r="AZ84" s="620"/>
      <c r="BA84" s="620"/>
      <c r="BB84" s="620"/>
      <c r="BC84" s="620"/>
      <c r="BD84" s="620"/>
      <c r="BE84" s="620"/>
      <c r="BF84" s="620"/>
      <c r="BG84" s="620"/>
      <c r="BH84" s="620"/>
      <c r="BI84" s="620"/>
      <c r="BJ84" s="182"/>
      <c r="BK84" s="182"/>
      <c r="BL84" s="182"/>
      <c r="BM84" s="182"/>
      <c r="BN84" s="182"/>
      <c r="BO84" s="182"/>
      <c r="BP84" s="182"/>
      <c r="BQ84" s="182"/>
      <c r="BR84" s="182"/>
      <c r="BS84" s="182"/>
      <c r="BT84" s="182"/>
      <c r="BU84" s="182"/>
      <c r="BV84" s="182"/>
    </row>
    <row r="85" spans="3:74" ht="12" customHeight="1" x14ac:dyDescent="0.25">
      <c r="C85" s="182"/>
      <c r="D85" s="182"/>
      <c r="E85" s="182"/>
      <c r="F85" s="182"/>
      <c r="G85" s="182"/>
      <c r="H85" s="182"/>
      <c r="I85" s="182"/>
      <c r="J85" s="182"/>
      <c r="K85" s="182"/>
      <c r="L85" s="182"/>
      <c r="M85" s="182"/>
      <c r="N85" s="182"/>
      <c r="O85" s="182"/>
      <c r="P85" s="182"/>
      <c r="Q85" s="182"/>
      <c r="R85" s="182"/>
      <c r="S85" s="182"/>
      <c r="T85" s="182"/>
      <c r="U85" s="182"/>
      <c r="V85" s="182"/>
      <c r="W85" s="182"/>
      <c r="X85" s="182"/>
      <c r="Y85" s="182"/>
      <c r="Z85" s="182"/>
      <c r="AA85" s="182"/>
      <c r="AB85" s="182"/>
      <c r="AC85" s="182"/>
      <c r="AD85" s="182"/>
      <c r="AE85" s="182"/>
      <c r="AF85" s="219"/>
      <c r="AG85" s="219"/>
      <c r="AH85" s="219"/>
      <c r="AI85" s="182"/>
      <c r="AJ85" s="182"/>
      <c r="AK85" s="182"/>
      <c r="AL85" s="182"/>
      <c r="AM85" s="182"/>
      <c r="AN85" s="182"/>
      <c r="AO85" s="182"/>
      <c r="AP85" s="182"/>
      <c r="AQ85" s="182"/>
      <c r="AR85" s="182"/>
      <c r="AS85" s="182"/>
      <c r="AT85" s="182"/>
      <c r="AU85" s="182"/>
      <c r="AV85" s="182"/>
      <c r="AW85" s="182"/>
      <c r="AX85" s="182"/>
      <c r="AY85" s="620"/>
      <c r="AZ85" s="620"/>
      <c r="BA85" s="620"/>
      <c r="BB85" s="620"/>
      <c r="BC85" s="620"/>
      <c r="BD85" s="620"/>
      <c r="BE85" s="620"/>
      <c r="BF85" s="620"/>
      <c r="BG85" s="620"/>
      <c r="BH85" s="620"/>
      <c r="BI85" s="620"/>
      <c r="BJ85" s="182"/>
      <c r="BK85" s="182"/>
      <c r="BL85" s="182"/>
      <c r="BM85" s="182"/>
      <c r="BN85" s="182"/>
      <c r="BO85" s="182"/>
      <c r="BP85" s="182"/>
      <c r="BQ85" s="182"/>
      <c r="BR85" s="182"/>
      <c r="BS85" s="182"/>
      <c r="BT85" s="182"/>
      <c r="BU85" s="182"/>
      <c r="BV85" s="182"/>
    </row>
    <row r="86" spans="3:74" ht="12" customHeight="1" x14ac:dyDescent="0.25">
      <c r="C86" s="182"/>
      <c r="D86" s="182"/>
      <c r="E86" s="182"/>
      <c r="F86" s="182"/>
      <c r="G86" s="182"/>
      <c r="H86" s="182"/>
      <c r="I86" s="182"/>
      <c r="J86" s="182"/>
      <c r="K86" s="182"/>
      <c r="L86" s="182"/>
      <c r="M86" s="182"/>
      <c r="N86" s="182"/>
      <c r="O86" s="182"/>
      <c r="P86" s="182"/>
      <c r="Q86" s="182"/>
      <c r="R86" s="182"/>
      <c r="S86" s="182"/>
      <c r="T86" s="182"/>
      <c r="U86" s="182"/>
      <c r="V86" s="182"/>
      <c r="W86" s="182"/>
      <c r="X86" s="182"/>
      <c r="Y86" s="182"/>
      <c r="Z86" s="182"/>
      <c r="AA86" s="182"/>
      <c r="AB86" s="182"/>
      <c r="AC86" s="182"/>
      <c r="AD86" s="182"/>
      <c r="AE86" s="182"/>
      <c r="AF86" s="219"/>
      <c r="AG86" s="219"/>
      <c r="AH86" s="219"/>
      <c r="AI86" s="182"/>
      <c r="AJ86" s="182"/>
      <c r="AK86" s="182"/>
      <c r="AL86" s="182"/>
      <c r="AM86" s="182"/>
      <c r="AN86" s="182"/>
      <c r="AO86" s="182"/>
      <c r="AP86" s="182"/>
      <c r="AQ86" s="182"/>
      <c r="AR86" s="182"/>
      <c r="AS86" s="182"/>
      <c r="AT86" s="182"/>
      <c r="AU86" s="182"/>
      <c r="AV86" s="182"/>
      <c r="AW86" s="182"/>
      <c r="AX86" s="182"/>
      <c r="AY86" s="620"/>
      <c r="AZ86" s="620"/>
      <c r="BA86" s="620"/>
      <c r="BB86" s="620"/>
      <c r="BC86" s="620"/>
      <c r="BD86" s="620"/>
      <c r="BE86" s="620"/>
      <c r="BF86" s="620"/>
      <c r="BG86" s="620"/>
      <c r="BH86" s="620"/>
      <c r="BI86" s="620"/>
      <c r="BJ86" s="182"/>
      <c r="BK86" s="182"/>
      <c r="BL86" s="182"/>
      <c r="BM86" s="182"/>
      <c r="BN86" s="182"/>
      <c r="BO86" s="182"/>
      <c r="BP86" s="182"/>
      <c r="BQ86" s="182"/>
      <c r="BR86" s="182"/>
      <c r="BS86" s="182"/>
      <c r="BT86" s="182"/>
      <c r="BU86" s="182"/>
      <c r="BV86" s="182"/>
    </row>
    <row r="87" spans="3:74" ht="12" customHeight="1" x14ac:dyDescent="0.25">
      <c r="C87" s="182"/>
      <c r="D87" s="182"/>
      <c r="E87" s="182"/>
      <c r="F87" s="182"/>
      <c r="G87" s="182"/>
      <c r="H87" s="182"/>
      <c r="I87" s="182"/>
      <c r="J87" s="182"/>
      <c r="K87" s="182"/>
      <c r="L87" s="182"/>
      <c r="M87" s="182"/>
      <c r="N87" s="182"/>
      <c r="O87" s="182"/>
      <c r="P87" s="182"/>
      <c r="Q87" s="182"/>
      <c r="R87" s="182"/>
      <c r="S87" s="182"/>
      <c r="T87" s="182"/>
      <c r="U87" s="182"/>
      <c r="V87" s="182"/>
      <c r="W87" s="182"/>
      <c r="X87" s="182"/>
      <c r="Y87" s="182"/>
      <c r="Z87" s="182"/>
      <c r="AA87" s="182"/>
      <c r="AB87" s="182"/>
      <c r="AC87" s="182"/>
      <c r="AD87" s="182"/>
      <c r="AE87" s="182"/>
      <c r="AF87" s="219"/>
      <c r="AG87" s="219"/>
      <c r="AH87" s="219"/>
      <c r="AI87" s="182"/>
      <c r="AJ87" s="182"/>
      <c r="AK87" s="182"/>
      <c r="AL87" s="182"/>
      <c r="AM87" s="182"/>
      <c r="AN87" s="182"/>
      <c r="AO87" s="182"/>
      <c r="AP87" s="182"/>
      <c r="AQ87" s="182"/>
      <c r="AR87" s="182"/>
      <c r="AS87" s="182"/>
      <c r="AT87" s="182"/>
      <c r="AU87" s="182"/>
      <c r="AV87" s="182"/>
      <c r="AW87" s="182"/>
      <c r="AX87" s="182"/>
      <c r="AY87" s="620"/>
      <c r="AZ87" s="620"/>
      <c r="BA87" s="620"/>
      <c r="BB87" s="620"/>
      <c r="BC87" s="620"/>
      <c r="BD87" s="620"/>
      <c r="BE87" s="620"/>
      <c r="BF87" s="620"/>
      <c r="BG87" s="620"/>
      <c r="BH87" s="620"/>
      <c r="BI87" s="620"/>
      <c r="BJ87" s="182"/>
      <c r="BK87" s="182"/>
      <c r="BL87" s="182"/>
      <c r="BM87" s="182"/>
      <c r="BN87" s="182"/>
      <c r="BO87" s="182"/>
      <c r="BP87" s="182"/>
      <c r="BQ87" s="182"/>
      <c r="BR87" s="182"/>
      <c r="BS87" s="182"/>
      <c r="BT87" s="182"/>
      <c r="BU87" s="182"/>
      <c r="BV87" s="182"/>
    </row>
    <row r="88" spans="3:74" ht="12" customHeight="1" x14ac:dyDescent="0.25">
      <c r="C88" s="182"/>
      <c r="D88" s="182"/>
      <c r="E88" s="182"/>
      <c r="F88" s="182"/>
      <c r="G88" s="182"/>
      <c r="H88" s="182"/>
      <c r="I88" s="182"/>
      <c r="J88" s="182"/>
      <c r="K88" s="182"/>
      <c r="L88" s="182"/>
      <c r="M88" s="182"/>
      <c r="N88" s="182"/>
      <c r="O88" s="182"/>
      <c r="P88" s="182"/>
      <c r="Q88" s="182"/>
      <c r="R88" s="182"/>
      <c r="S88" s="182"/>
      <c r="T88" s="182"/>
      <c r="U88" s="182"/>
      <c r="V88" s="182"/>
      <c r="W88" s="182"/>
      <c r="X88" s="182"/>
      <c r="Y88" s="182"/>
      <c r="Z88" s="182"/>
      <c r="AA88" s="182"/>
      <c r="AB88" s="182"/>
      <c r="AC88" s="182"/>
      <c r="AD88" s="182"/>
      <c r="AE88" s="182"/>
      <c r="AF88" s="219"/>
      <c r="AG88" s="219"/>
      <c r="AH88" s="219"/>
      <c r="AI88" s="182"/>
      <c r="AJ88" s="182"/>
      <c r="AK88" s="182"/>
      <c r="AL88" s="182"/>
      <c r="AM88" s="182"/>
      <c r="AN88" s="182"/>
      <c r="AO88" s="182"/>
      <c r="AP88" s="182"/>
      <c r="AQ88" s="182"/>
      <c r="AR88" s="182"/>
      <c r="AS88" s="182"/>
      <c r="AT88" s="182"/>
      <c r="AU88" s="182"/>
      <c r="AV88" s="182"/>
      <c r="AW88" s="182"/>
      <c r="AX88" s="182"/>
      <c r="AY88" s="620"/>
      <c r="AZ88" s="620"/>
      <c r="BA88" s="620"/>
      <c r="BB88" s="620"/>
      <c r="BC88" s="620"/>
      <c r="BD88" s="620"/>
      <c r="BE88" s="620"/>
      <c r="BF88" s="620"/>
      <c r="BG88" s="620"/>
      <c r="BH88" s="620"/>
      <c r="BI88" s="620"/>
      <c r="BJ88" s="182"/>
      <c r="BK88" s="182"/>
      <c r="BL88" s="182"/>
      <c r="BM88" s="182"/>
      <c r="BN88" s="182"/>
      <c r="BO88" s="182"/>
      <c r="BP88" s="182"/>
      <c r="BQ88" s="182"/>
      <c r="BR88" s="182"/>
      <c r="BS88" s="182"/>
      <c r="BT88" s="182"/>
      <c r="BU88" s="182"/>
      <c r="BV88" s="182"/>
    </row>
    <row r="89" spans="3:74" ht="12" customHeight="1" x14ac:dyDescent="0.25">
      <c r="C89" s="182"/>
      <c r="D89" s="182"/>
      <c r="E89" s="182"/>
      <c r="F89" s="182"/>
      <c r="G89" s="182"/>
      <c r="H89" s="182"/>
      <c r="I89" s="182"/>
      <c r="J89" s="182"/>
      <c r="K89" s="182"/>
      <c r="L89" s="182"/>
      <c r="M89" s="182"/>
      <c r="N89" s="182"/>
      <c r="O89" s="182"/>
      <c r="P89" s="182"/>
      <c r="Q89" s="182"/>
      <c r="R89" s="182"/>
      <c r="S89" s="182"/>
      <c r="T89" s="182"/>
      <c r="U89" s="182"/>
      <c r="V89" s="182"/>
      <c r="W89" s="182"/>
      <c r="X89" s="182"/>
      <c r="Y89" s="182"/>
      <c r="Z89" s="182"/>
      <c r="AA89" s="182"/>
      <c r="AB89" s="182"/>
      <c r="AC89" s="182"/>
      <c r="AD89" s="182"/>
      <c r="AE89" s="182"/>
      <c r="AF89" s="219"/>
      <c r="AG89" s="219"/>
      <c r="AH89" s="219"/>
      <c r="AI89" s="182"/>
      <c r="AJ89" s="182"/>
      <c r="AK89" s="182"/>
      <c r="AL89" s="182"/>
      <c r="AM89" s="182"/>
      <c r="AN89" s="182"/>
      <c r="AO89" s="182"/>
      <c r="AP89" s="182"/>
      <c r="AQ89" s="182"/>
      <c r="AR89" s="182"/>
      <c r="AS89" s="182"/>
      <c r="AT89" s="182"/>
      <c r="AU89" s="182"/>
      <c r="AV89" s="182"/>
      <c r="AW89" s="182"/>
      <c r="AX89" s="182"/>
      <c r="AY89" s="620"/>
      <c r="AZ89" s="620"/>
      <c r="BA89" s="620"/>
      <c r="BB89" s="620"/>
      <c r="BC89" s="620"/>
      <c r="BD89" s="620"/>
      <c r="BE89" s="620"/>
      <c r="BF89" s="620"/>
      <c r="BG89" s="620"/>
      <c r="BH89" s="620"/>
      <c r="BI89" s="620"/>
      <c r="BJ89" s="182"/>
      <c r="BK89" s="182"/>
      <c r="BL89" s="182"/>
      <c r="BM89" s="182"/>
      <c r="BN89" s="182"/>
      <c r="BO89" s="182"/>
      <c r="BP89" s="182"/>
      <c r="BQ89" s="182"/>
      <c r="BR89" s="182"/>
      <c r="BS89" s="182"/>
      <c r="BT89" s="182"/>
      <c r="BU89" s="182"/>
      <c r="BV89" s="182"/>
    </row>
    <row r="91" spans="3:74" ht="12" customHeight="1" x14ac:dyDescent="0.25">
      <c r="C91" s="182"/>
      <c r="D91" s="182"/>
      <c r="E91" s="182"/>
      <c r="F91" s="182"/>
      <c r="G91" s="182"/>
      <c r="H91" s="182"/>
      <c r="I91" s="182"/>
      <c r="J91" s="182"/>
      <c r="K91" s="182"/>
      <c r="L91" s="182"/>
      <c r="M91" s="182"/>
      <c r="N91" s="182"/>
      <c r="O91" s="182"/>
      <c r="P91" s="182"/>
      <c r="Q91" s="182"/>
      <c r="R91" s="182"/>
      <c r="S91" s="182"/>
      <c r="T91" s="182"/>
      <c r="U91" s="182"/>
      <c r="V91" s="182"/>
      <c r="W91" s="182"/>
      <c r="X91" s="182"/>
      <c r="Y91" s="182"/>
      <c r="Z91" s="182"/>
      <c r="AA91" s="182"/>
      <c r="AB91" s="182"/>
      <c r="AC91" s="182"/>
      <c r="AD91" s="182"/>
      <c r="AE91" s="182"/>
      <c r="AF91" s="219"/>
      <c r="AG91" s="219"/>
      <c r="AH91" s="219"/>
      <c r="AI91" s="182"/>
      <c r="AJ91" s="182"/>
      <c r="AK91" s="182"/>
      <c r="AL91" s="182"/>
      <c r="AM91" s="182"/>
      <c r="AN91" s="182"/>
      <c r="AO91" s="182"/>
      <c r="AP91" s="182"/>
      <c r="AQ91" s="182"/>
      <c r="AR91" s="182"/>
      <c r="AS91" s="182"/>
      <c r="AT91" s="182"/>
      <c r="AU91" s="182"/>
      <c r="AV91" s="182"/>
      <c r="AW91" s="182"/>
      <c r="AX91" s="182"/>
      <c r="AY91" s="620"/>
      <c r="AZ91" s="620"/>
      <c r="BA91" s="620"/>
      <c r="BB91" s="620"/>
      <c r="BC91" s="620"/>
      <c r="BD91" s="620"/>
      <c r="BE91" s="620"/>
      <c r="BF91" s="620"/>
      <c r="BG91" s="620"/>
      <c r="BH91" s="620"/>
      <c r="BI91" s="620"/>
      <c r="BJ91" s="182"/>
      <c r="BK91" s="182"/>
      <c r="BL91" s="182"/>
      <c r="BM91" s="182"/>
      <c r="BN91" s="182"/>
      <c r="BO91" s="182"/>
      <c r="BP91" s="182"/>
      <c r="BQ91" s="182"/>
      <c r="BR91" s="182"/>
      <c r="BS91" s="182"/>
      <c r="BT91" s="182"/>
      <c r="BU91" s="182"/>
      <c r="BV91" s="182"/>
    </row>
    <row r="92" spans="3:74" ht="12" customHeight="1" x14ac:dyDescent="0.25">
      <c r="C92" s="182"/>
      <c r="D92" s="182"/>
      <c r="E92" s="182"/>
      <c r="F92" s="182"/>
      <c r="G92" s="182"/>
      <c r="H92" s="182"/>
      <c r="I92" s="182"/>
      <c r="J92" s="182"/>
      <c r="K92" s="182"/>
      <c r="L92" s="182"/>
      <c r="M92" s="182"/>
      <c r="N92" s="182"/>
      <c r="O92" s="182"/>
      <c r="P92" s="182"/>
      <c r="Q92" s="182"/>
      <c r="R92" s="182"/>
      <c r="S92" s="182"/>
      <c r="T92" s="182"/>
      <c r="U92" s="182"/>
      <c r="V92" s="182"/>
      <c r="W92" s="182"/>
      <c r="X92" s="182"/>
      <c r="Y92" s="182"/>
      <c r="Z92" s="182"/>
      <c r="AA92" s="182"/>
      <c r="AB92" s="182"/>
      <c r="AC92" s="182"/>
      <c r="AD92" s="182"/>
      <c r="AE92" s="182"/>
      <c r="AF92" s="219"/>
      <c r="AG92" s="219"/>
      <c r="AH92" s="219"/>
      <c r="AI92" s="182"/>
      <c r="AJ92" s="182"/>
      <c r="AK92" s="182"/>
      <c r="AL92" s="182"/>
      <c r="AM92" s="182"/>
      <c r="AN92" s="182"/>
      <c r="AO92" s="182"/>
      <c r="AP92" s="182"/>
      <c r="AQ92" s="182"/>
      <c r="AR92" s="182"/>
      <c r="AS92" s="182"/>
      <c r="AT92" s="182"/>
      <c r="AU92" s="182"/>
      <c r="AV92" s="182"/>
      <c r="AW92" s="182"/>
      <c r="AX92" s="182"/>
      <c r="AY92" s="620"/>
      <c r="AZ92" s="620"/>
      <c r="BA92" s="620"/>
      <c r="BB92" s="620"/>
      <c r="BC92" s="620"/>
      <c r="BD92" s="620"/>
      <c r="BE92" s="620"/>
      <c r="BF92" s="620"/>
      <c r="BG92" s="620"/>
      <c r="BH92" s="620"/>
      <c r="BI92" s="620"/>
      <c r="BJ92" s="182"/>
      <c r="BK92" s="182"/>
      <c r="BL92" s="182"/>
      <c r="BM92" s="182"/>
      <c r="BN92" s="182"/>
      <c r="BO92" s="182"/>
      <c r="BP92" s="182"/>
      <c r="BQ92" s="182"/>
      <c r="BR92" s="182"/>
      <c r="BS92" s="182"/>
      <c r="BT92" s="182"/>
      <c r="BU92" s="182"/>
      <c r="BV92" s="182"/>
    </row>
    <row r="93" spans="3:74" ht="12" customHeight="1" x14ac:dyDescent="0.25">
      <c r="C93" s="182"/>
      <c r="D93" s="182"/>
      <c r="E93" s="182"/>
      <c r="F93" s="182"/>
      <c r="G93" s="182"/>
      <c r="H93" s="182"/>
      <c r="I93" s="182"/>
      <c r="J93" s="182"/>
      <c r="K93" s="182"/>
      <c r="L93" s="182"/>
      <c r="M93" s="182"/>
      <c r="N93" s="182"/>
      <c r="O93" s="182"/>
      <c r="P93" s="182"/>
      <c r="Q93" s="182"/>
      <c r="R93" s="182"/>
      <c r="S93" s="182"/>
      <c r="T93" s="182"/>
      <c r="U93" s="182"/>
      <c r="V93" s="182"/>
      <c r="W93" s="182"/>
      <c r="X93" s="182"/>
      <c r="Y93" s="182"/>
      <c r="Z93" s="182"/>
      <c r="AA93" s="182"/>
      <c r="AB93" s="182"/>
      <c r="AC93" s="182"/>
      <c r="AD93" s="182"/>
      <c r="AE93" s="182"/>
      <c r="AF93" s="219"/>
      <c r="AG93" s="219"/>
      <c r="AH93" s="219"/>
      <c r="AI93" s="182"/>
      <c r="AJ93" s="182"/>
      <c r="AK93" s="182"/>
      <c r="AL93" s="182"/>
      <c r="AM93" s="182"/>
      <c r="AN93" s="182"/>
      <c r="AO93" s="182"/>
      <c r="AP93" s="182"/>
      <c r="AQ93" s="182"/>
      <c r="AR93" s="182"/>
      <c r="AS93" s="182"/>
      <c r="AT93" s="182"/>
      <c r="AU93" s="182"/>
      <c r="AV93" s="182"/>
      <c r="AW93" s="182"/>
      <c r="AX93" s="182"/>
      <c r="AY93" s="620"/>
      <c r="AZ93" s="620"/>
      <c r="BA93" s="620"/>
      <c r="BB93" s="620"/>
      <c r="BC93" s="620"/>
      <c r="BD93" s="620"/>
      <c r="BE93" s="620"/>
      <c r="BF93" s="620"/>
      <c r="BG93" s="620"/>
      <c r="BH93" s="620"/>
      <c r="BI93" s="620"/>
      <c r="BJ93" s="182"/>
      <c r="BK93" s="182"/>
      <c r="BL93" s="182"/>
      <c r="BM93" s="182"/>
      <c r="BN93" s="182"/>
      <c r="BO93" s="182"/>
      <c r="BP93" s="182"/>
      <c r="BQ93" s="182"/>
      <c r="BR93" s="182"/>
      <c r="BS93" s="182"/>
      <c r="BT93" s="182"/>
      <c r="BU93" s="182"/>
      <c r="BV93" s="182"/>
    </row>
    <row r="95" spans="3:74" ht="12" customHeight="1" x14ac:dyDescent="0.25">
      <c r="C95" s="183"/>
      <c r="D95" s="183"/>
      <c r="E95" s="183"/>
      <c r="F95" s="183"/>
      <c r="G95" s="183"/>
      <c r="H95" s="183"/>
      <c r="I95" s="183"/>
      <c r="J95" s="183"/>
      <c r="K95" s="183"/>
      <c r="L95" s="183"/>
      <c r="M95" s="183"/>
      <c r="N95" s="183"/>
      <c r="O95" s="183"/>
      <c r="P95" s="183"/>
      <c r="Q95" s="183"/>
      <c r="R95" s="183"/>
      <c r="S95" s="183"/>
      <c r="T95" s="183"/>
      <c r="U95" s="183"/>
      <c r="V95" s="183"/>
      <c r="W95" s="183"/>
      <c r="X95" s="183"/>
      <c r="Y95" s="183"/>
      <c r="Z95" s="183"/>
      <c r="AA95" s="183"/>
      <c r="AB95" s="183"/>
      <c r="AC95" s="183"/>
      <c r="AD95" s="183"/>
      <c r="AE95" s="183"/>
      <c r="AF95" s="220"/>
      <c r="AG95" s="220"/>
      <c r="AH95" s="220"/>
      <c r="AI95" s="183"/>
      <c r="AJ95" s="183"/>
      <c r="AK95" s="183"/>
      <c r="AL95" s="183"/>
      <c r="AM95" s="183"/>
      <c r="AN95" s="183"/>
      <c r="AO95" s="183"/>
      <c r="AP95" s="183"/>
      <c r="AQ95" s="183"/>
      <c r="AR95" s="183"/>
      <c r="AS95" s="183"/>
      <c r="AT95" s="183"/>
      <c r="AU95" s="183"/>
      <c r="AV95" s="183"/>
      <c r="AW95" s="183"/>
      <c r="AX95" s="183"/>
      <c r="AY95" s="621"/>
      <c r="AZ95" s="621"/>
      <c r="BA95" s="621"/>
      <c r="BB95" s="621"/>
      <c r="BC95" s="621"/>
      <c r="BD95" s="621"/>
      <c r="BE95" s="621"/>
      <c r="BF95" s="621"/>
      <c r="BG95" s="621"/>
      <c r="BH95" s="621"/>
      <c r="BI95" s="621"/>
      <c r="BJ95" s="183"/>
      <c r="BK95" s="183"/>
      <c r="BL95" s="183"/>
      <c r="BM95" s="183"/>
      <c r="BN95" s="183"/>
      <c r="BO95" s="183"/>
      <c r="BP95" s="183"/>
      <c r="BQ95" s="183"/>
      <c r="BR95" s="183"/>
      <c r="BS95" s="183"/>
      <c r="BT95" s="183"/>
      <c r="BU95" s="183"/>
      <c r="BV95" s="183"/>
    </row>
    <row r="96" spans="3:74" ht="12" customHeight="1" x14ac:dyDescent="0.25">
      <c r="C96" s="183"/>
      <c r="D96" s="183"/>
      <c r="E96" s="183"/>
      <c r="F96" s="183"/>
      <c r="G96" s="183"/>
      <c r="H96" s="183"/>
      <c r="I96" s="183"/>
      <c r="J96" s="183"/>
      <c r="K96" s="183"/>
      <c r="L96" s="183"/>
      <c r="M96" s="183"/>
      <c r="N96" s="183"/>
      <c r="O96" s="183"/>
      <c r="P96" s="183"/>
      <c r="Q96" s="183"/>
      <c r="R96" s="183"/>
      <c r="S96" s="183"/>
      <c r="T96" s="183"/>
      <c r="U96" s="183"/>
      <c r="V96" s="183"/>
      <c r="W96" s="183"/>
      <c r="X96" s="183"/>
      <c r="Y96" s="183"/>
      <c r="Z96" s="183"/>
      <c r="AA96" s="183"/>
      <c r="AB96" s="183"/>
      <c r="AC96" s="183"/>
      <c r="AD96" s="183"/>
      <c r="AE96" s="183"/>
      <c r="AF96" s="220"/>
      <c r="AG96" s="220"/>
      <c r="AH96" s="220"/>
      <c r="AI96" s="183"/>
      <c r="AJ96" s="183"/>
      <c r="AK96" s="183"/>
      <c r="AL96" s="183"/>
      <c r="AM96" s="183"/>
      <c r="AN96" s="183"/>
      <c r="AO96" s="183"/>
      <c r="AP96" s="183"/>
      <c r="AQ96" s="183"/>
      <c r="AR96" s="183"/>
      <c r="AS96" s="183"/>
      <c r="AT96" s="183"/>
      <c r="AU96" s="183"/>
      <c r="AV96" s="183"/>
      <c r="AW96" s="183"/>
      <c r="AX96" s="183"/>
      <c r="AY96" s="621"/>
      <c r="AZ96" s="621"/>
      <c r="BA96" s="621"/>
      <c r="BB96" s="621"/>
      <c r="BC96" s="621"/>
      <c r="BD96" s="621"/>
      <c r="BE96" s="621"/>
      <c r="BF96" s="621"/>
      <c r="BG96" s="621"/>
      <c r="BH96" s="621"/>
      <c r="BI96" s="621"/>
      <c r="BJ96" s="183"/>
      <c r="BK96" s="183"/>
      <c r="BL96" s="183"/>
      <c r="BM96" s="183"/>
      <c r="BN96" s="183"/>
      <c r="BO96" s="183"/>
      <c r="BP96" s="183"/>
      <c r="BQ96" s="183"/>
      <c r="BR96" s="183"/>
      <c r="BS96" s="183"/>
      <c r="BT96" s="183"/>
      <c r="BU96" s="183"/>
      <c r="BV96" s="183"/>
    </row>
    <row r="97" spans="3:74" ht="12" customHeight="1" x14ac:dyDescent="0.25">
      <c r="C97" s="182"/>
      <c r="D97" s="182"/>
      <c r="E97" s="182"/>
      <c r="F97" s="182"/>
      <c r="G97" s="182"/>
      <c r="H97" s="182"/>
      <c r="I97" s="182"/>
      <c r="J97" s="182"/>
      <c r="K97" s="182"/>
      <c r="L97" s="182"/>
      <c r="M97" s="182"/>
      <c r="N97" s="182"/>
      <c r="O97" s="182"/>
      <c r="P97" s="182"/>
      <c r="Q97" s="182"/>
      <c r="R97" s="182"/>
      <c r="S97" s="182"/>
      <c r="T97" s="182"/>
      <c r="U97" s="182"/>
      <c r="V97" s="182"/>
      <c r="W97" s="182"/>
      <c r="X97" s="182"/>
      <c r="Y97" s="182"/>
      <c r="Z97" s="182"/>
      <c r="AA97" s="182"/>
      <c r="AB97" s="182"/>
      <c r="AC97" s="182"/>
      <c r="AD97" s="182"/>
      <c r="AE97" s="182"/>
      <c r="AF97" s="219"/>
      <c r="AG97" s="219"/>
      <c r="AH97" s="219"/>
      <c r="AI97" s="182"/>
      <c r="AJ97" s="182"/>
      <c r="AK97" s="182"/>
      <c r="AL97" s="182"/>
      <c r="AM97" s="182"/>
      <c r="AN97" s="182"/>
      <c r="AO97" s="182"/>
      <c r="AP97" s="182"/>
      <c r="AQ97" s="182"/>
      <c r="AR97" s="182"/>
      <c r="AS97" s="182"/>
      <c r="AT97" s="182"/>
      <c r="AU97" s="182"/>
      <c r="AV97" s="182"/>
      <c r="AW97" s="182"/>
      <c r="AX97" s="182"/>
      <c r="AY97" s="620"/>
      <c r="AZ97" s="620"/>
      <c r="BA97" s="620"/>
      <c r="BB97" s="620"/>
      <c r="BC97" s="620"/>
      <c r="BD97" s="620"/>
      <c r="BE97" s="620"/>
      <c r="BF97" s="620"/>
      <c r="BG97" s="620"/>
      <c r="BH97" s="620"/>
      <c r="BI97" s="620"/>
      <c r="BJ97" s="182"/>
      <c r="BK97" s="182"/>
      <c r="BL97" s="182"/>
      <c r="BM97" s="182"/>
      <c r="BN97" s="182"/>
      <c r="BO97" s="182"/>
      <c r="BP97" s="182"/>
      <c r="BQ97" s="182"/>
      <c r="BR97" s="182"/>
      <c r="BS97" s="182"/>
      <c r="BT97" s="182"/>
      <c r="BU97" s="182"/>
      <c r="BV97" s="182"/>
    </row>
    <row r="99" spans="3:74" ht="12" customHeight="1" x14ac:dyDescent="0.25">
      <c r="C99" s="184"/>
      <c r="D99" s="184"/>
      <c r="E99" s="184"/>
      <c r="F99" s="184"/>
      <c r="G99" s="184"/>
      <c r="H99" s="184"/>
      <c r="I99" s="184"/>
      <c r="J99" s="184"/>
      <c r="K99" s="184"/>
      <c r="L99" s="184"/>
      <c r="M99" s="184"/>
      <c r="N99" s="184"/>
      <c r="O99" s="184"/>
      <c r="P99" s="184"/>
      <c r="Q99" s="184"/>
      <c r="R99" s="184"/>
      <c r="S99" s="184"/>
      <c r="T99" s="184"/>
      <c r="U99" s="184"/>
      <c r="V99" s="184"/>
      <c r="W99" s="184"/>
      <c r="X99" s="184"/>
      <c r="Y99" s="184"/>
      <c r="Z99" s="184"/>
      <c r="AA99" s="184"/>
      <c r="AB99" s="184"/>
      <c r="AC99" s="184"/>
      <c r="AD99" s="184"/>
      <c r="AE99" s="184"/>
      <c r="AF99" s="221"/>
      <c r="AG99" s="221"/>
      <c r="AH99" s="221"/>
      <c r="AI99" s="184"/>
      <c r="AJ99" s="184"/>
      <c r="AK99" s="184"/>
      <c r="AL99" s="184"/>
      <c r="AM99" s="184"/>
      <c r="AN99" s="184"/>
      <c r="AO99" s="184"/>
      <c r="AP99" s="184"/>
      <c r="AQ99" s="184"/>
      <c r="AR99" s="184"/>
      <c r="AS99" s="184"/>
      <c r="AT99" s="184"/>
      <c r="AU99" s="184"/>
      <c r="AV99" s="184"/>
      <c r="AW99" s="184"/>
      <c r="AX99" s="184"/>
      <c r="AY99" s="622"/>
      <c r="AZ99" s="622"/>
      <c r="BA99" s="622"/>
      <c r="BB99" s="622"/>
      <c r="BC99" s="622"/>
      <c r="BD99" s="622"/>
      <c r="BE99" s="622"/>
      <c r="BF99" s="622"/>
      <c r="BG99" s="622"/>
      <c r="BH99" s="622"/>
      <c r="BI99" s="622"/>
      <c r="BJ99" s="184"/>
      <c r="BK99" s="184"/>
      <c r="BL99" s="184"/>
      <c r="BM99" s="184"/>
      <c r="BN99" s="184"/>
      <c r="BO99" s="184"/>
      <c r="BP99" s="184"/>
      <c r="BQ99" s="184"/>
      <c r="BR99" s="184"/>
      <c r="BS99" s="184"/>
      <c r="BT99" s="184"/>
      <c r="BU99" s="184"/>
      <c r="BV99" s="184"/>
    </row>
    <row r="100" spans="3:74" ht="12" customHeight="1" x14ac:dyDescent="0.25">
      <c r="C100" s="185"/>
      <c r="D100" s="185"/>
      <c r="E100" s="185"/>
      <c r="F100" s="185"/>
      <c r="G100" s="185"/>
      <c r="H100" s="185"/>
      <c r="I100" s="185"/>
      <c r="J100" s="185"/>
      <c r="K100" s="185"/>
      <c r="L100" s="185"/>
      <c r="M100" s="185"/>
      <c r="N100" s="185"/>
      <c r="O100" s="185"/>
      <c r="P100" s="185"/>
      <c r="Q100" s="185"/>
      <c r="R100" s="185"/>
      <c r="S100" s="185"/>
      <c r="T100" s="185"/>
      <c r="U100" s="185"/>
      <c r="V100" s="185"/>
      <c r="W100" s="185"/>
      <c r="X100" s="185"/>
      <c r="Y100" s="185"/>
      <c r="Z100" s="185"/>
      <c r="AA100" s="185"/>
      <c r="AB100" s="185"/>
      <c r="AC100" s="185"/>
      <c r="AD100" s="185"/>
      <c r="AE100" s="185"/>
      <c r="AF100" s="222"/>
      <c r="AG100" s="222"/>
      <c r="AH100" s="222"/>
      <c r="AI100" s="185"/>
      <c r="AJ100" s="185"/>
      <c r="AK100" s="185"/>
      <c r="AL100" s="185"/>
      <c r="AM100" s="185"/>
      <c r="AN100" s="185"/>
      <c r="AO100" s="185"/>
      <c r="AP100" s="185"/>
      <c r="AQ100" s="185"/>
      <c r="AR100" s="185"/>
      <c r="AS100" s="185"/>
      <c r="AT100" s="185"/>
      <c r="AU100" s="185"/>
      <c r="AV100" s="185"/>
      <c r="AW100" s="185"/>
      <c r="AX100" s="185"/>
      <c r="AY100" s="623"/>
      <c r="AZ100" s="623"/>
      <c r="BA100" s="623"/>
      <c r="BB100" s="623"/>
      <c r="BC100" s="623"/>
      <c r="BD100" s="623"/>
      <c r="BE100" s="623"/>
      <c r="BF100" s="623"/>
      <c r="BG100" s="623"/>
      <c r="BH100" s="623"/>
      <c r="BI100" s="623"/>
      <c r="BJ100" s="185"/>
      <c r="BK100" s="185"/>
      <c r="BL100" s="185"/>
      <c r="BM100" s="185"/>
      <c r="BN100" s="185"/>
      <c r="BO100" s="185"/>
      <c r="BP100" s="185"/>
      <c r="BQ100" s="185"/>
      <c r="BR100" s="185"/>
      <c r="BS100" s="185"/>
      <c r="BT100" s="185"/>
      <c r="BU100" s="185"/>
      <c r="BV100" s="185"/>
    </row>
  </sheetData>
  <mergeCells count="16">
    <mergeCell ref="A1:A2"/>
    <mergeCell ref="C3:N3"/>
    <mergeCell ref="O3:Z3"/>
    <mergeCell ref="AA3:AL3"/>
    <mergeCell ref="B43:Q43"/>
    <mergeCell ref="B50:Q50"/>
    <mergeCell ref="B53:Q53"/>
    <mergeCell ref="AY3:BJ3"/>
    <mergeCell ref="BK3:BV3"/>
    <mergeCell ref="AM3:AX3"/>
    <mergeCell ref="B45:Q45"/>
    <mergeCell ref="B46:Q46"/>
    <mergeCell ref="B47:Q47"/>
    <mergeCell ref="B51:Q51"/>
    <mergeCell ref="B52:Q52"/>
    <mergeCell ref="B48:T48"/>
  </mergeCells>
  <conditionalFormatting sqref="C81:BV81 C85:BV85 C89:BV89 C93:BV93 C97:BV97 C101:BV101">
    <cfRule type="cellIs" dxfId="1" priority="1" stopIfTrue="1" operator="notEqual">
      <formula>0</formula>
    </cfRule>
  </conditionalFormatting>
  <hyperlinks>
    <hyperlink ref="A1:A2" location="Contents!A1" display="Table of Contents" xr:uid="{00000000-0004-0000-1300-000000000000}"/>
  </hyperlinks>
  <pageMargins left="0.25" right="0.25" top="0.25" bottom="0.25" header="0.5" footer="0.5"/>
  <pageSetup scale="82" orientation="portrait" verticalDpi="599"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8">
    <pageSetUpPr fitToPage="1"/>
  </sheetPr>
  <dimension ref="A1:BV60"/>
  <sheetViews>
    <sheetView showGridLines="0" zoomScaleNormal="100" workbookViewId="0">
      <pane xSplit="2" ySplit="4" topLeftCell="AR5" activePane="bottomRight" state="frozen"/>
      <selection pane="topRight" activeCell="BF63" sqref="BF63"/>
      <selection pane="bottomLeft" activeCell="BF63" sqref="BF63"/>
      <selection pane="bottomRight" activeCell="B1" sqref="B1"/>
    </sheetView>
  </sheetViews>
  <sheetFormatPr defaultColWidth="11" defaultRowHeight="11.25" x14ac:dyDescent="0.2"/>
  <cols>
    <col min="1" max="1" width="12.42578125" style="188" customWidth="1"/>
    <col min="2" max="2" width="44.5703125" style="188" customWidth="1"/>
    <col min="3" max="50" width="6.5703125" style="188" customWidth="1"/>
    <col min="51" max="55" width="6.5703125" style="745" customWidth="1"/>
    <col min="56" max="58" width="6.5703125" style="629" customWidth="1"/>
    <col min="59" max="61" width="6.5703125" style="745" customWidth="1"/>
    <col min="62" max="74" width="6.5703125" style="188" customWidth="1"/>
    <col min="75" max="16384" width="11" style="188"/>
  </cols>
  <sheetData>
    <row r="1" spans="1:74" ht="12.75" customHeight="1" x14ac:dyDescent="0.2">
      <c r="A1" s="970" t="s">
        <v>38</v>
      </c>
      <c r="B1" s="186" t="s">
        <v>1257</v>
      </c>
      <c r="C1" s="187"/>
      <c r="D1" s="187"/>
      <c r="E1" s="187"/>
      <c r="F1" s="187"/>
      <c r="G1" s="187"/>
      <c r="H1" s="187"/>
      <c r="I1" s="187"/>
      <c r="J1" s="187"/>
      <c r="K1" s="187"/>
      <c r="L1" s="187"/>
      <c r="M1" s="187"/>
      <c r="N1" s="187"/>
      <c r="O1" s="187"/>
      <c r="P1" s="187"/>
      <c r="Q1" s="187"/>
      <c r="R1" s="187"/>
      <c r="S1" s="187"/>
      <c r="T1" s="187"/>
      <c r="U1" s="187"/>
      <c r="V1" s="187"/>
      <c r="W1" s="187"/>
      <c r="X1" s="187"/>
      <c r="Y1" s="187"/>
      <c r="Z1" s="187"/>
      <c r="AA1" s="187"/>
      <c r="AB1" s="187"/>
      <c r="AC1" s="187"/>
      <c r="AD1" s="187"/>
      <c r="AE1" s="187"/>
      <c r="AF1" s="187"/>
      <c r="AG1" s="187"/>
      <c r="AH1" s="187"/>
      <c r="AI1" s="187"/>
      <c r="AJ1" s="187"/>
      <c r="AK1" s="187"/>
      <c r="AL1" s="187"/>
      <c r="AM1" s="187"/>
      <c r="AN1" s="187"/>
      <c r="AO1" s="187"/>
      <c r="AP1" s="187"/>
      <c r="AQ1" s="187"/>
      <c r="AR1" s="187"/>
      <c r="AS1" s="187"/>
      <c r="AT1" s="187"/>
      <c r="AU1" s="187"/>
      <c r="AV1" s="187"/>
      <c r="AW1" s="187"/>
      <c r="AX1" s="187"/>
      <c r="AY1" s="743"/>
      <c r="AZ1" s="743"/>
      <c r="BA1" s="743"/>
      <c r="BB1" s="743"/>
      <c r="BC1" s="743"/>
      <c r="BD1" s="625"/>
      <c r="BE1" s="625"/>
      <c r="BF1" s="625"/>
      <c r="BG1" s="743"/>
      <c r="BH1" s="743"/>
      <c r="BI1" s="743"/>
      <c r="BJ1" s="187"/>
      <c r="BK1" s="187"/>
      <c r="BL1" s="187"/>
      <c r="BM1" s="187"/>
      <c r="BN1" s="187"/>
      <c r="BO1" s="187"/>
      <c r="BP1" s="187"/>
      <c r="BQ1" s="187"/>
      <c r="BR1" s="187"/>
      <c r="BS1" s="187"/>
      <c r="BT1" s="187"/>
      <c r="BU1" s="187"/>
      <c r="BV1" s="187"/>
    </row>
    <row r="2" spans="1:74" ht="12.75" customHeight="1" x14ac:dyDescent="0.2">
      <c r="A2" s="971"/>
      <c r="B2" s="884" t="str">
        <f>"U.S. Energy Information Administration  |  Short-Term Energy Outlook  - "&amp;Dates!D1</f>
        <v>U.S. Energy Information Administration  |  Short-Term Energy Outlook  - August 2026</v>
      </c>
      <c r="C2" s="168"/>
      <c r="D2" s="168"/>
      <c r="E2" s="168"/>
      <c r="F2" s="168"/>
      <c r="G2" s="168"/>
      <c r="H2" s="168"/>
      <c r="I2" s="168"/>
      <c r="J2" s="168"/>
      <c r="K2" s="168"/>
      <c r="L2" s="168"/>
      <c r="M2" s="168"/>
      <c r="N2" s="168"/>
      <c r="O2" s="168"/>
      <c r="P2" s="168"/>
      <c r="Q2" s="168"/>
      <c r="R2" s="168"/>
      <c r="S2" s="168"/>
      <c r="T2" s="168"/>
      <c r="U2" s="168"/>
      <c r="V2" s="168"/>
      <c r="W2" s="168"/>
      <c r="X2" s="168"/>
      <c r="Y2" s="168"/>
      <c r="Z2" s="168"/>
      <c r="AA2" s="168"/>
      <c r="AB2" s="168"/>
      <c r="AC2" s="168"/>
      <c r="AD2" s="168"/>
      <c r="AE2" s="168"/>
      <c r="AF2" s="168"/>
      <c r="AG2" s="168"/>
      <c r="AH2" s="168"/>
      <c r="AI2" s="168"/>
      <c r="AJ2" s="168"/>
      <c r="AK2" s="168"/>
      <c r="AL2" s="168"/>
      <c r="AM2" s="168"/>
      <c r="AN2" s="168"/>
      <c r="AO2" s="168"/>
      <c r="AP2" s="168"/>
      <c r="AQ2" s="168"/>
      <c r="AR2" s="168"/>
      <c r="AS2" s="168"/>
      <c r="AT2" s="168"/>
      <c r="AU2" s="168"/>
      <c r="AV2" s="168"/>
      <c r="AW2" s="168"/>
      <c r="AX2" s="168"/>
      <c r="AY2" s="615"/>
      <c r="AZ2" s="615"/>
      <c r="BA2" s="615"/>
      <c r="BB2" s="615"/>
      <c r="BC2" s="615"/>
      <c r="BD2" s="605"/>
      <c r="BE2" s="605"/>
      <c r="BF2" s="605"/>
      <c r="BG2" s="615"/>
      <c r="BH2" s="615"/>
      <c r="BI2" s="615"/>
      <c r="BJ2" s="168"/>
      <c r="BK2" s="168"/>
      <c r="BL2" s="168"/>
      <c r="BM2" s="168"/>
      <c r="BN2" s="168"/>
      <c r="BO2" s="168"/>
      <c r="BP2" s="168"/>
      <c r="BQ2" s="168"/>
      <c r="BR2" s="168"/>
      <c r="BS2" s="168"/>
      <c r="BT2" s="168"/>
      <c r="BU2" s="168"/>
      <c r="BV2" s="168"/>
    </row>
    <row r="3" spans="1:74" ht="12.75" customHeight="1" x14ac:dyDescent="0.2">
      <c r="A3" s="248" t="s">
        <v>39</v>
      </c>
      <c r="B3" s="190"/>
      <c r="C3" s="962">
        <f>Dates!D3</f>
        <v>2022</v>
      </c>
      <c r="D3" s="965"/>
      <c r="E3" s="965"/>
      <c r="F3" s="965"/>
      <c r="G3" s="965"/>
      <c r="H3" s="965"/>
      <c r="I3" s="965"/>
      <c r="J3" s="965"/>
      <c r="K3" s="965"/>
      <c r="L3" s="965"/>
      <c r="M3" s="965"/>
      <c r="N3" s="1061"/>
      <c r="O3" s="962">
        <f>C3+1</f>
        <v>2023</v>
      </c>
      <c r="P3" s="965"/>
      <c r="Q3" s="965"/>
      <c r="R3" s="965"/>
      <c r="S3" s="965"/>
      <c r="T3" s="965"/>
      <c r="U3" s="965"/>
      <c r="V3" s="965"/>
      <c r="W3" s="965"/>
      <c r="X3" s="965"/>
      <c r="Y3" s="965"/>
      <c r="Z3" s="1061"/>
      <c r="AA3" s="962">
        <f>O3+1</f>
        <v>2024</v>
      </c>
      <c r="AB3" s="965"/>
      <c r="AC3" s="965"/>
      <c r="AD3" s="965"/>
      <c r="AE3" s="965"/>
      <c r="AF3" s="965"/>
      <c r="AG3" s="965"/>
      <c r="AH3" s="965"/>
      <c r="AI3" s="965"/>
      <c r="AJ3" s="965"/>
      <c r="AK3" s="965"/>
      <c r="AL3" s="1061"/>
      <c r="AM3" s="962">
        <f>AA3+1</f>
        <v>2025</v>
      </c>
      <c r="AN3" s="965"/>
      <c r="AO3" s="965"/>
      <c r="AP3" s="965"/>
      <c r="AQ3" s="965"/>
      <c r="AR3" s="965"/>
      <c r="AS3" s="965"/>
      <c r="AT3" s="965"/>
      <c r="AU3" s="965"/>
      <c r="AV3" s="965"/>
      <c r="AW3" s="965"/>
      <c r="AX3" s="1061"/>
      <c r="AY3" s="962">
        <f>AM3+1</f>
        <v>2026</v>
      </c>
      <c r="AZ3" s="965"/>
      <c r="BA3" s="965"/>
      <c r="BB3" s="965"/>
      <c r="BC3" s="965"/>
      <c r="BD3" s="965"/>
      <c r="BE3" s="965"/>
      <c r="BF3" s="965"/>
      <c r="BG3" s="965"/>
      <c r="BH3" s="965"/>
      <c r="BI3" s="965"/>
      <c r="BJ3" s="1061"/>
      <c r="BK3" s="962">
        <f>AY3+1</f>
        <v>2027</v>
      </c>
      <c r="BL3" s="965"/>
      <c r="BM3" s="965"/>
      <c r="BN3" s="965"/>
      <c r="BO3" s="965"/>
      <c r="BP3" s="965"/>
      <c r="BQ3" s="965"/>
      <c r="BR3" s="965"/>
      <c r="BS3" s="965"/>
      <c r="BT3" s="965"/>
      <c r="BU3" s="965"/>
      <c r="BV3" s="1061"/>
    </row>
    <row r="4" spans="1:74" s="60" customFormat="1" ht="12.75" customHeight="1" x14ac:dyDescent="0.2">
      <c r="A4" s="254" t="str">
        <f>TEXT(Dates!$D$2,"dddd, mmmm d, yyyy")</f>
        <v>Thursday, August 6, 2026</v>
      </c>
      <c r="B4" s="191"/>
      <c r="C4" s="11" t="s">
        <v>40</v>
      </c>
      <c r="D4" s="11" t="s">
        <v>41</v>
      </c>
      <c r="E4" s="11" t="s">
        <v>42</v>
      </c>
      <c r="F4" s="11" t="s">
        <v>43</v>
      </c>
      <c r="G4" s="11" t="s">
        <v>44</v>
      </c>
      <c r="H4" s="11" t="s">
        <v>45</v>
      </c>
      <c r="I4" s="11" t="s">
        <v>46</v>
      </c>
      <c r="J4" s="11" t="s">
        <v>47</v>
      </c>
      <c r="K4" s="11" t="s">
        <v>48</v>
      </c>
      <c r="L4" s="11" t="s">
        <v>49</v>
      </c>
      <c r="M4" s="11" t="s">
        <v>50</v>
      </c>
      <c r="N4" s="11" t="s">
        <v>51</v>
      </c>
      <c r="O4" s="11" t="s">
        <v>40</v>
      </c>
      <c r="P4" s="11" t="s">
        <v>41</v>
      </c>
      <c r="Q4" s="11" t="s">
        <v>42</v>
      </c>
      <c r="R4" s="11" t="s">
        <v>43</v>
      </c>
      <c r="S4" s="11" t="s">
        <v>44</v>
      </c>
      <c r="T4" s="11" t="s">
        <v>45</v>
      </c>
      <c r="U4" s="11" t="s">
        <v>46</v>
      </c>
      <c r="V4" s="11" t="s">
        <v>47</v>
      </c>
      <c r="W4" s="11" t="s">
        <v>48</v>
      </c>
      <c r="X4" s="11" t="s">
        <v>49</v>
      </c>
      <c r="Y4" s="11" t="s">
        <v>50</v>
      </c>
      <c r="Z4" s="11" t="s">
        <v>51</v>
      </c>
      <c r="AA4" s="11" t="s">
        <v>40</v>
      </c>
      <c r="AB4" s="11" t="s">
        <v>41</v>
      </c>
      <c r="AC4" s="11" t="s">
        <v>42</v>
      </c>
      <c r="AD4" s="11" t="s">
        <v>43</v>
      </c>
      <c r="AE4" s="11" t="s">
        <v>44</v>
      </c>
      <c r="AF4" s="11" t="s">
        <v>45</v>
      </c>
      <c r="AG4" s="11" t="s">
        <v>46</v>
      </c>
      <c r="AH4" s="11" t="s">
        <v>47</v>
      </c>
      <c r="AI4" s="11" t="s">
        <v>48</v>
      </c>
      <c r="AJ4" s="11" t="s">
        <v>49</v>
      </c>
      <c r="AK4" s="11" t="s">
        <v>50</v>
      </c>
      <c r="AL4" s="11" t="s">
        <v>51</v>
      </c>
      <c r="AM4" s="11" t="s">
        <v>40</v>
      </c>
      <c r="AN4" s="11" t="s">
        <v>41</v>
      </c>
      <c r="AO4" s="11" t="s">
        <v>42</v>
      </c>
      <c r="AP4" s="11" t="s">
        <v>43</v>
      </c>
      <c r="AQ4" s="11" t="s">
        <v>44</v>
      </c>
      <c r="AR4" s="11" t="s">
        <v>45</v>
      </c>
      <c r="AS4" s="11" t="s">
        <v>46</v>
      </c>
      <c r="AT4" s="11" t="s">
        <v>47</v>
      </c>
      <c r="AU4" s="11" t="s">
        <v>48</v>
      </c>
      <c r="AV4" s="11" t="s">
        <v>49</v>
      </c>
      <c r="AW4" s="11" t="s">
        <v>50</v>
      </c>
      <c r="AX4" s="11" t="s">
        <v>51</v>
      </c>
      <c r="AY4" s="553" t="s">
        <v>40</v>
      </c>
      <c r="AZ4" s="553" t="s">
        <v>41</v>
      </c>
      <c r="BA4" s="553" t="s">
        <v>42</v>
      </c>
      <c r="BB4" s="553" t="s">
        <v>43</v>
      </c>
      <c r="BC4" s="553" t="s">
        <v>44</v>
      </c>
      <c r="BD4" s="553" t="s">
        <v>45</v>
      </c>
      <c r="BE4" s="553" t="s">
        <v>46</v>
      </c>
      <c r="BF4" s="553" t="s">
        <v>47</v>
      </c>
      <c r="BG4" s="553" t="s">
        <v>48</v>
      </c>
      <c r="BH4" s="553" t="s">
        <v>49</v>
      </c>
      <c r="BI4" s="553" t="s">
        <v>50</v>
      </c>
      <c r="BJ4" s="11" t="s">
        <v>51</v>
      </c>
      <c r="BK4" s="11" t="s">
        <v>40</v>
      </c>
      <c r="BL4" s="11" t="s">
        <v>41</v>
      </c>
      <c r="BM4" s="11" t="s">
        <v>42</v>
      </c>
      <c r="BN4" s="11" t="s">
        <v>43</v>
      </c>
      <c r="BO4" s="11" t="s">
        <v>44</v>
      </c>
      <c r="BP4" s="11" t="s">
        <v>45</v>
      </c>
      <c r="BQ4" s="11" t="s">
        <v>46</v>
      </c>
      <c r="BR4" s="11" t="s">
        <v>47</v>
      </c>
      <c r="BS4" s="11" t="s">
        <v>48</v>
      </c>
      <c r="BT4" s="11" t="s">
        <v>49</v>
      </c>
      <c r="BU4" s="11" t="s">
        <v>50</v>
      </c>
      <c r="BV4" s="11" t="s">
        <v>51</v>
      </c>
    </row>
    <row r="5" spans="1:74" s="60" customFormat="1" ht="12" customHeight="1" x14ac:dyDescent="0.2">
      <c r="A5" s="47"/>
      <c r="B5" s="61"/>
      <c r="C5" s="422"/>
      <c r="D5" s="422"/>
      <c r="E5" s="422"/>
      <c r="F5" s="422"/>
      <c r="G5" s="422"/>
      <c r="H5" s="422"/>
      <c r="I5" s="422"/>
      <c r="J5" s="422"/>
      <c r="K5" s="422"/>
      <c r="L5" s="422"/>
      <c r="M5" s="422"/>
      <c r="N5" s="422"/>
      <c r="O5" s="422"/>
      <c r="P5" s="422"/>
      <c r="Q5" s="422"/>
      <c r="R5" s="422"/>
      <c r="S5" s="422"/>
      <c r="T5" s="422"/>
      <c r="U5" s="422"/>
      <c r="V5" s="422"/>
      <c r="W5" s="422"/>
      <c r="X5" s="422"/>
      <c r="Y5" s="422"/>
      <c r="Z5" s="422"/>
      <c r="AA5" s="422"/>
      <c r="AB5" s="422"/>
      <c r="AC5" s="422"/>
      <c r="AD5" s="422"/>
      <c r="AE5" s="422"/>
      <c r="AF5" s="422"/>
      <c r="AG5" s="422"/>
      <c r="AH5" s="422"/>
      <c r="AI5" s="422"/>
      <c r="AJ5" s="422"/>
      <c r="AK5" s="422"/>
      <c r="AL5" s="422"/>
      <c r="AM5" s="422"/>
      <c r="AN5" s="422"/>
      <c r="AO5" s="422"/>
      <c r="AP5" s="422"/>
      <c r="AQ5" s="422"/>
      <c r="AR5" s="422"/>
      <c r="AS5" s="422"/>
      <c r="AT5" s="422"/>
      <c r="AU5" s="422"/>
      <c r="AV5" s="422"/>
      <c r="AW5" s="422"/>
      <c r="AX5" s="422"/>
      <c r="AY5" s="422"/>
      <c r="AZ5" s="831"/>
      <c r="BA5" s="831"/>
      <c r="BB5" s="831"/>
      <c r="BC5" s="831"/>
      <c r="BD5" s="831"/>
      <c r="BE5" s="831"/>
      <c r="BF5" s="418"/>
      <c r="BG5" s="418"/>
      <c r="BH5" s="418"/>
      <c r="BI5" s="418"/>
      <c r="BJ5" s="418"/>
      <c r="BK5" s="418"/>
      <c r="BL5" s="418"/>
      <c r="BM5" s="418"/>
      <c r="BN5" s="418"/>
      <c r="BO5" s="418"/>
      <c r="BP5" s="418"/>
      <c r="BQ5" s="418"/>
      <c r="BR5" s="418"/>
      <c r="BS5" s="418"/>
      <c r="BT5" s="418"/>
      <c r="BU5" s="418"/>
      <c r="BV5" s="418"/>
    </row>
    <row r="6" spans="1:74" s="60" customFormat="1" ht="12" customHeight="1" x14ac:dyDescent="0.2">
      <c r="A6" s="427" t="s">
        <v>74</v>
      </c>
      <c r="B6" s="673" t="s">
        <v>1258</v>
      </c>
      <c r="C6" s="75">
        <v>0.67757280865000002</v>
      </c>
      <c r="D6" s="75">
        <v>0.63823991937000002</v>
      </c>
      <c r="E6" s="75">
        <v>0.72702246376000002</v>
      </c>
      <c r="F6" s="75">
        <v>0.71167835072999996</v>
      </c>
      <c r="G6" s="75">
        <v>0.73721834105999995</v>
      </c>
      <c r="H6" s="75">
        <v>0.72221359509000005</v>
      </c>
      <c r="I6" s="75">
        <v>0.70419523972999998</v>
      </c>
      <c r="J6" s="75">
        <v>0.67683817782</v>
      </c>
      <c r="K6" s="75">
        <v>0.62977600958000002</v>
      </c>
      <c r="L6" s="75">
        <v>0.65846580451000003</v>
      </c>
      <c r="M6" s="75">
        <v>0.67630725802000002</v>
      </c>
      <c r="N6" s="75">
        <v>0.67263725818999998</v>
      </c>
      <c r="O6" s="75">
        <v>0.68166836388999996</v>
      </c>
      <c r="P6" s="75">
        <v>0.64721810741999997</v>
      </c>
      <c r="Q6" s="75">
        <v>0.72509768390999996</v>
      </c>
      <c r="R6" s="75">
        <v>0.70093048082999998</v>
      </c>
      <c r="S6" s="75">
        <v>0.74202199419000003</v>
      </c>
      <c r="T6" s="75">
        <v>0.69360411945</v>
      </c>
      <c r="U6" s="75">
        <v>0.70359646688999999</v>
      </c>
      <c r="V6" s="75">
        <v>0.71046580620999999</v>
      </c>
      <c r="W6" s="75">
        <v>0.66110993222000003</v>
      </c>
      <c r="X6" s="75">
        <v>0.68993888058999997</v>
      </c>
      <c r="Y6" s="75">
        <v>0.66686276993000004</v>
      </c>
      <c r="Z6" s="75">
        <v>0.69693382778000001</v>
      </c>
      <c r="AA6" s="75">
        <v>0.66751804729999997</v>
      </c>
      <c r="AB6" s="75">
        <v>0.69672433547000001</v>
      </c>
      <c r="AC6" s="75">
        <v>0.75694446911000002</v>
      </c>
      <c r="AD6" s="75">
        <v>0.75095095622999997</v>
      </c>
      <c r="AE6" s="75">
        <v>0.77582989708000005</v>
      </c>
      <c r="AF6" s="75">
        <v>0.76241180454000002</v>
      </c>
      <c r="AG6" s="75">
        <v>0.74814880337</v>
      </c>
      <c r="AH6" s="75">
        <v>0.73772481464999995</v>
      </c>
      <c r="AI6" s="75">
        <v>0.68556441491999998</v>
      </c>
      <c r="AJ6" s="75">
        <v>0.72329593660000002</v>
      </c>
      <c r="AK6" s="75">
        <v>0.70004258235000005</v>
      </c>
      <c r="AL6" s="75">
        <v>0.71198782538000005</v>
      </c>
      <c r="AM6" s="75">
        <v>0.71502031417</v>
      </c>
      <c r="AN6" s="75">
        <v>0.66879050850999999</v>
      </c>
      <c r="AO6" s="75">
        <v>0.78433792574000005</v>
      </c>
      <c r="AP6" s="75">
        <v>0.76825544974000004</v>
      </c>
      <c r="AQ6" s="75">
        <v>0.76312982116999994</v>
      </c>
      <c r="AR6" s="75">
        <v>0.75668025875</v>
      </c>
      <c r="AS6" s="75">
        <v>0.76138131726000002</v>
      </c>
      <c r="AT6" s="75">
        <v>0.73561550540999998</v>
      </c>
      <c r="AU6" s="75">
        <v>0.68218577155000004</v>
      </c>
      <c r="AV6" s="75">
        <v>0.73501266069000004</v>
      </c>
      <c r="AW6" s="75">
        <v>0.70183697623999997</v>
      </c>
      <c r="AX6" s="75">
        <v>0.75233181595999998</v>
      </c>
      <c r="AY6" s="75">
        <v>0.73368560700999996</v>
      </c>
      <c r="AZ6" s="626">
        <v>0.68932784861999996</v>
      </c>
      <c r="BA6" s="626">
        <v>0.83000463264000002</v>
      </c>
      <c r="BB6" s="626">
        <v>0.78919276109000003</v>
      </c>
      <c r="BC6" s="626">
        <v>0.81929437343</v>
      </c>
      <c r="BD6" s="626">
        <v>0.81763342147999996</v>
      </c>
      <c r="BE6" s="626">
        <v>0.81974527505999994</v>
      </c>
      <c r="BF6" s="426">
        <v>0.80679909999999999</v>
      </c>
      <c r="BG6" s="426">
        <v>0.74797769999999997</v>
      </c>
      <c r="BH6" s="426">
        <v>0.79239530000000002</v>
      </c>
      <c r="BI6" s="426">
        <v>0.75738110000000003</v>
      </c>
      <c r="BJ6" s="426">
        <v>0.78624019999999994</v>
      </c>
      <c r="BK6" s="426">
        <v>0.79549700000000001</v>
      </c>
      <c r="BL6" s="426">
        <v>0.74545499999999998</v>
      </c>
      <c r="BM6" s="426">
        <v>0.87765190000000004</v>
      </c>
      <c r="BN6" s="426">
        <v>0.86349390000000004</v>
      </c>
      <c r="BO6" s="426">
        <v>0.89376800000000001</v>
      </c>
      <c r="BP6" s="426">
        <v>0.8880228</v>
      </c>
      <c r="BQ6" s="426">
        <v>0.88813940000000002</v>
      </c>
      <c r="BR6" s="426">
        <v>0.86077420000000004</v>
      </c>
      <c r="BS6" s="426">
        <v>0.79359619999999997</v>
      </c>
      <c r="BT6" s="426">
        <v>0.83829359999999997</v>
      </c>
      <c r="BU6" s="426">
        <v>0.79504750000000002</v>
      </c>
      <c r="BV6" s="426">
        <v>0.82486950000000003</v>
      </c>
    </row>
    <row r="7" spans="1:74" s="60" customFormat="1" ht="12" customHeight="1" x14ac:dyDescent="0.2">
      <c r="A7" s="192" t="s">
        <v>1259</v>
      </c>
      <c r="B7" s="423" t="s">
        <v>1260</v>
      </c>
      <c r="C7" s="359">
        <v>3.1295586696000001E-2</v>
      </c>
      <c r="D7" s="359">
        <v>3.0563466760000001E-2</v>
      </c>
      <c r="E7" s="359">
        <v>3.7204449894E-2</v>
      </c>
      <c r="F7" s="359">
        <v>3.7976023608000002E-2</v>
      </c>
      <c r="G7" s="359">
        <v>3.7220423065000001E-2</v>
      </c>
      <c r="H7" s="359">
        <v>4.2690898263000002E-2</v>
      </c>
      <c r="I7" s="359">
        <v>3.8082709947999997E-2</v>
      </c>
      <c r="J7" s="359">
        <v>4.1901542648000001E-2</v>
      </c>
      <c r="K7" s="359">
        <v>3.8419115766000003E-2</v>
      </c>
      <c r="L7" s="359">
        <v>4.3662446087999997E-2</v>
      </c>
      <c r="M7" s="359">
        <v>4.0525326464999997E-2</v>
      </c>
      <c r="N7" s="359">
        <v>4.2173933173999999E-2</v>
      </c>
      <c r="O7" s="359">
        <v>4.4645181875000002E-2</v>
      </c>
      <c r="P7" s="359">
        <v>4.2885108834999998E-2</v>
      </c>
      <c r="Q7" s="359">
        <v>5.1505184012000001E-2</v>
      </c>
      <c r="R7" s="359">
        <v>4.8101870120000001E-2</v>
      </c>
      <c r="S7" s="359">
        <v>6.4170593166999995E-2</v>
      </c>
      <c r="T7" s="359">
        <v>6.0559066561999997E-2</v>
      </c>
      <c r="U7" s="359">
        <v>5.3738973749000003E-2</v>
      </c>
      <c r="V7" s="359">
        <v>6.0734540215E-2</v>
      </c>
      <c r="W7" s="359">
        <v>6.0538793237000003E-2</v>
      </c>
      <c r="X7" s="359">
        <v>5.9065284239000003E-2</v>
      </c>
      <c r="Y7" s="359">
        <v>5.1339770074E-2</v>
      </c>
      <c r="Z7" s="359">
        <v>6.3211621250000002E-2</v>
      </c>
      <c r="AA7" s="359">
        <v>5.3344262535999998E-2</v>
      </c>
      <c r="AB7" s="359">
        <v>6.2005592471000001E-2</v>
      </c>
      <c r="AC7" s="359">
        <v>5.9853524391000001E-2</v>
      </c>
      <c r="AD7" s="359">
        <v>6.4731356721E-2</v>
      </c>
      <c r="AE7" s="359">
        <v>6.5499102532999995E-2</v>
      </c>
      <c r="AF7" s="359">
        <v>6.7371088117999994E-2</v>
      </c>
      <c r="AG7" s="359">
        <v>7.2994892303000006E-2</v>
      </c>
      <c r="AH7" s="359">
        <v>6.5279892532000006E-2</v>
      </c>
      <c r="AI7" s="359">
        <v>6.5176423632999997E-2</v>
      </c>
      <c r="AJ7" s="359">
        <v>6.6892007860000005E-2</v>
      </c>
      <c r="AK7" s="359">
        <v>6.4165659185000001E-2</v>
      </c>
      <c r="AL7" s="359">
        <v>6.2758276724000001E-2</v>
      </c>
      <c r="AM7" s="359">
        <v>4.0946777820000002E-2</v>
      </c>
      <c r="AN7" s="359">
        <v>4.4774972620999998E-2</v>
      </c>
      <c r="AO7" s="359">
        <v>4.6282542024999998E-2</v>
      </c>
      <c r="AP7" s="359">
        <v>4.6348503721000002E-2</v>
      </c>
      <c r="AQ7" s="359">
        <v>4.4341347304000002E-2</v>
      </c>
      <c r="AR7" s="359">
        <v>3.7787911813000001E-2</v>
      </c>
      <c r="AS7" s="359">
        <v>4.4394747769000001E-2</v>
      </c>
      <c r="AT7" s="359">
        <v>4.3195465063000003E-2</v>
      </c>
      <c r="AU7" s="359">
        <v>4.5549147746000003E-2</v>
      </c>
      <c r="AV7" s="359">
        <v>4.8787139908000002E-2</v>
      </c>
      <c r="AW7" s="359">
        <v>4.6008352549999999E-2</v>
      </c>
      <c r="AX7" s="359">
        <v>4.9436189872999997E-2</v>
      </c>
      <c r="AY7" s="359">
        <v>3.5462419751999999E-2</v>
      </c>
      <c r="AZ7" s="832">
        <v>4.1388357289999997E-2</v>
      </c>
      <c r="BA7" s="832">
        <v>4.9490718055999999E-2</v>
      </c>
      <c r="BB7" s="832">
        <v>5.2893706653E-2</v>
      </c>
      <c r="BC7" s="832">
        <v>5.4134536221999999E-2</v>
      </c>
      <c r="BD7" s="832">
        <v>5.7091752179999997E-2</v>
      </c>
      <c r="BE7" s="832">
        <v>6.3518854548000006E-2</v>
      </c>
      <c r="BF7" s="364">
        <v>6.6650000000000001E-2</v>
      </c>
      <c r="BG7" s="364">
        <v>6.6698099999999996E-2</v>
      </c>
      <c r="BH7" s="364">
        <v>6.9235400000000002E-2</v>
      </c>
      <c r="BI7" s="364">
        <v>6.7557599999999995E-2</v>
      </c>
      <c r="BJ7" s="364">
        <v>7.2046200000000005E-2</v>
      </c>
      <c r="BK7" s="364">
        <v>6.8356299999999995E-2</v>
      </c>
      <c r="BL7" s="364">
        <v>6.5733299999999995E-2</v>
      </c>
      <c r="BM7" s="364">
        <v>7.3928999999999995E-2</v>
      </c>
      <c r="BN7" s="364">
        <v>7.3844099999999996E-2</v>
      </c>
      <c r="BO7" s="364">
        <v>7.8692700000000004E-2</v>
      </c>
      <c r="BP7" s="364">
        <v>7.7336000000000002E-2</v>
      </c>
      <c r="BQ7" s="364">
        <v>7.9792600000000005E-2</v>
      </c>
      <c r="BR7" s="364">
        <v>8.0063700000000002E-2</v>
      </c>
      <c r="BS7" s="364">
        <v>7.7896900000000005E-2</v>
      </c>
      <c r="BT7" s="364">
        <v>7.9419900000000002E-2</v>
      </c>
      <c r="BU7" s="364">
        <v>7.5853900000000002E-2</v>
      </c>
      <c r="BV7" s="364">
        <v>7.9704399999999995E-2</v>
      </c>
    </row>
    <row r="8" spans="1:74" s="60" customFormat="1" ht="12" customHeight="1" x14ac:dyDescent="0.2">
      <c r="A8" s="193" t="s">
        <v>1261</v>
      </c>
      <c r="B8" s="423" t="s">
        <v>1262</v>
      </c>
      <c r="C8" s="359">
        <v>7.0911891000000005E-2</v>
      </c>
      <c r="D8" s="359">
        <v>6.2452928999999997E-2</v>
      </c>
      <c r="E8" s="359">
        <v>6.9747570999999994E-2</v>
      </c>
      <c r="F8" s="359">
        <v>6.4053737999999999E-2</v>
      </c>
      <c r="G8" s="359">
        <v>6.9145580999999998E-2</v>
      </c>
      <c r="H8" s="359">
        <v>6.9177629000000004E-2</v>
      </c>
      <c r="I8" s="359">
        <v>6.9699365999999999E-2</v>
      </c>
      <c r="J8" s="359">
        <v>6.7535672000000005E-2</v>
      </c>
      <c r="K8" s="359">
        <v>5.9938685999999998E-2</v>
      </c>
      <c r="L8" s="359">
        <v>6.9516270000000005E-2</v>
      </c>
      <c r="M8" s="359">
        <v>6.9719157000000004E-2</v>
      </c>
      <c r="N8" s="359">
        <v>6.6330149000000005E-2</v>
      </c>
      <c r="O8" s="359">
        <v>6.8562037000000006E-2</v>
      </c>
      <c r="P8" s="359">
        <v>6.1770986E-2</v>
      </c>
      <c r="Q8" s="359">
        <v>6.7602050999999996E-2</v>
      </c>
      <c r="R8" s="359">
        <v>6.4392172999999997E-2</v>
      </c>
      <c r="S8" s="359">
        <v>6.8093702000000006E-2</v>
      </c>
      <c r="T8" s="359">
        <v>6.8680964999999997E-2</v>
      </c>
      <c r="U8" s="359">
        <v>7.0732563999999998E-2</v>
      </c>
      <c r="V8" s="359">
        <v>6.8742112999999994E-2</v>
      </c>
      <c r="W8" s="359">
        <v>6.6525910999999993E-2</v>
      </c>
      <c r="X8" s="359">
        <v>7.0353463000000005E-2</v>
      </c>
      <c r="Y8" s="359">
        <v>6.9776497000000007E-2</v>
      </c>
      <c r="Z8" s="359">
        <v>7.4058390000000002E-2</v>
      </c>
      <c r="AA8" s="359">
        <v>6.8115101999999997E-2</v>
      </c>
      <c r="AB8" s="359">
        <v>6.8758653000000003E-2</v>
      </c>
      <c r="AC8" s="359">
        <v>7.3257326999999997E-2</v>
      </c>
      <c r="AD8" s="359">
        <v>6.5203198000000004E-2</v>
      </c>
      <c r="AE8" s="359">
        <v>7.0329593999999995E-2</v>
      </c>
      <c r="AF8" s="359">
        <v>6.9190451E-2</v>
      </c>
      <c r="AG8" s="359">
        <v>7.4712283000000004E-2</v>
      </c>
      <c r="AH8" s="359">
        <v>7.4066025999999993E-2</v>
      </c>
      <c r="AI8" s="359">
        <v>6.9052136E-2</v>
      </c>
      <c r="AJ8" s="359">
        <v>7.1917673000000001E-2</v>
      </c>
      <c r="AK8" s="359">
        <v>7.3805098999999999E-2</v>
      </c>
      <c r="AL8" s="359">
        <v>7.5536473000000007E-2</v>
      </c>
      <c r="AM8" s="359">
        <v>7.2054898000000006E-2</v>
      </c>
      <c r="AN8" s="359">
        <v>6.5210949000000004E-2</v>
      </c>
      <c r="AO8" s="359">
        <v>7.0213963000000004E-2</v>
      </c>
      <c r="AP8" s="359">
        <v>6.5847797999999999E-2</v>
      </c>
      <c r="AQ8" s="359">
        <v>6.8914031000000001E-2</v>
      </c>
      <c r="AR8" s="359">
        <v>6.9423086999999994E-2</v>
      </c>
      <c r="AS8" s="359">
        <v>7.1864042000000003E-2</v>
      </c>
      <c r="AT8" s="359">
        <v>7.1942357999999998E-2</v>
      </c>
      <c r="AU8" s="359">
        <v>6.7601976999999994E-2</v>
      </c>
      <c r="AV8" s="359">
        <v>7.3174635000000002E-2</v>
      </c>
      <c r="AW8" s="359">
        <v>7.1913331999999996E-2</v>
      </c>
      <c r="AX8" s="359">
        <v>7.4792860000000003E-2</v>
      </c>
      <c r="AY8" s="359">
        <v>7.2232692000000001E-2</v>
      </c>
      <c r="AZ8" s="832">
        <v>6.7282338999999997E-2</v>
      </c>
      <c r="BA8" s="832">
        <v>7.3317818000000007E-2</v>
      </c>
      <c r="BB8" s="832">
        <v>6.6437698000000003E-2</v>
      </c>
      <c r="BC8" s="832">
        <v>7.2829699999999997E-2</v>
      </c>
      <c r="BD8" s="832">
        <v>6.8893899999999994E-2</v>
      </c>
      <c r="BE8" s="832">
        <v>7.4224899999999996E-2</v>
      </c>
      <c r="BF8" s="364">
        <v>7.4470099999999997E-2</v>
      </c>
      <c r="BG8" s="364">
        <v>6.9626499999999994E-2</v>
      </c>
      <c r="BH8" s="364">
        <v>7.2736899999999993E-2</v>
      </c>
      <c r="BI8" s="364">
        <v>7.2864899999999996E-2</v>
      </c>
      <c r="BJ8" s="364">
        <v>7.4933799999999995E-2</v>
      </c>
      <c r="BK8" s="364">
        <v>7.5293100000000002E-2</v>
      </c>
      <c r="BL8" s="364">
        <v>6.4901500000000001E-2</v>
      </c>
      <c r="BM8" s="364">
        <v>7.2312399999999999E-2</v>
      </c>
      <c r="BN8" s="364">
        <v>6.9189700000000007E-2</v>
      </c>
      <c r="BO8" s="364">
        <v>7.2964000000000001E-2</v>
      </c>
      <c r="BP8" s="364">
        <v>7.1883299999999997E-2</v>
      </c>
      <c r="BQ8" s="364">
        <v>7.4342699999999998E-2</v>
      </c>
      <c r="BR8" s="364">
        <v>7.4898900000000004E-2</v>
      </c>
      <c r="BS8" s="364">
        <v>7.10364E-2</v>
      </c>
      <c r="BT8" s="364">
        <v>7.4535500000000005E-2</v>
      </c>
      <c r="BU8" s="364">
        <v>7.4345900000000006E-2</v>
      </c>
      <c r="BV8" s="364">
        <v>7.6296600000000006E-2</v>
      </c>
    </row>
    <row r="9" spans="1:74" s="60" customFormat="1" ht="12" customHeight="1" x14ac:dyDescent="0.2">
      <c r="A9" s="192" t="s">
        <v>1263</v>
      </c>
      <c r="B9" s="423" t="s">
        <v>1264</v>
      </c>
      <c r="C9" s="359">
        <v>9.0445440338999997E-2</v>
      </c>
      <c r="D9" s="359">
        <v>8.4295369504999995E-2</v>
      </c>
      <c r="E9" s="359">
        <v>9.9925772955000006E-2</v>
      </c>
      <c r="F9" s="359">
        <v>9.3226296515000001E-2</v>
      </c>
      <c r="G9" s="359">
        <v>0.10126989058999999</v>
      </c>
      <c r="H9" s="359">
        <v>0.10093043737</v>
      </c>
      <c r="I9" s="359">
        <v>9.7857899541000007E-2</v>
      </c>
      <c r="J9" s="359">
        <v>0.10366304295999999</v>
      </c>
      <c r="K9" s="359">
        <v>9.3779508760000005E-2</v>
      </c>
      <c r="L9" s="359">
        <v>0.10251750935999999</v>
      </c>
      <c r="M9" s="359">
        <v>9.8440532644999995E-2</v>
      </c>
      <c r="N9" s="359">
        <v>9.6384766051999998E-2</v>
      </c>
      <c r="O9" s="359">
        <v>9.4873179532999993E-2</v>
      </c>
      <c r="P9" s="359">
        <v>8.4836274655999994E-2</v>
      </c>
      <c r="Q9" s="359">
        <v>0.10129646168000001</v>
      </c>
      <c r="R9" s="359">
        <v>9.4316623178999998E-2</v>
      </c>
      <c r="S9" s="359">
        <v>0.10161271169</v>
      </c>
      <c r="T9" s="359">
        <v>0.10170823338</v>
      </c>
      <c r="U9" s="359">
        <v>9.9522741376000007E-2</v>
      </c>
      <c r="V9" s="359">
        <v>0.10520595063</v>
      </c>
      <c r="W9" s="359">
        <v>9.4846362089999997E-2</v>
      </c>
      <c r="X9" s="359">
        <v>0.10450731263</v>
      </c>
      <c r="Y9" s="359">
        <v>9.8356733776999994E-2</v>
      </c>
      <c r="Z9" s="359">
        <v>9.7879534734000004E-2</v>
      </c>
      <c r="AA9" s="359">
        <v>9.0130072172999995E-2</v>
      </c>
      <c r="AB9" s="359">
        <v>9.2289611364000004E-2</v>
      </c>
      <c r="AC9" s="359">
        <v>9.8795079987999995E-2</v>
      </c>
      <c r="AD9" s="359">
        <v>9.1449379004000006E-2</v>
      </c>
      <c r="AE9" s="359">
        <v>0.10631524586</v>
      </c>
      <c r="AF9" s="359">
        <v>9.8013146474999993E-2</v>
      </c>
      <c r="AG9" s="359">
        <v>0.10444976534</v>
      </c>
      <c r="AH9" s="359">
        <v>0.10217663688</v>
      </c>
      <c r="AI9" s="359">
        <v>9.6094017628999995E-2</v>
      </c>
      <c r="AJ9" s="359">
        <v>0.10426275608</v>
      </c>
      <c r="AK9" s="359">
        <v>9.7135473264000002E-2</v>
      </c>
      <c r="AL9" s="359">
        <v>9.7274681693999998E-2</v>
      </c>
      <c r="AM9" s="359">
        <v>9.5196402018000004E-2</v>
      </c>
      <c r="AN9" s="359">
        <v>8.8392004287999995E-2</v>
      </c>
      <c r="AO9" s="359">
        <v>9.7058455887999995E-2</v>
      </c>
      <c r="AP9" s="359">
        <v>9.9199712635999998E-2</v>
      </c>
      <c r="AQ9" s="359">
        <v>9.8368802970000002E-2</v>
      </c>
      <c r="AR9" s="359">
        <v>0.10171643336</v>
      </c>
      <c r="AS9" s="359">
        <v>0.1032621837</v>
      </c>
      <c r="AT9" s="359">
        <v>0.10255859827</v>
      </c>
      <c r="AU9" s="359">
        <v>9.7241068272999998E-2</v>
      </c>
      <c r="AV9" s="359">
        <v>0.10400030317</v>
      </c>
      <c r="AW9" s="359">
        <v>9.3848392303000003E-2</v>
      </c>
      <c r="AX9" s="359">
        <v>0.10328379309999999</v>
      </c>
      <c r="AY9" s="359">
        <v>9.0734164292E-2</v>
      </c>
      <c r="AZ9" s="832">
        <v>8.4559693153000007E-2</v>
      </c>
      <c r="BA9" s="832">
        <v>0.10214030571</v>
      </c>
      <c r="BB9" s="832">
        <v>9.6869995303E-2</v>
      </c>
      <c r="BC9" s="832">
        <v>0.10559090964999999</v>
      </c>
      <c r="BD9" s="832">
        <v>0.10013563625000001</v>
      </c>
      <c r="BE9" s="832">
        <v>0.10244220975</v>
      </c>
      <c r="BF9" s="364">
        <v>0.10464850000000001</v>
      </c>
      <c r="BG9" s="364">
        <v>9.6214800000000003E-2</v>
      </c>
      <c r="BH9" s="364">
        <v>0.1025423</v>
      </c>
      <c r="BI9" s="364">
        <v>9.6308599999999994E-2</v>
      </c>
      <c r="BJ9" s="364">
        <v>9.9697999999999995E-2</v>
      </c>
      <c r="BK9" s="364">
        <v>9.5392099999999994E-2</v>
      </c>
      <c r="BL9" s="364">
        <v>8.7797600000000003E-2</v>
      </c>
      <c r="BM9" s="364">
        <v>9.7759100000000002E-2</v>
      </c>
      <c r="BN9" s="364">
        <v>9.6549300000000005E-2</v>
      </c>
      <c r="BO9" s="364">
        <v>0.1027385</v>
      </c>
      <c r="BP9" s="364">
        <v>0.1010148</v>
      </c>
      <c r="BQ9" s="364">
        <v>0.10309500000000001</v>
      </c>
      <c r="BR9" s="364">
        <v>0.1033813</v>
      </c>
      <c r="BS9" s="364">
        <v>9.6518999999999994E-2</v>
      </c>
      <c r="BT9" s="364">
        <v>0.10326829999999999</v>
      </c>
      <c r="BU9" s="364">
        <v>9.6978300000000003E-2</v>
      </c>
      <c r="BV9" s="364">
        <v>0.1004394</v>
      </c>
    </row>
    <row r="10" spans="1:74" s="60" customFormat="1" ht="12" customHeight="1" x14ac:dyDescent="0.2">
      <c r="A10" s="189" t="s">
        <v>1265</v>
      </c>
      <c r="B10" s="423" t="s">
        <v>1266</v>
      </c>
      <c r="C10" s="359">
        <v>1.0409272000000001E-2</v>
      </c>
      <c r="D10" s="359">
        <v>9.1119540000000002E-3</v>
      </c>
      <c r="E10" s="359">
        <v>9.7821339999999996E-3</v>
      </c>
      <c r="F10" s="359">
        <v>9.5936300000000006E-3</v>
      </c>
      <c r="G10" s="359">
        <v>9.9210500000000007E-3</v>
      </c>
      <c r="H10" s="359">
        <v>9.5742220000000003E-3</v>
      </c>
      <c r="I10" s="359">
        <v>9.9702699999999998E-3</v>
      </c>
      <c r="J10" s="359">
        <v>1.0013032E-2</v>
      </c>
      <c r="K10" s="359">
        <v>9.7550359999999999E-3</v>
      </c>
      <c r="L10" s="359">
        <v>9.8235370000000002E-3</v>
      </c>
      <c r="M10" s="359">
        <v>9.984784E-3</v>
      </c>
      <c r="N10" s="359">
        <v>1.0449682E-2</v>
      </c>
      <c r="O10" s="359">
        <v>1.0238208E-2</v>
      </c>
      <c r="P10" s="359">
        <v>9.3120979999999996E-3</v>
      </c>
      <c r="Q10" s="359">
        <v>1.0312777E-2</v>
      </c>
      <c r="R10" s="359">
        <v>9.8442159999999994E-3</v>
      </c>
      <c r="S10" s="359">
        <v>9.9832840000000003E-3</v>
      </c>
      <c r="T10" s="359">
        <v>9.6322040000000001E-3</v>
      </c>
      <c r="U10" s="359">
        <v>9.8154060000000005E-3</v>
      </c>
      <c r="V10" s="359">
        <v>9.7159640000000005E-3</v>
      </c>
      <c r="W10" s="359">
        <v>9.7045729999999993E-3</v>
      </c>
      <c r="X10" s="359">
        <v>1.0237883999999999E-2</v>
      </c>
      <c r="Y10" s="359">
        <v>1.0131223E-2</v>
      </c>
      <c r="Z10" s="359">
        <v>1.0417727E-2</v>
      </c>
      <c r="AA10" s="359">
        <v>1.0151643E-2</v>
      </c>
      <c r="AB10" s="359">
        <v>9.4763969999999993E-3</v>
      </c>
      <c r="AC10" s="359">
        <v>1.0016977999999999E-2</v>
      </c>
      <c r="AD10" s="359">
        <v>9.5712680000000008E-3</v>
      </c>
      <c r="AE10" s="359">
        <v>9.6306849999999999E-3</v>
      </c>
      <c r="AF10" s="359">
        <v>9.3058140000000008E-3</v>
      </c>
      <c r="AG10" s="359">
        <v>9.5326070000000002E-3</v>
      </c>
      <c r="AH10" s="359">
        <v>9.5657789999999999E-3</v>
      </c>
      <c r="AI10" s="359">
        <v>9.3042790000000004E-3</v>
      </c>
      <c r="AJ10" s="359">
        <v>9.6812129999999993E-3</v>
      </c>
      <c r="AK10" s="359">
        <v>9.7002040000000005E-3</v>
      </c>
      <c r="AL10" s="359">
        <v>1.0132293000000001E-2</v>
      </c>
      <c r="AM10" s="359">
        <v>1.0133039E-2</v>
      </c>
      <c r="AN10" s="359">
        <v>9.1422880000000002E-3</v>
      </c>
      <c r="AO10" s="359">
        <v>1.0128052E-2</v>
      </c>
      <c r="AP10" s="359">
        <v>9.6758929999999996E-3</v>
      </c>
      <c r="AQ10" s="359">
        <v>9.6689789999999994E-3</v>
      </c>
      <c r="AR10" s="359">
        <v>9.5783220000000002E-3</v>
      </c>
      <c r="AS10" s="359">
        <v>9.7775910000000004E-3</v>
      </c>
      <c r="AT10" s="359">
        <v>9.9953379999999994E-3</v>
      </c>
      <c r="AU10" s="359">
        <v>9.5987959999999997E-3</v>
      </c>
      <c r="AV10" s="359">
        <v>9.7163690000000007E-3</v>
      </c>
      <c r="AW10" s="359">
        <v>9.5292610000000007E-3</v>
      </c>
      <c r="AX10" s="359">
        <v>1.0018078999999999E-2</v>
      </c>
      <c r="AY10" s="359">
        <v>1.0227518999999999E-2</v>
      </c>
      <c r="AZ10" s="832">
        <v>9.1817930000000006E-3</v>
      </c>
      <c r="BA10" s="832">
        <v>9.9440770000000008E-3</v>
      </c>
      <c r="BB10" s="832">
        <v>9.3945869999999994E-3</v>
      </c>
      <c r="BC10" s="832">
        <v>9.64017E-3</v>
      </c>
      <c r="BD10" s="832">
        <v>9.0653899999999996E-3</v>
      </c>
      <c r="BE10" s="832">
        <v>9.6454000000000002E-3</v>
      </c>
      <c r="BF10" s="364">
        <v>9.9236199999999993E-3</v>
      </c>
      <c r="BG10" s="364">
        <v>9.51573E-3</v>
      </c>
      <c r="BH10" s="364">
        <v>9.5321799999999995E-3</v>
      </c>
      <c r="BI10" s="364">
        <v>9.3843099999999999E-3</v>
      </c>
      <c r="BJ10" s="364">
        <v>1.0126599999999999E-2</v>
      </c>
      <c r="BK10" s="364">
        <v>1.03391E-2</v>
      </c>
      <c r="BL10" s="364">
        <v>9.7415399999999999E-3</v>
      </c>
      <c r="BM10" s="364">
        <v>1.01256E-2</v>
      </c>
      <c r="BN10" s="364">
        <v>9.9463999999999993E-3</v>
      </c>
      <c r="BO10" s="364">
        <v>9.5143099999999998E-3</v>
      </c>
      <c r="BP10" s="364">
        <v>8.6016600000000006E-3</v>
      </c>
      <c r="BQ10" s="364">
        <v>9.6606299999999999E-3</v>
      </c>
      <c r="BR10" s="364">
        <v>9.9821300000000005E-3</v>
      </c>
      <c r="BS10" s="364">
        <v>9.5693199999999992E-3</v>
      </c>
      <c r="BT10" s="364">
        <v>9.2543599999999997E-3</v>
      </c>
      <c r="BU10" s="364">
        <v>8.9582299999999993E-3</v>
      </c>
      <c r="BV10" s="364">
        <v>1.0088700000000001E-2</v>
      </c>
    </row>
    <row r="11" spans="1:74" s="60" customFormat="1" ht="12" customHeight="1" x14ac:dyDescent="0.2">
      <c r="A11" s="189" t="s">
        <v>1267</v>
      </c>
      <c r="B11" s="423" t="s">
        <v>1268</v>
      </c>
      <c r="C11" s="359">
        <v>8.2562257E-2</v>
      </c>
      <c r="D11" s="359">
        <v>7.2745778999999997E-2</v>
      </c>
      <c r="E11" s="359">
        <v>8.3377053000000007E-2</v>
      </c>
      <c r="F11" s="359">
        <v>6.8464633999999996E-2</v>
      </c>
      <c r="G11" s="359">
        <v>7.9700155999999994E-2</v>
      </c>
      <c r="H11" s="359">
        <v>8.8670357000000005E-2</v>
      </c>
      <c r="I11" s="359">
        <v>8.3824154999999997E-2</v>
      </c>
      <c r="J11" s="359">
        <v>7.2105621999999994E-2</v>
      </c>
      <c r="K11" s="359">
        <v>5.8093213999999997E-2</v>
      </c>
      <c r="L11" s="359">
        <v>4.9021632000000002E-2</v>
      </c>
      <c r="M11" s="359">
        <v>6.1068480000000001E-2</v>
      </c>
      <c r="N11" s="359">
        <v>6.9705592999999996E-2</v>
      </c>
      <c r="O11" s="359">
        <v>7.7637388000000002E-2</v>
      </c>
      <c r="P11" s="359">
        <v>6.8107417000000003E-2</v>
      </c>
      <c r="Q11" s="359">
        <v>7.2782741999999997E-2</v>
      </c>
      <c r="R11" s="359">
        <v>6.7624503000000002E-2</v>
      </c>
      <c r="S11" s="359">
        <v>9.4346204000000003E-2</v>
      </c>
      <c r="T11" s="359">
        <v>7.3604479E-2</v>
      </c>
      <c r="U11" s="359">
        <v>7.4988027999999998E-2</v>
      </c>
      <c r="V11" s="359">
        <v>7.2652012000000002E-2</v>
      </c>
      <c r="W11" s="359">
        <v>5.7716463000000003E-2</v>
      </c>
      <c r="X11" s="359">
        <v>5.3474774000000003E-2</v>
      </c>
      <c r="Y11" s="359">
        <v>5.8091627999999999E-2</v>
      </c>
      <c r="Z11" s="359">
        <v>6.4922338999999996E-2</v>
      </c>
      <c r="AA11" s="359">
        <v>7.3541920999999996E-2</v>
      </c>
      <c r="AB11" s="359">
        <v>7.0953560999999998E-2</v>
      </c>
      <c r="AC11" s="359">
        <v>7.9713311999999995E-2</v>
      </c>
      <c r="AD11" s="359">
        <v>7.1364516000000003E-2</v>
      </c>
      <c r="AE11" s="359">
        <v>8.3516284999999996E-2</v>
      </c>
      <c r="AF11" s="359">
        <v>7.6417096000000004E-2</v>
      </c>
      <c r="AG11" s="359">
        <v>7.2962142999999993E-2</v>
      </c>
      <c r="AH11" s="359">
        <v>6.9913863000000007E-2</v>
      </c>
      <c r="AI11" s="359">
        <v>5.4289498999999998E-2</v>
      </c>
      <c r="AJ11" s="359">
        <v>5.2381746E-2</v>
      </c>
      <c r="AK11" s="359">
        <v>5.7060339000000002E-2</v>
      </c>
      <c r="AL11" s="359">
        <v>6.6647054999999997E-2</v>
      </c>
      <c r="AM11" s="359">
        <v>7.3123063000000002E-2</v>
      </c>
      <c r="AN11" s="359">
        <v>6.6681789000000005E-2</v>
      </c>
      <c r="AO11" s="359">
        <v>7.6601160000000001E-2</v>
      </c>
      <c r="AP11" s="359">
        <v>7.7927429000000006E-2</v>
      </c>
      <c r="AQ11" s="359">
        <v>8.3102425999999993E-2</v>
      </c>
      <c r="AR11" s="359">
        <v>7.5607318000000007E-2</v>
      </c>
      <c r="AS11" s="359">
        <v>6.8178574000000006E-2</v>
      </c>
      <c r="AT11" s="359">
        <v>6.8574267999999994E-2</v>
      </c>
      <c r="AU11" s="359">
        <v>5.2151708999999997E-2</v>
      </c>
      <c r="AV11" s="359">
        <v>5.6450109999999998E-2</v>
      </c>
      <c r="AW11" s="359">
        <v>6.2830434000000004E-2</v>
      </c>
      <c r="AX11" s="359">
        <v>8.1614908999999999E-2</v>
      </c>
      <c r="AY11" s="359">
        <v>9.5226832999999997E-2</v>
      </c>
      <c r="AZ11" s="832">
        <v>7.6640425999999998E-2</v>
      </c>
      <c r="BA11" s="832">
        <v>9.1856245000000003E-2</v>
      </c>
      <c r="BB11" s="832">
        <v>7.6750257000000002E-2</v>
      </c>
      <c r="BC11" s="832">
        <v>7.9242699999999999E-2</v>
      </c>
      <c r="BD11" s="832">
        <v>7.6071799999999995E-2</v>
      </c>
      <c r="BE11" s="832">
        <v>7.0602700000000004E-2</v>
      </c>
      <c r="BF11" s="364">
        <v>6.5506400000000006E-2</v>
      </c>
      <c r="BG11" s="364">
        <v>5.4972800000000002E-2</v>
      </c>
      <c r="BH11" s="364">
        <v>5.4991999999999999E-2</v>
      </c>
      <c r="BI11" s="364">
        <v>6.2624399999999997E-2</v>
      </c>
      <c r="BJ11" s="364">
        <v>7.0771899999999999E-2</v>
      </c>
      <c r="BK11" s="364">
        <v>7.7991900000000003E-2</v>
      </c>
      <c r="BL11" s="364">
        <v>7.05509E-2</v>
      </c>
      <c r="BM11" s="364">
        <v>7.7709399999999998E-2</v>
      </c>
      <c r="BN11" s="364">
        <v>7.5340400000000002E-2</v>
      </c>
      <c r="BO11" s="364">
        <v>8.7789300000000001E-2</v>
      </c>
      <c r="BP11" s="364">
        <v>8.4550799999999995E-2</v>
      </c>
      <c r="BQ11" s="364">
        <v>7.9744599999999999E-2</v>
      </c>
      <c r="BR11" s="364">
        <v>7.0554199999999997E-2</v>
      </c>
      <c r="BS11" s="364">
        <v>5.7553800000000002E-2</v>
      </c>
      <c r="BT11" s="364">
        <v>5.7041799999999997E-2</v>
      </c>
      <c r="BU11" s="364">
        <v>6.3946299999999998E-2</v>
      </c>
      <c r="BV11" s="364">
        <v>7.2467500000000004E-2</v>
      </c>
    </row>
    <row r="12" spans="1:74" s="60" customFormat="1" ht="12" customHeight="1" x14ac:dyDescent="0.2">
      <c r="A12" s="189" t="s">
        <v>1269</v>
      </c>
      <c r="B12" s="423" t="s">
        <v>1270</v>
      </c>
      <c r="C12" s="359">
        <v>4.2850199449000002E-2</v>
      </c>
      <c r="D12" s="359">
        <v>4.8591187801000003E-2</v>
      </c>
      <c r="E12" s="359">
        <v>6.4414574833000005E-2</v>
      </c>
      <c r="F12" s="359">
        <v>7.2872590067999996E-2</v>
      </c>
      <c r="G12" s="359">
        <v>8.1439925874999999E-2</v>
      </c>
      <c r="H12" s="359">
        <v>8.4588310757000004E-2</v>
      </c>
      <c r="I12" s="359">
        <v>8.4607898079000002E-2</v>
      </c>
      <c r="J12" s="359">
        <v>7.9132990821999996E-2</v>
      </c>
      <c r="K12" s="359">
        <v>7.1872075403000002E-2</v>
      </c>
      <c r="L12" s="359">
        <v>6.4785373866000001E-2</v>
      </c>
      <c r="M12" s="359">
        <v>4.7985426051999999E-2</v>
      </c>
      <c r="N12" s="359">
        <v>4.0826543309999998E-2</v>
      </c>
      <c r="O12" s="359">
        <v>4.5237367218000001E-2</v>
      </c>
      <c r="P12" s="359">
        <v>5.2651866393999998E-2</v>
      </c>
      <c r="Q12" s="359">
        <v>6.9676668811E-2</v>
      </c>
      <c r="R12" s="359">
        <v>8.2834842095E-2</v>
      </c>
      <c r="S12" s="359">
        <v>9.4145151679000005E-2</v>
      </c>
      <c r="T12" s="359">
        <v>9.5388069398E-2</v>
      </c>
      <c r="U12" s="359">
        <v>0.1004748561</v>
      </c>
      <c r="V12" s="359">
        <v>9.553980393E-2</v>
      </c>
      <c r="W12" s="359">
        <v>8.3970457878000004E-2</v>
      </c>
      <c r="X12" s="359">
        <v>7.6517268700000002E-2</v>
      </c>
      <c r="Y12" s="359">
        <v>5.8674263727999998E-2</v>
      </c>
      <c r="Z12" s="359">
        <v>5.2051873360000001E-2</v>
      </c>
      <c r="AA12" s="359">
        <v>5.4538699938E-2</v>
      </c>
      <c r="AB12" s="359">
        <v>6.7476518582000003E-2</v>
      </c>
      <c r="AC12" s="359">
        <v>8.7530383165000003E-2</v>
      </c>
      <c r="AD12" s="359">
        <v>0.10184901294</v>
      </c>
      <c r="AE12" s="359">
        <v>0.11579618330999999</v>
      </c>
      <c r="AF12" s="359">
        <v>0.1229830422</v>
      </c>
      <c r="AG12" s="359">
        <v>0.12411108735</v>
      </c>
      <c r="AH12" s="359">
        <v>0.12188958811</v>
      </c>
      <c r="AI12" s="359">
        <v>0.1047892601</v>
      </c>
      <c r="AJ12" s="359">
        <v>9.8786185102999996E-2</v>
      </c>
      <c r="AK12" s="359">
        <v>7.2150972628000007E-2</v>
      </c>
      <c r="AL12" s="359">
        <v>6.6031711805999996E-2</v>
      </c>
      <c r="AM12" s="359">
        <v>7.7570715668000001E-2</v>
      </c>
      <c r="AN12" s="359">
        <v>8.2842393698000005E-2</v>
      </c>
      <c r="AO12" s="359">
        <v>0.11593376824</v>
      </c>
      <c r="AP12" s="359">
        <v>0.13168790447000001</v>
      </c>
      <c r="AQ12" s="359">
        <v>0.14432682125999999</v>
      </c>
      <c r="AR12" s="359">
        <v>0.15267823338</v>
      </c>
      <c r="AS12" s="359">
        <v>0.15941647117999999</v>
      </c>
      <c r="AT12" s="359">
        <v>0.15142898349</v>
      </c>
      <c r="AU12" s="359">
        <v>0.13368181726</v>
      </c>
      <c r="AV12" s="359">
        <v>0.11888737498</v>
      </c>
      <c r="AW12" s="359">
        <v>9.0997262908000004E-2</v>
      </c>
      <c r="AX12" s="359">
        <v>7.8155576022999995E-2</v>
      </c>
      <c r="AY12" s="359">
        <v>8.8269851265000004E-2</v>
      </c>
      <c r="AZ12" s="832">
        <v>0.10137655951000001</v>
      </c>
      <c r="BA12" s="832">
        <v>0.13872770969000001</v>
      </c>
      <c r="BB12" s="832">
        <v>0.14974604954000001</v>
      </c>
      <c r="BC12" s="832">
        <v>0.17088635441</v>
      </c>
      <c r="BD12" s="832">
        <v>0.17862089</v>
      </c>
      <c r="BE12" s="832">
        <v>0.18462106</v>
      </c>
      <c r="BF12" s="364">
        <v>0.176841</v>
      </c>
      <c r="BG12" s="364">
        <v>0.15474750000000001</v>
      </c>
      <c r="BH12" s="364">
        <v>0.13906830000000001</v>
      </c>
      <c r="BI12" s="364">
        <v>0.10343189999999999</v>
      </c>
      <c r="BJ12" s="364">
        <v>9.0828699999999998E-2</v>
      </c>
      <c r="BK12" s="364">
        <v>0.101523</v>
      </c>
      <c r="BL12" s="364">
        <v>0.1152672</v>
      </c>
      <c r="BM12" s="364">
        <v>0.157527</v>
      </c>
      <c r="BN12" s="364">
        <v>0.17287859999999999</v>
      </c>
      <c r="BO12" s="364">
        <v>0.1966059</v>
      </c>
      <c r="BP12" s="364">
        <v>0.20735770000000001</v>
      </c>
      <c r="BQ12" s="364">
        <v>0.21565239999999999</v>
      </c>
      <c r="BR12" s="364">
        <v>0.20750170000000001</v>
      </c>
      <c r="BS12" s="364">
        <v>0.1803334</v>
      </c>
      <c r="BT12" s="364">
        <v>0.1613907</v>
      </c>
      <c r="BU12" s="364">
        <v>0.119875</v>
      </c>
      <c r="BV12" s="364">
        <v>0.106034</v>
      </c>
    </row>
    <row r="13" spans="1:74" s="60" customFormat="1" ht="12" customHeight="1" x14ac:dyDescent="0.2">
      <c r="A13" s="174" t="s">
        <v>1271</v>
      </c>
      <c r="B13" s="423" t="s">
        <v>1272</v>
      </c>
      <c r="C13" s="359">
        <v>3.6596226000000003E-2</v>
      </c>
      <c r="D13" s="359">
        <v>3.3262993999999997E-2</v>
      </c>
      <c r="E13" s="359">
        <v>3.6768236000000003E-2</v>
      </c>
      <c r="F13" s="359">
        <v>3.4088808999999998E-2</v>
      </c>
      <c r="G13" s="359">
        <v>3.4591025999999997E-2</v>
      </c>
      <c r="H13" s="359">
        <v>3.3320338999999997E-2</v>
      </c>
      <c r="I13" s="359">
        <v>3.3990345999999998E-2</v>
      </c>
      <c r="J13" s="359">
        <v>3.3804215999999998E-2</v>
      </c>
      <c r="K13" s="359">
        <v>3.2226788999999999E-2</v>
      </c>
      <c r="L13" s="359">
        <v>3.4371935999999999E-2</v>
      </c>
      <c r="M13" s="359">
        <v>3.4132088999999997E-2</v>
      </c>
      <c r="N13" s="359">
        <v>3.5175775999999999E-2</v>
      </c>
      <c r="O13" s="359">
        <v>3.5007365999999998E-2</v>
      </c>
      <c r="P13" s="359">
        <v>3.1346253999999997E-2</v>
      </c>
      <c r="Q13" s="359">
        <v>3.3587986E-2</v>
      </c>
      <c r="R13" s="359">
        <v>3.1720568999999997E-2</v>
      </c>
      <c r="S13" s="359">
        <v>3.3821695999999998E-2</v>
      </c>
      <c r="T13" s="359">
        <v>3.1621699000000003E-2</v>
      </c>
      <c r="U13" s="359">
        <v>3.2703676000000001E-2</v>
      </c>
      <c r="V13" s="359">
        <v>3.2611925999999999E-2</v>
      </c>
      <c r="W13" s="359">
        <v>3.0648379E-2</v>
      </c>
      <c r="X13" s="359">
        <v>3.2976605999999999E-2</v>
      </c>
      <c r="Y13" s="359">
        <v>3.2789169E-2</v>
      </c>
      <c r="Z13" s="359">
        <v>3.5336956000000003E-2</v>
      </c>
      <c r="AA13" s="359">
        <v>3.4524355999999999E-2</v>
      </c>
      <c r="AB13" s="359">
        <v>3.1897765000000002E-2</v>
      </c>
      <c r="AC13" s="359">
        <v>3.3233466000000003E-2</v>
      </c>
      <c r="AD13" s="359">
        <v>3.1398389999999998E-2</v>
      </c>
      <c r="AE13" s="359">
        <v>3.3303206000000002E-2</v>
      </c>
      <c r="AF13" s="359">
        <v>3.0419160000000001E-2</v>
      </c>
      <c r="AG13" s="359">
        <v>3.1727716000000003E-2</v>
      </c>
      <c r="AH13" s="359">
        <v>3.2156325999999999E-2</v>
      </c>
      <c r="AI13" s="359">
        <v>3.0572499999999999E-2</v>
      </c>
      <c r="AJ13" s="359">
        <v>3.2227746000000002E-2</v>
      </c>
      <c r="AK13" s="359">
        <v>3.237781E-2</v>
      </c>
      <c r="AL13" s="359">
        <v>3.3046866000000001E-2</v>
      </c>
      <c r="AM13" s="359">
        <v>3.2914715999999997E-2</v>
      </c>
      <c r="AN13" s="359">
        <v>2.9936043999999998E-2</v>
      </c>
      <c r="AO13" s="359">
        <v>3.2703455999999999E-2</v>
      </c>
      <c r="AP13" s="359">
        <v>3.0928719E-2</v>
      </c>
      <c r="AQ13" s="359">
        <v>3.0608305999999998E-2</v>
      </c>
      <c r="AR13" s="359">
        <v>2.9839208999999998E-2</v>
      </c>
      <c r="AS13" s="359">
        <v>3.0461056E-2</v>
      </c>
      <c r="AT13" s="359">
        <v>3.0156005999999999E-2</v>
      </c>
      <c r="AU13" s="359">
        <v>2.9353958999999999E-2</v>
      </c>
      <c r="AV13" s="359">
        <v>3.1190105999999999E-2</v>
      </c>
      <c r="AW13" s="359">
        <v>3.1326829E-2</v>
      </c>
      <c r="AX13" s="359">
        <v>3.2413256000000001E-2</v>
      </c>
      <c r="AY13" s="359">
        <v>3.1387485999999999E-2</v>
      </c>
      <c r="AZ13" s="832">
        <v>2.9174364000000001E-2</v>
      </c>
      <c r="BA13" s="832">
        <v>3.2136796000000002E-2</v>
      </c>
      <c r="BB13" s="832">
        <v>3.0000555000000002E-2</v>
      </c>
      <c r="BC13" s="832">
        <v>3.1566900000000002E-2</v>
      </c>
      <c r="BD13" s="832">
        <v>3.0610499999999999E-2</v>
      </c>
      <c r="BE13" s="832">
        <v>3.1865999999999998E-2</v>
      </c>
      <c r="BF13" s="364">
        <v>3.2215500000000001E-2</v>
      </c>
      <c r="BG13" s="364">
        <v>3.0623899999999999E-2</v>
      </c>
      <c r="BH13" s="364">
        <v>3.2609100000000002E-2</v>
      </c>
      <c r="BI13" s="364">
        <v>3.1937800000000002E-2</v>
      </c>
      <c r="BJ13" s="364">
        <v>3.30072E-2</v>
      </c>
      <c r="BK13" s="364">
        <v>3.19785E-2</v>
      </c>
      <c r="BL13" s="364">
        <v>2.8829299999999999E-2</v>
      </c>
      <c r="BM13" s="364">
        <v>3.1561100000000002E-2</v>
      </c>
      <c r="BN13" s="364">
        <v>2.9335300000000002E-2</v>
      </c>
      <c r="BO13" s="364">
        <v>3.0841799999999999E-2</v>
      </c>
      <c r="BP13" s="364">
        <v>3.1005399999999999E-2</v>
      </c>
      <c r="BQ13" s="364">
        <v>3.2240999999999999E-2</v>
      </c>
      <c r="BR13" s="364">
        <v>3.2478699999999999E-2</v>
      </c>
      <c r="BS13" s="364">
        <v>3.07996E-2</v>
      </c>
      <c r="BT13" s="364">
        <v>3.2588100000000002E-2</v>
      </c>
      <c r="BU13" s="364">
        <v>3.1916100000000003E-2</v>
      </c>
      <c r="BV13" s="364">
        <v>3.2556099999999998E-2</v>
      </c>
    </row>
    <row r="14" spans="1:74" s="60" customFormat="1" ht="12" customHeight="1" x14ac:dyDescent="0.2">
      <c r="A14" s="174" t="s">
        <v>1273</v>
      </c>
      <c r="B14" s="423" t="s">
        <v>1274</v>
      </c>
      <c r="C14" s="359">
        <v>0.184940256</v>
      </c>
      <c r="D14" s="359">
        <v>0.168878994</v>
      </c>
      <c r="E14" s="359">
        <v>0.179096016</v>
      </c>
      <c r="F14" s="359">
        <v>0.17399374500000001</v>
      </c>
      <c r="G14" s="359">
        <v>0.180298126</v>
      </c>
      <c r="H14" s="359">
        <v>0.17811845500000001</v>
      </c>
      <c r="I14" s="359">
        <v>0.18565035599999999</v>
      </c>
      <c r="J14" s="359">
        <v>0.184385666</v>
      </c>
      <c r="K14" s="359">
        <v>0.172492065</v>
      </c>
      <c r="L14" s="359">
        <v>0.17312392600000001</v>
      </c>
      <c r="M14" s="359">
        <v>0.17398775499999999</v>
      </c>
      <c r="N14" s="359">
        <v>0.17970707599999999</v>
      </c>
      <c r="O14" s="359">
        <v>0.17467026399999999</v>
      </c>
      <c r="P14" s="359">
        <v>0.155065605</v>
      </c>
      <c r="Q14" s="359">
        <v>0.16972530399999999</v>
      </c>
      <c r="R14" s="359">
        <v>0.156341115</v>
      </c>
      <c r="S14" s="359">
        <v>0.165962054</v>
      </c>
      <c r="T14" s="359">
        <v>0.15846859499999999</v>
      </c>
      <c r="U14" s="359">
        <v>0.16609885399999999</v>
      </c>
      <c r="V14" s="359">
        <v>0.16842638400000001</v>
      </c>
      <c r="W14" s="359">
        <v>0.160457245</v>
      </c>
      <c r="X14" s="359">
        <v>0.159972104</v>
      </c>
      <c r="Y14" s="359">
        <v>0.16343018500000001</v>
      </c>
      <c r="Z14" s="359">
        <v>0.16934416399999999</v>
      </c>
      <c r="AA14" s="359">
        <v>0.164900045</v>
      </c>
      <c r="AB14" s="359">
        <v>0.15446458399999999</v>
      </c>
      <c r="AC14" s="359">
        <v>0.16113102500000001</v>
      </c>
      <c r="AD14" s="359">
        <v>0.15517856499999999</v>
      </c>
      <c r="AE14" s="359">
        <v>0.158014825</v>
      </c>
      <c r="AF14" s="359">
        <v>0.15726916499999999</v>
      </c>
      <c r="AG14" s="359">
        <v>0.16156068500000001</v>
      </c>
      <c r="AH14" s="359">
        <v>0.16320752499999999</v>
      </c>
      <c r="AI14" s="359">
        <v>0.15717884500000001</v>
      </c>
      <c r="AJ14" s="359">
        <v>0.15255521499999999</v>
      </c>
      <c r="AK14" s="359">
        <v>0.15720287499999999</v>
      </c>
      <c r="AL14" s="359">
        <v>0.16619130500000001</v>
      </c>
      <c r="AM14" s="359">
        <v>0.16479981399999999</v>
      </c>
      <c r="AN14" s="359">
        <v>0.148004626</v>
      </c>
      <c r="AO14" s="359">
        <v>0.16330471399999999</v>
      </c>
      <c r="AP14" s="359">
        <v>0.150622064</v>
      </c>
      <c r="AQ14" s="359">
        <v>0.15847503399999999</v>
      </c>
      <c r="AR14" s="359">
        <v>0.158477964</v>
      </c>
      <c r="AS14" s="359">
        <v>0.16598237399999999</v>
      </c>
      <c r="AT14" s="359">
        <v>0.165077844</v>
      </c>
      <c r="AU14" s="359">
        <v>0.159867484</v>
      </c>
      <c r="AV14" s="359">
        <v>0.15843769399999999</v>
      </c>
      <c r="AW14" s="359">
        <v>0.15611519400000001</v>
      </c>
      <c r="AX14" s="359">
        <v>0.16262154400000001</v>
      </c>
      <c r="AY14" s="359">
        <v>0.158999951</v>
      </c>
      <c r="AZ14" s="832">
        <v>0.144663976</v>
      </c>
      <c r="BA14" s="832">
        <v>0.15474997099999999</v>
      </c>
      <c r="BB14" s="832">
        <v>0.139961522</v>
      </c>
      <c r="BC14" s="832">
        <v>0.15665734000000001</v>
      </c>
      <c r="BD14" s="832">
        <v>0.15977955999999999</v>
      </c>
      <c r="BE14" s="832">
        <v>0.17106161</v>
      </c>
      <c r="BF14" s="364">
        <v>0.17103489999999999</v>
      </c>
      <c r="BG14" s="364">
        <v>0.16423760000000001</v>
      </c>
      <c r="BH14" s="364">
        <v>0.16764280000000001</v>
      </c>
      <c r="BI14" s="364">
        <v>0.16544590000000001</v>
      </c>
      <c r="BJ14" s="364">
        <v>0.17467869999999999</v>
      </c>
      <c r="BK14" s="364">
        <v>0.1732078</v>
      </c>
      <c r="BL14" s="364">
        <v>0.15511330000000001</v>
      </c>
      <c r="BM14" s="364">
        <v>0.16593140000000001</v>
      </c>
      <c r="BN14" s="364">
        <v>0.15876870000000001</v>
      </c>
      <c r="BO14" s="364">
        <v>0.16735349999999999</v>
      </c>
      <c r="BP14" s="364">
        <v>0.1662525</v>
      </c>
      <c r="BQ14" s="364">
        <v>0.1751578</v>
      </c>
      <c r="BR14" s="364">
        <v>0.1737592</v>
      </c>
      <c r="BS14" s="364">
        <v>0.16642370000000001</v>
      </c>
      <c r="BT14" s="364">
        <v>0.16928019999999999</v>
      </c>
      <c r="BU14" s="364">
        <v>0.1665826</v>
      </c>
      <c r="BV14" s="364">
        <v>0.1759471</v>
      </c>
    </row>
    <row r="15" spans="1:74" s="60" customFormat="1" ht="12" customHeight="1" x14ac:dyDescent="0.2">
      <c r="A15" s="189" t="s">
        <v>1275</v>
      </c>
      <c r="B15" s="423" t="s">
        <v>1276</v>
      </c>
      <c r="C15" s="359">
        <v>0.12756168017</v>
      </c>
      <c r="D15" s="359">
        <v>0.12833724530999999</v>
      </c>
      <c r="E15" s="359">
        <v>0.14670665608</v>
      </c>
      <c r="F15" s="359">
        <v>0.15740888453999999</v>
      </c>
      <c r="G15" s="359">
        <v>0.14363216253</v>
      </c>
      <c r="H15" s="359">
        <v>0.1151429467</v>
      </c>
      <c r="I15" s="359">
        <v>0.10051223916</v>
      </c>
      <c r="J15" s="359">
        <v>8.4296393388999996E-2</v>
      </c>
      <c r="K15" s="359">
        <v>9.3199519652999996E-2</v>
      </c>
      <c r="L15" s="359">
        <v>0.11164317419</v>
      </c>
      <c r="M15" s="359">
        <v>0.14046370786000001</v>
      </c>
      <c r="N15" s="359">
        <v>0.13188373965</v>
      </c>
      <c r="O15" s="359">
        <v>0.13079737225999999</v>
      </c>
      <c r="P15" s="359">
        <v>0.14124249754000001</v>
      </c>
      <c r="Q15" s="359">
        <v>0.14860850941000001</v>
      </c>
      <c r="R15" s="359">
        <v>0.14575456944000001</v>
      </c>
      <c r="S15" s="359">
        <v>0.10988659765</v>
      </c>
      <c r="T15" s="359">
        <v>9.3940808111999993E-2</v>
      </c>
      <c r="U15" s="359">
        <v>9.5521367664999995E-2</v>
      </c>
      <c r="V15" s="359">
        <v>9.6837112429999997E-2</v>
      </c>
      <c r="W15" s="359">
        <v>9.6701748014E-2</v>
      </c>
      <c r="X15" s="359">
        <v>0.12283418402</v>
      </c>
      <c r="Y15" s="359">
        <v>0.12427330035</v>
      </c>
      <c r="Z15" s="359">
        <v>0.12971122244</v>
      </c>
      <c r="AA15" s="359">
        <v>0.11863967710999999</v>
      </c>
      <c r="AB15" s="359">
        <v>0.13977834076000001</v>
      </c>
      <c r="AC15" s="359">
        <v>0.15382021401000001</v>
      </c>
      <c r="AD15" s="359">
        <v>0.16058615604000001</v>
      </c>
      <c r="AE15" s="359">
        <v>0.13387312217</v>
      </c>
      <c r="AF15" s="359">
        <v>0.13184913109999999</v>
      </c>
      <c r="AG15" s="359">
        <v>9.6529309987000003E-2</v>
      </c>
      <c r="AH15" s="359">
        <v>9.9891231861999996E-2</v>
      </c>
      <c r="AI15" s="359">
        <v>9.9505802665000004E-2</v>
      </c>
      <c r="AJ15" s="359">
        <v>0.13502568686999999</v>
      </c>
      <c r="AK15" s="359">
        <v>0.13684136300999999</v>
      </c>
      <c r="AL15" s="359">
        <v>0.1347640135</v>
      </c>
      <c r="AM15" s="359">
        <v>0.14866451971</v>
      </c>
      <c r="AN15" s="359">
        <v>0.13416636908999999</v>
      </c>
      <c r="AO15" s="359">
        <v>0.17250922354000001</v>
      </c>
      <c r="AP15" s="359">
        <v>0.15643058815999999</v>
      </c>
      <c r="AQ15" s="359">
        <v>0.12572864475000001</v>
      </c>
      <c r="AR15" s="359">
        <v>0.12199360087</v>
      </c>
      <c r="AS15" s="359">
        <v>0.10847021992</v>
      </c>
      <c r="AT15" s="359">
        <v>9.3108868060999994E-2</v>
      </c>
      <c r="AU15" s="359">
        <v>8.7538781548000003E-2</v>
      </c>
      <c r="AV15" s="359">
        <v>0.13479483874000001</v>
      </c>
      <c r="AW15" s="359">
        <v>0.13964450859999999</v>
      </c>
      <c r="AX15" s="359">
        <v>0.16041126185999999</v>
      </c>
      <c r="AY15" s="359">
        <v>0.15150003580999999</v>
      </c>
      <c r="AZ15" s="832">
        <v>0.13539288299999999</v>
      </c>
      <c r="BA15" s="832">
        <v>0.17805610523000001</v>
      </c>
      <c r="BB15" s="832">
        <v>0.16753837233999999</v>
      </c>
      <c r="BC15" s="832">
        <v>0.14033572816000001</v>
      </c>
      <c r="BD15" s="832">
        <v>0.1378075</v>
      </c>
      <c r="BE15" s="832">
        <v>0.1121221</v>
      </c>
      <c r="BF15" s="364">
        <v>0.10550900000000001</v>
      </c>
      <c r="BG15" s="364">
        <v>0.1013406</v>
      </c>
      <c r="BH15" s="364">
        <v>0.14403630000000001</v>
      </c>
      <c r="BI15" s="364">
        <v>0.1478257</v>
      </c>
      <c r="BJ15" s="364">
        <v>0.16014890000000001</v>
      </c>
      <c r="BK15" s="364">
        <v>0.16141530000000001</v>
      </c>
      <c r="BL15" s="364">
        <v>0.14752029999999999</v>
      </c>
      <c r="BM15" s="364">
        <v>0.19079679999999999</v>
      </c>
      <c r="BN15" s="364">
        <v>0.17764160000000001</v>
      </c>
      <c r="BO15" s="364">
        <v>0.14726800000000001</v>
      </c>
      <c r="BP15" s="364">
        <v>0.1400206</v>
      </c>
      <c r="BQ15" s="364">
        <v>0.11845260000000001</v>
      </c>
      <c r="BR15" s="364">
        <v>0.10815429999999999</v>
      </c>
      <c r="BS15" s="364">
        <v>0.1034641</v>
      </c>
      <c r="BT15" s="364">
        <v>0.15151490000000001</v>
      </c>
      <c r="BU15" s="364">
        <v>0.15659120000000001</v>
      </c>
      <c r="BV15" s="364">
        <v>0.17133570000000001</v>
      </c>
    </row>
    <row r="16" spans="1:74" ht="12" customHeight="1" x14ac:dyDescent="0.2">
      <c r="A16" s="192"/>
      <c r="B16" s="224" t="s">
        <v>11</v>
      </c>
      <c r="C16" s="419"/>
      <c r="D16" s="419"/>
      <c r="E16" s="419"/>
      <c r="F16" s="419"/>
      <c r="G16" s="419"/>
      <c r="H16" s="419"/>
      <c r="I16" s="419"/>
      <c r="J16" s="419"/>
      <c r="K16" s="419"/>
      <c r="L16" s="419"/>
      <c r="M16" s="419"/>
      <c r="N16" s="419"/>
      <c r="O16" s="419"/>
      <c r="P16" s="419"/>
      <c r="Q16" s="419"/>
      <c r="R16" s="419"/>
      <c r="S16" s="419"/>
      <c r="T16" s="419"/>
      <c r="U16" s="419"/>
      <c r="V16" s="419"/>
      <c r="W16" s="419"/>
      <c r="X16" s="419"/>
      <c r="Y16" s="419"/>
      <c r="Z16" s="419"/>
      <c r="AA16" s="419"/>
      <c r="AB16" s="419"/>
      <c r="AC16" s="419"/>
      <c r="AD16" s="419"/>
      <c r="AE16" s="419"/>
      <c r="AF16" s="419"/>
      <c r="AG16" s="419"/>
      <c r="AH16" s="419"/>
      <c r="AI16" s="419"/>
      <c r="AJ16" s="419"/>
      <c r="AK16" s="419"/>
      <c r="AL16" s="419"/>
      <c r="AM16" s="419"/>
      <c r="AN16" s="419"/>
      <c r="AO16" s="419"/>
      <c r="AP16" s="419"/>
      <c r="AQ16" s="419"/>
      <c r="AR16" s="419"/>
      <c r="AS16" s="419"/>
      <c r="AT16" s="419"/>
      <c r="AU16" s="419"/>
      <c r="AV16" s="419"/>
      <c r="AW16" s="419"/>
      <c r="AX16" s="419"/>
      <c r="AY16" s="419"/>
      <c r="AZ16" s="833"/>
      <c r="BA16" s="833"/>
      <c r="BB16" s="833"/>
      <c r="BC16" s="833"/>
      <c r="BD16" s="871"/>
      <c r="BE16" s="871"/>
      <c r="BF16" s="415"/>
      <c r="BG16" s="415"/>
      <c r="BH16" s="415"/>
      <c r="BI16" s="415"/>
      <c r="BJ16" s="415"/>
      <c r="BK16" s="415"/>
      <c r="BL16" s="415"/>
      <c r="BM16" s="415"/>
      <c r="BN16" s="415"/>
      <c r="BO16" s="415"/>
      <c r="BP16" s="415"/>
      <c r="BQ16" s="415"/>
      <c r="BR16" s="415"/>
      <c r="BS16" s="415"/>
      <c r="BT16" s="415"/>
      <c r="BU16" s="415"/>
      <c r="BV16" s="415"/>
    </row>
    <row r="17" spans="1:74" s="60" customFormat="1" ht="12" customHeight="1" x14ac:dyDescent="0.2">
      <c r="A17" s="424" t="s">
        <v>1277</v>
      </c>
      <c r="B17" s="425" t="s">
        <v>861</v>
      </c>
      <c r="C17" s="75">
        <v>0.27502130687999998</v>
      </c>
      <c r="D17" s="75">
        <v>0.26735122648999998</v>
      </c>
      <c r="E17" s="75">
        <v>0.30589136886000001</v>
      </c>
      <c r="F17" s="75">
        <v>0.30347760969999998</v>
      </c>
      <c r="G17" s="75">
        <v>0.30817254555000001</v>
      </c>
      <c r="H17" s="75">
        <v>0.29360506930000002</v>
      </c>
      <c r="I17" s="75">
        <v>0.27559883759999998</v>
      </c>
      <c r="J17" s="75">
        <v>0.24307000427</v>
      </c>
      <c r="K17" s="75">
        <v>0.23096208134999999</v>
      </c>
      <c r="L17" s="75">
        <v>0.23415669996999999</v>
      </c>
      <c r="M17" s="75">
        <v>0.26412120336</v>
      </c>
      <c r="N17" s="75">
        <v>0.26119679527</v>
      </c>
      <c r="O17" s="75">
        <v>0.27109219964999998</v>
      </c>
      <c r="P17" s="75">
        <v>0.27366310937999999</v>
      </c>
      <c r="Q17" s="75">
        <v>0.29713365278999998</v>
      </c>
      <c r="R17" s="75">
        <v>0.29397118127999999</v>
      </c>
      <c r="S17" s="75">
        <v>0.29550834963</v>
      </c>
      <c r="T17" s="75">
        <v>0.26081378650999998</v>
      </c>
      <c r="U17" s="75">
        <v>0.26901378841000001</v>
      </c>
      <c r="V17" s="75">
        <v>0.26415177195</v>
      </c>
      <c r="W17" s="75">
        <v>0.23797503602</v>
      </c>
      <c r="X17" s="75">
        <v>0.25494432029000003</v>
      </c>
      <c r="Y17" s="75">
        <v>0.24945998048000001</v>
      </c>
      <c r="Z17" s="75">
        <v>0.26018990316000001</v>
      </c>
      <c r="AA17" s="75">
        <v>0.25966061815000002</v>
      </c>
      <c r="AB17" s="75">
        <v>0.28456846436</v>
      </c>
      <c r="AC17" s="75">
        <v>0.31920270742000001</v>
      </c>
      <c r="AD17" s="75">
        <v>0.32480537383000002</v>
      </c>
      <c r="AE17" s="75">
        <v>0.32289665652999999</v>
      </c>
      <c r="AF17" s="75">
        <v>0.32197008412</v>
      </c>
      <c r="AG17" s="75">
        <v>0.28467164017000002</v>
      </c>
      <c r="AH17" s="75">
        <v>0.28541487059999998</v>
      </c>
      <c r="AI17" s="75">
        <v>0.25322210077000001</v>
      </c>
      <c r="AJ17" s="75">
        <v>0.28152272855999999</v>
      </c>
      <c r="AK17" s="75">
        <v>0.27013170039000001</v>
      </c>
      <c r="AL17" s="75">
        <v>0.27696477960999999</v>
      </c>
      <c r="AM17" s="75">
        <v>0.30722885509999998</v>
      </c>
      <c r="AN17" s="75">
        <v>0.28615633814000002</v>
      </c>
      <c r="AO17" s="75">
        <v>0.35939256594000002</v>
      </c>
      <c r="AP17" s="75">
        <v>0.35143391070000002</v>
      </c>
      <c r="AQ17" s="75">
        <v>0.33869418551000002</v>
      </c>
      <c r="AR17" s="75">
        <v>0.3373780656</v>
      </c>
      <c r="AS17" s="75">
        <v>0.32192486377000001</v>
      </c>
      <c r="AT17" s="75">
        <v>0.30140744718000001</v>
      </c>
      <c r="AU17" s="75">
        <v>0.26613603976</v>
      </c>
      <c r="AV17" s="75">
        <v>0.30303826086000002</v>
      </c>
      <c r="AW17" s="75">
        <v>0.29543191079999997</v>
      </c>
      <c r="AX17" s="75">
        <v>0.32706736357999999</v>
      </c>
      <c r="AY17" s="75">
        <v>0.33992400107999998</v>
      </c>
      <c r="AZ17" s="626">
        <v>0.31548449554000002</v>
      </c>
      <c r="BA17" s="626">
        <v>0.39965951972000002</v>
      </c>
      <c r="BB17" s="626">
        <v>0.37575309895999998</v>
      </c>
      <c r="BC17" s="626">
        <v>0.37264508823999998</v>
      </c>
      <c r="BD17" s="626">
        <v>0.37401060000000003</v>
      </c>
      <c r="BE17" s="626">
        <v>0.34985765000000002</v>
      </c>
      <c r="BF17" s="426">
        <v>0.33312910000000001</v>
      </c>
      <c r="BG17" s="426">
        <v>0.29849999999999999</v>
      </c>
      <c r="BH17" s="426">
        <v>0.32717459999999998</v>
      </c>
      <c r="BI17" s="426">
        <v>0.31208859999999999</v>
      </c>
      <c r="BJ17" s="426">
        <v>0.32594990000000001</v>
      </c>
      <c r="BK17" s="426">
        <v>0.34489940000000002</v>
      </c>
      <c r="BL17" s="426">
        <v>0.33199450000000003</v>
      </c>
      <c r="BM17" s="426">
        <v>0.41409079999999998</v>
      </c>
      <c r="BN17" s="426">
        <v>0.40515790000000002</v>
      </c>
      <c r="BO17" s="426">
        <v>0.41101710000000002</v>
      </c>
      <c r="BP17" s="426">
        <v>0.41083839999999999</v>
      </c>
      <c r="BQ17" s="426">
        <v>0.39396809999999999</v>
      </c>
      <c r="BR17" s="426">
        <v>0.36911159999999998</v>
      </c>
      <c r="BS17" s="426">
        <v>0.32700180000000001</v>
      </c>
      <c r="BT17" s="426">
        <v>0.35712149999999998</v>
      </c>
      <c r="BU17" s="426">
        <v>0.33693479999999998</v>
      </c>
      <c r="BV17" s="426">
        <v>0.35290660000000001</v>
      </c>
    </row>
    <row r="18" spans="1:74" ht="12" customHeight="1" x14ac:dyDescent="0.2">
      <c r="A18" s="192" t="s">
        <v>1278</v>
      </c>
      <c r="B18" s="674" t="s">
        <v>1266</v>
      </c>
      <c r="C18" s="359">
        <v>5.0161217026999999E-3</v>
      </c>
      <c r="D18" s="359">
        <v>4.2407216136999999E-3</v>
      </c>
      <c r="E18" s="359">
        <v>4.3889829084999997E-3</v>
      </c>
      <c r="F18" s="359">
        <v>4.3744521490999997E-3</v>
      </c>
      <c r="G18" s="359">
        <v>4.5278994108999999E-3</v>
      </c>
      <c r="H18" s="359">
        <v>4.3550434648E-3</v>
      </c>
      <c r="I18" s="359">
        <v>4.5771188245000002E-3</v>
      </c>
      <c r="J18" s="359">
        <v>4.6198812806E-3</v>
      </c>
      <c r="K18" s="359">
        <v>4.5358577986000003E-3</v>
      </c>
      <c r="L18" s="359">
        <v>4.4303859829000003E-3</v>
      </c>
      <c r="M18" s="359">
        <v>4.7656057397999999E-3</v>
      </c>
      <c r="N18" s="359">
        <v>5.0565308375999998E-3</v>
      </c>
      <c r="O18" s="359">
        <v>4.8450570702000002E-3</v>
      </c>
      <c r="P18" s="359">
        <v>4.4408647569000002E-3</v>
      </c>
      <c r="Q18" s="359">
        <v>4.9196263302E-3</v>
      </c>
      <c r="R18" s="359">
        <v>4.6250376178999996E-3</v>
      </c>
      <c r="S18" s="359">
        <v>4.5901329055999997E-3</v>
      </c>
      <c r="T18" s="359">
        <v>4.4130262079999996E-3</v>
      </c>
      <c r="U18" s="359">
        <v>4.4222557124E-3</v>
      </c>
      <c r="V18" s="359">
        <v>4.3228128972999996E-3</v>
      </c>
      <c r="W18" s="359">
        <v>4.4853947279999999E-3</v>
      </c>
      <c r="X18" s="359">
        <v>4.8447328791000003E-3</v>
      </c>
      <c r="Y18" s="359">
        <v>4.9120448219000003E-3</v>
      </c>
      <c r="Z18" s="359">
        <v>5.0245760586999999E-3</v>
      </c>
      <c r="AA18" s="359">
        <v>4.7732276224000001E-3</v>
      </c>
      <c r="AB18" s="359">
        <v>4.4449761931000002E-3</v>
      </c>
      <c r="AC18" s="359">
        <v>4.6385628371000001E-3</v>
      </c>
      <c r="AD18" s="359">
        <v>4.3663500480000004E-3</v>
      </c>
      <c r="AE18" s="359">
        <v>4.2522698484999998E-3</v>
      </c>
      <c r="AF18" s="359">
        <v>4.1008964821000003E-3</v>
      </c>
      <c r="AG18" s="359">
        <v>4.1541919152999996E-3</v>
      </c>
      <c r="AH18" s="359">
        <v>4.1873633895000003E-3</v>
      </c>
      <c r="AI18" s="359">
        <v>4.0993610820999997E-3</v>
      </c>
      <c r="AJ18" s="359">
        <v>4.3027980848000004E-3</v>
      </c>
      <c r="AK18" s="359">
        <v>4.4952860819E-3</v>
      </c>
      <c r="AL18" s="359">
        <v>4.7538782215000002E-3</v>
      </c>
      <c r="AM18" s="359">
        <v>4.739888288E-3</v>
      </c>
      <c r="AN18" s="359">
        <v>4.2710549624999997E-3</v>
      </c>
      <c r="AO18" s="359">
        <v>4.7349017727999999E-3</v>
      </c>
      <c r="AP18" s="359">
        <v>4.4567149913999999E-3</v>
      </c>
      <c r="AQ18" s="359">
        <v>4.2758284459999997E-3</v>
      </c>
      <c r="AR18" s="359">
        <v>4.3591436993000001E-3</v>
      </c>
      <c r="AS18" s="359">
        <v>4.3844404241999996E-3</v>
      </c>
      <c r="AT18" s="359">
        <v>4.6021876346999998E-3</v>
      </c>
      <c r="AU18" s="359">
        <v>4.3796181559000004E-3</v>
      </c>
      <c r="AV18" s="359">
        <v>4.3232178983000002E-3</v>
      </c>
      <c r="AW18" s="359">
        <v>4.3100833702000001E-3</v>
      </c>
      <c r="AX18" s="359">
        <v>4.6249286146999996E-3</v>
      </c>
      <c r="AY18" s="359">
        <v>4.8343683864999999E-3</v>
      </c>
      <c r="AZ18" s="832">
        <v>4.3105604359999997E-3</v>
      </c>
      <c r="BA18" s="832">
        <v>4.5509265041999997E-3</v>
      </c>
      <c r="BB18" s="832">
        <v>4.1754100000000001E-3</v>
      </c>
      <c r="BC18" s="832">
        <v>4.3577310000000001E-3</v>
      </c>
      <c r="BD18" s="832">
        <v>3.7772000000000001E-3</v>
      </c>
      <c r="BE18" s="832">
        <v>4.36675E-3</v>
      </c>
      <c r="BF18" s="364">
        <v>4.6553799999999998E-3</v>
      </c>
      <c r="BG18" s="364">
        <v>4.2430300000000001E-3</v>
      </c>
      <c r="BH18" s="364">
        <v>4.2704300000000004E-3</v>
      </c>
      <c r="BI18" s="364">
        <v>4.1186900000000004E-3</v>
      </c>
      <c r="BJ18" s="364">
        <v>4.8726200000000002E-3</v>
      </c>
      <c r="BK18" s="364">
        <v>5.0976800000000003E-3</v>
      </c>
      <c r="BL18" s="364">
        <v>4.4665099999999999E-3</v>
      </c>
      <c r="BM18" s="364">
        <v>4.86127E-3</v>
      </c>
      <c r="BN18" s="364">
        <v>4.6779999999999999E-3</v>
      </c>
      <c r="BO18" s="364">
        <v>4.2471899999999996E-3</v>
      </c>
      <c r="BP18" s="364">
        <v>3.3364599999999999E-3</v>
      </c>
      <c r="BQ18" s="364">
        <v>4.3966600000000002E-3</v>
      </c>
      <c r="BR18" s="364">
        <v>4.7185400000000002E-3</v>
      </c>
      <c r="BS18" s="364">
        <v>4.3065600000000001E-3</v>
      </c>
      <c r="BT18" s="364">
        <v>3.9915100000000002E-3</v>
      </c>
      <c r="BU18" s="364">
        <v>3.6956300000000001E-3</v>
      </c>
      <c r="BV18" s="364">
        <v>4.8252800000000004E-3</v>
      </c>
    </row>
    <row r="19" spans="1:74" ht="12" customHeight="1" x14ac:dyDescent="0.2">
      <c r="A19" s="193" t="s">
        <v>1279</v>
      </c>
      <c r="B19" s="674" t="s">
        <v>1268</v>
      </c>
      <c r="C19" s="359">
        <v>8.2217555999999997E-2</v>
      </c>
      <c r="D19" s="359">
        <v>7.2390550999999997E-2</v>
      </c>
      <c r="E19" s="359">
        <v>8.2916775999999998E-2</v>
      </c>
      <c r="F19" s="359">
        <v>6.8045568000000001E-2</v>
      </c>
      <c r="G19" s="359">
        <v>7.9323236000000005E-2</v>
      </c>
      <c r="H19" s="359">
        <v>8.8361571E-2</v>
      </c>
      <c r="I19" s="359">
        <v>8.3555389999999993E-2</v>
      </c>
      <c r="J19" s="359">
        <v>7.1822621000000003E-2</v>
      </c>
      <c r="K19" s="359">
        <v>5.7825414999999998E-2</v>
      </c>
      <c r="L19" s="359">
        <v>4.8793617999999997E-2</v>
      </c>
      <c r="M19" s="359">
        <v>6.0796625999999999E-2</v>
      </c>
      <c r="N19" s="359">
        <v>6.9324721000000006E-2</v>
      </c>
      <c r="O19" s="359">
        <v>7.7248244999999993E-2</v>
      </c>
      <c r="P19" s="359">
        <v>6.7725156999999994E-2</v>
      </c>
      <c r="Q19" s="359">
        <v>7.2326036999999996E-2</v>
      </c>
      <c r="R19" s="359">
        <v>6.7225330999999999E-2</v>
      </c>
      <c r="S19" s="359">
        <v>9.3969011000000005E-2</v>
      </c>
      <c r="T19" s="359">
        <v>7.3304984000000004E-2</v>
      </c>
      <c r="U19" s="359">
        <v>7.4672689E-2</v>
      </c>
      <c r="V19" s="359">
        <v>7.2377115000000006E-2</v>
      </c>
      <c r="W19" s="359">
        <v>5.7496006000000002E-2</v>
      </c>
      <c r="X19" s="359">
        <v>5.3259643000000002E-2</v>
      </c>
      <c r="Y19" s="359">
        <v>5.7866359999999999E-2</v>
      </c>
      <c r="Z19" s="359">
        <v>6.4598339000000005E-2</v>
      </c>
      <c r="AA19" s="359">
        <v>7.3139889999999999E-2</v>
      </c>
      <c r="AB19" s="359">
        <v>7.0551803999999996E-2</v>
      </c>
      <c r="AC19" s="359">
        <v>7.9303105999999998E-2</v>
      </c>
      <c r="AD19" s="359">
        <v>7.0956107000000004E-2</v>
      </c>
      <c r="AE19" s="359">
        <v>8.3116793999999994E-2</v>
      </c>
      <c r="AF19" s="359">
        <v>7.6138473999999998E-2</v>
      </c>
      <c r="AG19" s="359">
        <v>7.2714931999999996E-2</v>
      </c>
      <c r="AH19" s="359">
        <v>6.9660801999999994E-2</v>
      </c>
      <c r="AI19" s="359">
        <v>5.4098825000000003E-2</v>
      </c>
      <c r="AJ19" s="359">
        <v>5.2099099000000003E-2</v>
      </c>
      <c r="AK19" s="359">
        <v>5.6810992999999997E-2</v>
      </c>
      <c r="AL19" s="359">
        <v>6.6345479999999998E-2</v>
      </c>
      <c r="AM19" s="359">
        <v>7.2786964999999995E-2</v>
      </c>
      <c r="AN19" s="359">
        <v>6.6378924000000006E-2</v>
      </c>
      <c r="AO19" s="359">
        <v>7.6247234999999997E-2</v>
      </c>
      <c r="AP19" s="359">
        <v>7.7577500999999993E-2</v>
      </c>
      <c r="AQ19" s="359">
        <v>8.2725892999999995E-2</v>
      </c>
      <c r="AR19" s="359">
        <v>7.5265782000000003E-2</v>
      </c>
      <c r="AS19" s="359">
        <v>6.7856486999999993E-2</v>
      </c>
      <c r="AT19" s="359">
        <v>6.8260039999999994E-2</v>
      </c>
      <c r="AU19" s="359">
        <v>5.1900084999999999E-2</v>
      </c>
      <c r="AV19" s="359">
        <v>5.6186913999999998E-2</v>
      </c>
      <c r="AW19" s="359">
        <v>6.2542848999999998E-2</v>
      </c>
      <c r="AX19" s="359">
        <v>8.1286327000000005E-2</v>
      </c>
      <c r="AY19" s="359">
        <v>9.4829462000000003E-2</v>
      </c>
      <c r="AZ19" s="832">
        <v>7.6330443999999997E-2</v>
      </c>
      <c r="BA19" s="832">
        <v>9.1453760999999995E-2</v>
      </c>
      <c r="BB19" s="832">
        <v>7.6405753000000007E-2</v>
      </c>
      <c r="BC19" s="832">
        <v>7.8866099999999995E-2</v>
      </c>
      <c r="BD19" s="832">
        <v>7.5730199999999998E-2</v>
      </c>
      <c r="BE19" s="832">
        <v>7.0280499999999996E-2</v>
      </c>
      <c r="BF19" s="364">
        <v>6.5192100000000003E-2</v>
      </c>
      <c r="BG19" s="364">
        <v>5.4721199999999998E-2</v>
      </c>
      <c r="BH19" s="364">
        <v>5.4728699999999998E-2</v>
      </c>
      <c r="BI19" s="364">
        <v>6.2336799999999998E-2</v>
      </c>
      <c r="BJ19" s="364">
        <v>7.04433E-2</v>
      </c>
      <c r="BK19" s="364">
        <v>7.7594499999999997E-2</v>
      </c>
      <c r="BL19" s="364">
        <v>7.0240899999999995E-2</v>
      </c>
      <c r="BM19" s="364">
        <v>7.7306899999999998E-2</v>
      </c>
      <c r="BN19" s="364">
        <v>7.4995800000000001E-2</v>
      </c>
      <c r="BO19" s="364">
        <v>8.7431499999999995E-2</v>
      </c>
      <c r="BP19" s="364">
        <v>8.4209199999999998E-2</v>
      </c>
      <c r="BQ19" s="364">
        <v>7.9422400000000004E-2</v>
      </c>
      <c r="BR19" s="364">
        <v>7.0239899999999994E-2</v>
      </c>
      <c r="BS19" s="364">
        <v>5.7302100000000002E-2</v>
      </c>
      <c r="BT19" s="364">
        <v>5.6778500000000003E-2</v>
      </c>
      <c r="BU19" s="364">
        <v>6.3658699999999999E-2</v>
      </c>
      <c r="BV19" s="364">
        <v>7.2138900000000006E-2</v>
      </c>
    </row>
    <row r="20" spans="1:74" ht="12" customHeight="1" x14ac:dyDescent="0.2">
      <c r="A20" s="192" t="s">
        <v>1280</v>
      </c>
      <c r="B20" s="674" t="s">
        <v>1281</v>
      </c>
      <c r="C20" s="359">
        <v>2.6519749009000001E-2</v>
      </c>
      <c r="D20" s="359">
        <v>3.0602518565999999E-2</v>
      </c>
      <c r="E20" s="359">
        <v>3.9639243868000003E-2</v>
      </c>
      <c r="F20" s="359">
        <v>4.5419765006E-2</v>
      </c>
      <c r="G20" s="359">
        <v>5.1253827613999998E-2</v>
      </c>
      <c r="H20" s="359">
        <v>5.4406228133000001E-2</v>
      </c>
      <c r="I20" s="359">
        <v>5.3438389615999997E-2</v>
      </c>
      <c r="J20" s="359">
        <v>4.9141678603999997E-2</v>
      </c>
      <c r="K20" s="359">
        <v>4.5034838895999997E-2</v>
      </c>
      <c r="L20" s="359">
        <v>4.0485031790000001E-2</v>
      </c>
      <c r="M20" s="359">
        <v>2.8472993762E-2</v>
      </c>
      <c r="N20" s="359">
        <v>2.2979303778000001E-2</v>
      </c>
      <c r="O20" s="359">
        <v>2.6485745320999999E-2</v>
      </c>
      <c r="P20" s="359">
        <v>3.1999700084E-2</v>
      </c>
      <c r="Q20" s="359">
        <v>4.1413490050000001E-2</v>
      </c>
      <c r="R20" s="359">
        <v>5.1045263224999998E-2</v>
      </c>
      <c r="S20" s="359">
        <v>5.8601008077E-2</v>
      </c>
      <c r="T20" s="359">
        <v>6.0503538188999999E-2</v>
      </c>
      <c r="U20" s="359">
        <v>6.4104666034999994E-2</v>
      </c>
      <c r="V20" s="359">
        <v>6.0215501625000001E-2</v>
      </c>
      <c r="W20" s="359">
        <v>5.2885017276E-2</v>
      </c>
      <c r="X20" s="359">
        <v>4.7934730389000001E-2</v>
      </c>
      <c r="Y20" s="359">
        <v>3.5444015305999998E-2</v>
      </c>
      <c r="Z20" s="359">
        <v>3.0947385660999999E-2</v>
      </c>
      <c r="AA20" s="359">
        <v>3.2541113415000003E-2</v>
      </c>
      <c r="AB20" s="359">
        <v>4.2561513400000001E-2</v>
      </c>
      <c r="AC20" s="359">
        <v>5.4345964570000002E-2</v>
      </c>
      <c r="AD20" s="359">
        <v>6.5281310745000001E-2</v>
      </c>
      <c r="AE20" s="359">
        <v>7.5899590512000001E-2</v>
      </c>
      <c r="AF20" s="359">
        <v>8.3013462529999998E-2</v>
      </c>
      <c r="AG20" s="359">
        <v>8.3114376269000007E-2</v>
      </c>
      <c r="AH20" s="359">
        <v>8.2600553344999994E-2</v>
      </c>
      <c r="AI20" s="359">
        <v>6.9734512025000001E-2</v>
      </c>
      <c r="AJ20" s="359">
        <v>6.7346914613000006E-2</v>
      </c>
      <c r="AK20" s="359">
        <v>4.7015908295999997E-2</v>
      </c>
      <c r="AL20" s="359">
        <v>4.2825427891000002E-2</v>
      </c>
      <c r="AM20" s="359">
        <v>5.2473962106999998E-2</v>
      </c>
      <c r="AN20" s="359">
        <v>5.5857710088000001E-2</v>
      </c>
      <c r="AO20" s="359">
        <v>7.8905965625999996E-2</v>
      </c>
      <c r="AP20" s="359">
        <v>9.0943006554999997E-2</v>
      </c>
      <c r="AQ20" s="359">
        <v>0.10103073931999999</v>
      </c>
      <c r="AR20" s="359">
        <v>0.10841440904000001</v>
      </c>
      <c r="AS20" s="359">
        <v>0.11309851642</v>
      </c>
      <c r="AT20" s="359">
        <v>0.10764568149000001</v>
      </c>
      <c r="AU20" s="359">
        <v>9.5094095059000003E-2</v>
      </c>
      <c r="AV20" s="359">
        <v>8.3132790222E-2</v>
      </c>
      <c r="AW20" s="359">
        <v>6.2804219832000005E-2</v>
      </c>
      <c r="AX20" s="359">
        <v>5.2016936102999997E-2</v>
      </c>
      <c r="AY20" s="359">
        <v>6.0717074881999997E-2</v>
      </c>
      <c r="AZ20" s="832">
        <v>7.1972848101999998E-2</v>
      </c>
      <c r="BA20" s="832">
        <v>9.8001026988999998E-2</v>
      </c>
      <c r="BB20" s="832">
        <v>0.10513629162</v>
      </c>
      <c r="BC20" s="832">
        <v>0.12312016709</v>
      </c>
      <c r="BD20" s="832">
        <v>0.1306274</v>
      </c>
      <c r="BE20" s="832">
        <v>0.13519210000000001</v>
      </c>
      <c r="BF20" s="364">
        <v>0.1296525</v>
      </c>
      <c r="BG20" s="364">
        <v>0.1128965</v>
      </c>
      <c r="BH20" s="364">
        <v>0.10154290000000001</v>
      </c>
      <c r="BI20" s="364">
        <v>7.3219000000000006E-2</v>
      </c>
      <c r="BJ20" s="364">
        <v>6.3100299999999998E-2</v>
      </c>
      <c r="BK20" s="364">
        <v>7.2714600000000004E-2</v>
      </c>
      <c r="BL20" s="364">
        <v>8.4042599999999995E-2</v>
      </c>
      <c r="BM20" s="364">
        <v>0.1150626</v>
      </c>
      <c r="BN20" s="364">
        <v>0.12607550000000001</v>
      </c>
      <c r="BO20" s="364">
        <v>0.1463679</v>
      </c>
      <c r="BP20" s="364">
        <v>0.1568367</v>
      </c>
      <c r="BQ20" s="364">
        <v>0.16370870000000001</v>
      </c>
      <c r="BR20" s="364">
        <v>0.15791459999999999</v>
      </c>
      <c r="BS20" s="364">
        <v>0.1363771</v>
      </c>
      <c r="BT20" s="364">
        <v>0.1221293</v>
      </c>
      <c r="BU20" s="364">
        <v>8.8333900000000007E-2</v>
      </c>
      <c r="BV20" s="364">
        <v>7.7143600000000007E-2</v>
      </c>
    </row>
    <row r="21" spans="1:74" ht="12" customHeight="1" x14ac:dyDescent="0.2">
      <c r="A21" s="174" t="s">
        <v>1282</v>
      </c>
      <c r="B21" s="674" t="s">
        <v>1272</v>
      </c>
      <c r="C21" s="359">
        <v>1.5895329999999999E-2</v>
      </c>
      <c r="D21" s="359">
        <v>1.4617059999999999E-2</v>
      </c>
      <c r="E21" s="359">
        <v>1.6052460000000001E-2</v>
      </c>
      <c r="F21" s="359">
        <v>1.427405E-2</v>
      </c>
      <c r="G21" s="359">
        <v>1.427488E-2</v>
      </c>
      <c r="H21" s="359">
        <v>1.4582380000000001E-2</v>
      </c>
      <c r="I21" s="359">
        <v>1.5009979999999999E-2</v>
      </c>
      <c r="J21" s="359">
        <v>1.461792E-2</v>
      </c>
      <c r="K21" s="359">
        <v>1.398542E-2</v>
      </c>
      <c r="L21" s="359">
        <v>1.4335199999999999E-2</v>
      </c>
      <c r="M21" s="359">
        <v>1.423381E-2</v>
      </c>
      <c r="N21" s="359">
        <v>1.461138E-2</v>
      </c>
      <c r="O21" s="359">
        <v>1.502734E-2</v>
      </c>
      <c r="P21" s="359">
        <v>1.3518519999999999E-2</v>
      </c>
      <c r="Q21" s="359">
        <v>1.428956E-2</v>
      </c>
      <c r="R21" s="359">
        <v>1.320114E-2</v>
      </c>
      <c r="S21" s="359">
        <v>1.428481E-2</v>
      </c>
      <c r="T21" s="359">
        <v>1.3555299999999999E-2</v>
      </c>
      <c r="U21" s="359">
        <v>1.420397E-2</v>
      </c>
      <c r="V21" s="359">
        <v>1.420864E-2</v>
      </c>
      <c r="W21" s="359">
        <v>1.321657E-2</v>
      </c>
      <c r="X21" s="359">
        <v>1.3857609999999999E-2</v>
      </c>
      <c r="Y21" s="359">
        <v>1.3787310000000001E-2</v>
      </c>
      <c r="Z21" s="359">
        <v>1.509098E-2</v>
      </c>
      <c r="AA21" s="359">
        <v>1.417294E-2</v>
      </c>
      <c r="AB21" s="359">
        <v>1.303992E-2</v>
      </c>
      <c r="AC21" s="359">
        <v>1.357356E-2</v>
      </c>
      <c r="AD21" s="359">
        <v>1.226297E-2</v>
      </c>
      <c r="AE21" s="359">
        <v>1.325553E-2</v>
      </c>
      <c r="AF21" s="359">
        <v>1.264258E-2</v>
      </c>
      <c r="AG21" s="359">
        <v>1.327096E-2</v>
      </c>
      <c r="AH21" s="359">
        <v>1.3688580000000001E-2</v>
      </c>
      <c r="AI21" s="359">
        <v>1.28275E-2</v>
      </c>
      <c r="AJ21" s="359">
        <v>1.300658E-2</v>
      </c>
      <c r="AK21" s="359">
        <v>1.32245E-2</v>
      </c>
      <c r="AL21" s="359">
        <v>1.343857E-2</v>
      </c>
      <c r="AM21" s="359">
        <v>1.3391460000000001E-2</v>
      </c>
      <c r="AN21" s="359">
        <v>1.2164690000000001E-2</v>
      </c>
      <c r="AO21" s="359">
        <v>1.307176E-2</v>
      </c>
      <c r="AP21" s="359">
        <v>1.210873E-2</v>
      </c>
      <c r="AQ21" s="359">
        <v>1.240463E-2</v>
      </c>
      <c r="AR21" s="359">
        <v>1.28281E-2</v>
      </c>
      <c r="AS21" s="359">
        <v>1.2665930000000001E-2</v>
      </c>
      <c r="AT21" s="359">
        <v>1.234178E-2</v>
      </c>
      <c r="AU21" s="359">
        <v>1.198376E-2</v>
      </c>
      <c r="AV21" s="359">
        <v>1.204764E-2</v>
      </c>
      <c r="AW21" s="359">
        <v>1.266579E-2</v>
      </c>
      <c r="AX21" s="359">
        <v>1.284717E-2</v>
      </c>
      <c r="AY21" s="359">
        <v>1.2335E-2</v>
      </c>
      <c r="AZ21" s="832">
        <v>1.20923E-2</v>
      </c>
      <c r="BA21" s="832">
        <v>1.317344E-2</v>
      </c>
      <c r="BB21" s="832">
        <v>1.2012146E-2</v>
      </c>
      <c r="BC21" s="832">
        <v>1.1579512E-2</v>
      </c>
      <c r="BD21" s="832">
        <v>1.2867E-2</v>
      </c>
      <c r="BE21" s="832">
        <v>1.32762E-2</v>
      </c>
      <c r="BF21" s="364">
        <v>1.3321700000000001E-2</v>
      </c>
      <c r="BG21" s="364">
        <v>1.25229E-2</v>
      </c>
      <c r="BH21" s="364">
        <v>1.2642799999999999E-2</v>
      </c>
      <c r="BI21" s="364">
        <v>1.2707400000000001E-2</v>
      </c>
      <c r="BJ21" s="364">
        <v>1.3288299999999999E-2</v>
      </c>
      <c r="BK21" s="364">
        <v>1.29669E-2</v>
      </c>
      <c r="BL21" s="364">
        <v>1.20889E-2</v>
      </c>
      <c r="BM21" s="364">
        <v>1.2865400000000001E-2</v>
      </c>
      <c r="BN21" s="364">
        <v>1.2045999999999999E-2</v>
      </c>
      <c r="BO21" s="364">
        <v>1.29777E-2</v>
      </c>
      <c r="BP21" s="364">
        <v>1.3016E-2</v>
      </c>
      <c r="BQ21" s="364">
        <v>1.34222E-2</v>
      </c>
      <c r="BR21" s="364">
        <v>1.3394400000000001E-2</v>
      </c>
      <c r="BS21" s="364">
        <v>1.25892E-2</v>
      </c>
      <c r="BT21" s="364">
        <v>1.2554900000000001E-2</v>
      </c>
      <c r="BU21" s="364">
        <v>1.26897E-2</v>
      </c>
      <c r="BV21" s="364">
        <v>1.28939E-2</v>
      </c>
    </row>
    <row r="22" spans="1:74" ht="12" customHeight="1" x14ac:dyDescent="0.2">
      <c r="A22" s="174" t="s">
        <v>1283</v>
      </c>
      <c r="B22" s="674" t="s">
        <v>1274</v>
      </c>
      <c r="C22" s="359">
        <v>1.7810869999999999E-2</v>
      </c>
      <c r="D22" s="359">
        <v>1.7163129999999999E-2</v>
      </c>
      <c r="E22" s="359">
        <v>1.618725E-2</v>
      </c>
      <c r="F22" s="359">
        <v>1.3954889999999999E-2</v>
      </c>
      <c r="G22" s="359">
        <v>1.516054E-2</v>
      </c>
      <c r="H22" s="359">
        <v>1.6756900000000002E-2</v>
      </c>
      <c r="I22" s="359">
        <v>1.850572E-2</v>
      </c>
      <c r="J22" s="359">
        <v>1.8571509999999999E-2</v>
      </c>
      <c r="K22" s="359">
        <v>1.6381030000000001E-2</v>
      </c>
      <c r="L22" s="359">
        <v>1.4469289999999999E-2</v>
      </c>
      <c r="M22" s="359">
        <v>1.538846E-2</v>
      </c>
      <c r="N22" s="359">
        <v>1.7341120000000002E-2</v>
      </c>
      <c r="O22" s="359">
        <v>1.6688439999999999E-2</v>
      </c>
      <c r="P22" s="359">
        <v>1.473637E-2</v>
      </c>
      <c r="Q22" s="359">
        <v>1.557643E-2</v>
      </c>
      <c r="R22" s="359">
        <v>1.211984E-2</v>
      </c>
      <c r="S22" s="359">
        <v>1.417679E-2</v>
      </c>
      <c r="T22" s="359">
        <v>1.5096129999999999E-2</v>
      </c>
      <c r="U22" s="359">
        <v>1.608884E-2</v>
      </c>
      <c r="V22" s="359">
        <v>1.6190590000000001E-2</v>
      </c>
      <c r="W22" s="359">
        <v>1.31903E-2</v>
      </c>
      <c r="X22" s="359">
        <v>1.2213419999999999E-2</v>
      </c>
      <c r="Y22" s="359">
        <v>1.317695E-2</v>
      </c>
      <c r="Z22" s="359">
        <v>1.48174E-2</v>
      </c>
      <c r="AA22" s="359">
        <v>1.6393769999999998E-2</v>
      </c>
      <c r="AB22" s="359">
        <v>1.419191E-2</v>
      </c>
      <c r="AC22" s="359">
        <v>1.35213E-2</v>
      </c>
      <c r="AD22" s="359">
        <v>1.135248E-2</v>
      </c>
      <c r="AE22" s="359">
        <v>1.2499349999999999E-2</v>
      </c>
      <c r="AF22" s="359">
        <v>1.422554E-2</v>
      </c>
      <c r="AG22" s="359">
        <v>1.4887869999999999E-2</v>
      </c>
      <c r="AH22" s="359">
        <v>1.538634E-2</v>
      </c>
      <c r="AI22" s="359">
        <v>1.29561E-2</v>
      </c>
      <c r="AJ22" s="359">
        <v>9.7416499999999993E-3</v>
      </c>
      <c r="AK22" s="359">
        <v>1.174365E-2</v>
      </c>
      <c r="AL22" s="359">
        <v>1.4837410000000001E-2</v>
      </c>
      <c r="AM22" s="359">
        <v>1.5172059999999999E-2</v>
      </c>
      <c r="AN22" s="359">
        <v>1.3317590000000001E-2</v>
      </c>
      <c r="AO22" s="359">
        <v>1.392348E-2</v>
      </c>
      <c r="AP22" s="359">
        <v>9.91737E-3</v>
      </c>
      <c r="AQ22" s="359">
        <v>1.252845E-2</v>
      </c>
      <c r="AR22" s="359">
        <v>1.451703E-2</v>
      </c>
      <c r="AS22" s="359">
        <v>1.5449269999999999E-2</v>
      </c>
      <c r="AT22" s="359">
        <v>1.544889E-2</v>
      </c>
      <c r="AU22" s="359">
        <v>1.52397E-2</v>
      </c>
      <c r="AV22" s="359">
        <v>1.2552860000000001E-2</v>
      </c>
      <c r="AW22" s="359">
        <v>1.3464459999999999E-2</v>
      </c>
      <c r="AX22" s="359">
        <v>1.5880740000000001E-2</v>
      </c>
      <c r="AY22" s="359">
        <v>1.5708059999999999E-2</v>
      </c>
      <c r="AZ22" s="832">
        <v>1.538546E-2</v>
      </c>
      <c r="BA22" s="832">
        <v>1.442426E-2</v>
      </c>
      <c r="BB22" s="832">
        <v>1.0485126000000001E-2</v>
      </c>
      <c r="BC22" s="832">
        <v>1.438585E-2</v>
      </c>
      <c r="BD22" s="832">
        <v>1.3201299999999999E-2</v>
      </c>
      <c r="BE22" s="832">
        <v>1.4619999999999999E-2</v>
      </c>
      <c r="BF22" s="364">
        <v>1.47984E-2</v>
      </c>
      <c r="BG22" s="364">
        <v>1.27759E-2</v>
      </c>
      <c r="BH22" s="364">
        <v>9.9535000000000005E-3</v>
      </c>
      <c r="BI22" s="364">
        <v>1.18809E-2</v>
      </c>
      <c r="BJ22" s="364">
        <v>1.40964E-2</v>
      </c>
      <c r="BK22" s="364">
        <v>1.51106E-2</v>
      </c>
      <c r="BL22" s="364">
        <v>1.36353E-2</v>
      </c>
      <c r="BM22" s="364">
        <v>1.3197800000000001E-2</v>
      </c>
      <c r="BN22" s="364">
        <v>9.7210899999999999E-3</v>
      </c>
      <c r="BO22" s="364">
        <v>1.27248E-2</v>
      </c>
      <c r="BP22" s="364">
        <v>1.3419499999999999E-2</v>
      </c>
      <c r="BQ22" s="364">
        <v>1.45655E-2</v>
      </c>
      <c r="BR22" s="364">
        <v>1.4689799999999999E-2</v>
      </c>
      <c r="BS22" s="364">
        <v>1.29628E-2</v>
      </c>
      <c r="BT22" s="364">
        <v>1.01525E-2</v>
      </c>
      <c r="BU22" s="364">
        <v>1.1965699999999999E-2</v>
      </c>
      <c r="BV22" s="364">
        <v>1.45691E-2</v>
      </c>
    </row>
    <row r="23" spans="1:74" ht="12" customHeight="1" x14ac:dyDescent="0.2">
      <c r="A23" s="192" t="s">
        <v>1284</v>
      </c>
      <c r="B23" s="674" t="s">
        <v>1276</v>
      </c>
      <c r="C23" s="359">
        <v>0.12756168017</v>
      </c>
      <c r="D23" s="359">
        <v>0.12833724530999999</v>
      </c>
      <c r="E23" s="359">
        <v>0.14670665608</v>
      </c>
      <c r="F23" s="359">
        <v>0.15740888453999999</v>
      </c>
      <c r="G23" s="359">
        <v>0.14363216253</v>
      </c>
      <c r="H23" s="359">
        <v>0.1151429467</v>
      </c>
      <c r="I23" s="359">
        <v>0.10051223916</v>
      </c>
      <c r="J23" s="359">
        <v>8.4296393388999996E-2</v>
      </c>
      <c r="K23" s="359">
        <v>9.3199519652999996E-2</v>
      </c>
      <c r="L23" s="359">
        <v>0.11164317419</v>
      </c>
      <c r="M23" s="359">
        <v>0.14046370786000001</v>
      </c>
      <c r="N23" s="359">
        <v>0.13188373965</v>
      </c>
      <c r="O23" s="359">
        <v>0.13079737225999999</v>
      </c>
      <c r="P23" s="359">
        <v>0.14124249754000001</v>
      </c>
      <c r="Q23" s="359">
        <v>0.14860850941000001</v>
      </c>
      <c r="R23" s="359">
        <v>0.14575456944000001</v>
      </c>
      <c r="S23" s="359">
        <v>0.10988659765</v>
      </c>
      <c r="T23" s="359">
        <v>9.3940808111999993E-2</v>
      </c>
      <c r="U23" s="359">
        <v>9.5521367664999995E-2</v>
      </c>
      <c r="V23" s="359">
        <v>9.6837112429999997E-2</v>
      </c>
      <c r="W23" s="359">
        <v>9.6701748014E-2</v>
      </c>
      <c r="X23" s="359">
        <v>0.12283418402</v>
      </c>
      <c r="Y23" s="359">
        <v>0.12427330035</v>
      </c>
      <c r="Z23" s="359">
        <v>0.12971122244</v>
      </c>
      <c r="AA23" s="359">
        <v>0.11863967710999999</v>
      </c>
      <c r="AB23" s="359">
        <v>0.13977834076000001</v>
      </c>
      <c r="AC23" s="359">
        <v>0.15382021401000001</v>
      </c>
      <c r="AD23" s="359">
        <v>0.16058615604000001</v>
      </c>
      <c r="AE23" s="359">
        <v>0.13387312217</v>
      </c>
      <c r="AF23" s="359">
        <v>0.13184913109999999</v>
      </c>
      <c r="AG23" s="359">
        <v>9.6529309987000003E-2</v>
      </c>
      <c r="AH23" s="359">
        <v>9.9891231861999996E-2</v>
      </c>
      <c r="AI23" s="359">
        <v>9.9505802665000004E-2</v>
      </c>
      <c r="AJ23" s="359">
        <v>0.13502568686999999</v>
      </c>
      <c r="AK23" s="359">
        <v>0.13684136300999999</v>
      </c>
      <c r="AL23" s="359">
        <v>0.1347640135</v>
      </c>
      <c r="AM23" s="359">
        <v>0.14866451971</v>
      </c>
      <c r="AN23" s="359">
        <v>0.13416636908999999</v>
      </c>
      <c r="AO23" s="359">
        <v>0.17250922354000001</v>
      </c>
      <c r="AP23" s="359">
        <v>0.15643058815999999</v>
      </c>
      <c r="AQ23" s="359">
        <v>0.12572864475000001</v>
      </c>
      <c r="AR23" s="359">
        <v>0.12199360087</v>
      </c>
      <c r="AS23" s="359">
        <v>0.10847021992</v>
      </c>
      <c r="AT23" s="359">
        <v>9.3108868060999994E-2</v>
      </c>
      <c r="AU23" s="359">
        <v>8.7538781548000003E-2</v>
      </c>
      <c r="AV23" s="359">
        <v>0.13479483874000001</v>
      </c>
      <c r="AW23" s="359">
        <v>0.13964450859999999</v>
      </c>
      <c r="AX23" s="359">
        <v>0.16041126185999999</v>
      </c>
      <c r="AY23" s="359">
        <v>0.15150003580999999</v>
      </c>
      <c r="AZ23" s="832">
        <v>0.13539288299999999</v>
      </c>
      <c r="BA23" s="832">
        <v>0.17805610523000001</v>
      </c>
      <c r="BB23" s="832">
        <v>0.16753837233999999</v>
      </c>
      <c r="BC23" s="832">
        <v>0.14033572816000001</v>
      </c>
      <c r="BD23" s="832">
        <v>0.1378075</v>
      </c>
      <c r="BE23" s="832">
        <v>0.1121221</v>
      </c>
      <c r="BF23" s="364">
        <v>0.10550900000000001</v>
      </c>
      <c r="BG23" s="364">
        <v>0.1013406</v>
      </c>
      <c r="BH23" s="364">
        <v>0.14403630000000001</v>
      </c>
      <c r="BI23" s="364">
        <v>0.1478257</v>
      </c>
      <c r="BJ23" s="364">
        <v>0.16014890000000001</v>
      </c>
      <c r="BK23" s="364">
        <v>0.16141530000000001</v>
      </c>
      <c r="BL23" s="364">
        <v>0.14752029999999999</v>
      </c>
      <c r="BM23" s="364">
        <v>0.19079679999999999</v>
      </c>
      <c r="BN23" s="364">
        <v>0.17764160000000001</v>
      </c>
      <c r="BO23" s="364">
        <v>0.14726800000000001</v>
      </c>
      <c r="BP23" s="364">
        <v>0.1400206</v>
      </c>
      <c r="BQ23" s="364">
        <v>0.11845260000000001</v>
      </c>
      <c r="BR23" s="364">
        <v>0.10815429999999999</v>
      </c>
      <c r="BS23" s="364">
        <v>0.1034641</v>
      </c>
      <c r="BT23" s="364">
        <v>0.15151490000000001</v>
      </c>
      <c r="BU23" s="364">
        <v>0.15659120000000001</v>
      </c>
      <c r="BV23" s="364">
        <v>0.17133570000000001</v>
      </c>
    </row>
    <row r="24" spans="1:74" ht="12" customHeight="1" x14ac:dyDescent="0.2">
      <c r="A24" s="193"/>
      <c r="B24" s="224"/>
      <c r="C24" s="420"/>
      <c r="D24" s="420"/>
      <c r="E24" s="420"/>
      <c r="F24" s="420"/>
      <c r="G24" s="420"/>
      <c r="H24" s="420"/>
      <c r="I24" s="420"/>
      <c r="J24" s="420"/>
      <c r="K24" s="420"/>
      <c r="L24" s="420"/>
      <c r="M24" s="420"/>
      <c r="N24" s="420"/>
      <c r="O24" s="420"/>
      <c r="P24" s="420"/>
      <c r="Q24" s="420"/>
      <c r="R24" s="420"/>
      <c r="S24" s="420"/>
      <c r="T24" s="420"/>
      <c r="U24" s="420"/>
      <c r="V24" s="420"/>
      <c r="W24" s="420"/>
      <c r="X24" s="420"/>
      <c r="Y24" s="420"/>
      <c r="Z24" s="420"/>
      <c r="AA24" s="420"/>
      <c r="AB24" s="420"/>
      <c r="AC24" s="420"/>
      <c r="AD24" s="420"/>
      <c r="AE24" s="420"/>
      <c r="AF24" s="420"/>
      <c r="AG24" s="420"/>
      <c r="AH24" s="420"/>
      <c r="AI24" s="420"/>
      <c r="AJ24" s="420"/>
      <c r="AK24" s="420"/>
      <c r="AL24" s="420"/>
      <c r="AM24" s="420"/>
      <c r="AN24" s="420"/>
      <c r="AO24" s="420"/>
      <c r="AP24" s="420"/>
      <c r="AQ24" s="420"/>
      <c r="AR24" s="420"/>
      <c r="AS24" s="420"/>
      <c r="AT24" s="420"/>
      <c r="AU24" s="420"/>
      <c r="AV24" s="420"/>
      <c r="AW24" s="420"/>
      <c r="AX24" s="420"/>
      <c r="AY24" s="420"/>
      <c r="AZ24" s="834"/>
      <c r="BA24" s="834"/>
      <c r="BB24" s="834"/>
      <c r="BC24" s="834"/>
      <c r="BD24" s="834"/>
      <c r="BE24" s="834"/>
      <c r="BF24" s="416"/>
      <c r="BG24" s="416"/>
      <c r="BH24" s="416"/>
      <c r="BI24" s="416"/>
      <c r="BJ24" s="416"/>
      <c r="BK24" s="416"/>
      <c r="BL24" s="416"/>
      <c r="BM24" s="416"/>
      <c r="BN24" s="416"/>
      <c r="BO24" s="416"/>
      <c r="BP24" s="416"/>
      <c r="BQ24" s="416"/>
      <c r="BR24" s="416"/>
      <c r="BS24" s="416"/>
      <c r="BT24" s="416"/>
      <c r="BU24" s="416"/>
      <c r="BV24" s="416"/>
    </row>
    <row r="25" spans="1:74" s="60" customFormat="1" ht="12" customHeight="1" x14ac:dyDescent="0.2">
      <c r="A25" s="424" t="s">
        <v>1285</v>
      </c>
      <c r="B25" s="425" t="s">
        <v>1286</v>
      </c>
      <c r="C25" s="75">
        <v>0.21110696622</v>
      </c>
      <c r="D25" s="75">
        <v>0.18982814332</v>
      </c>
      <c r="E25" s="75">
        <v>0.20669044247000001</v>
      </c>
      <c r="F25" s="75">
        <v>0.19865130819999999</v>
      </c>
      <c r="G25" s="75">
        <v>0.2078409369</v>
      </c>
      <c r="H25" s="75">
        <v>0.20361990109</v>
      </c>
      <c r="I25" s="75">
        <v>0.20863462423000001</v>
      </c>
      <c r="J25" s="75">
        <v>0.20541613554999999</v>
      </c>
      <c r="K25" s="75">
        <v>0.18875262603000001</v>
      </c>
      <c r="L25" s="75">
        <v>0.20119327871000001</v>
      </c>
      <c r="M25" s="75">
        <v>0.20214353259000001</v>
      </c>
      <c r="N25" s="75">
        <v>0.20194439789999999</v>
      </c>
      <c r="O25" s="75">
        <v>0.20505934347999999</v>
      </c>
      <c r="P25" s="75">
        <v>0.18271986702000001</v>
      </c>
      <c r="Q25" s="75">
        <v>0.20056429635</v>
      </c>
      <c r="R25" s="75">
        <v>0.18806957029999999</v>
      </c>
      <c r="S25" s="75">
        <v>0.19895372351999999</v>
      </c>
      <c r="T25" s="75">
        <v>0.19063321931999999</v>
      </c>
      <c r="U25" s="75">
        <v>0.19841082805999999</v>
      </c>
      <c r="V25" s="75">
        <v>0.19846081968000001</v>
      </c>
      <c r="W25" s="75">
        <v>0.19158934935999999</v>
      </c>
      <c r="X25" s="75">
        <v>0.19636969879999999</v>
      </c>
      <c r="Y25" s="75">
        <v>0.19890915622999999</v>
      </c>
      <c r="Z25" s="75">
        <v>0.20695799773000001</v>
      </c>
      <c r="AA25" s="75">
        <v>0.19814814389999999</v>
      </c>
      <c r="AB25" s="75">
        <v>0.19226387489999999</v>
      </c>
      <c r="AC25" s="75">
        <v>0.20305547298000001</v>
      </c>
      <c r="AD25" s="75">
        <v>0.19205738204</v>
      </c>
      <c r="AE25" s="75">
        <v>0.19844978831999999</v>
      </c>
      <c r="AF25" s="75">
        <v>0.19369121850000001</v>
      </c>
      <c r="AG25" s="75">
        <v>0.20214243447999999</v>
      </c>
      <c r="AH25" s="75">
        <v>0.20283608768</v>
      </c>
      <c r="AI25" s="75">
        <v>0.19463306329999999</v>
      </c>
      <c r="AJ25" s="75">
        <v>0.19637737773</v>
      </c>
      <c r="AK25" s="75">
        <v>0.20139740142000001</v>
      </c>
      <c r="AL25" s="75">
        <v>0.20809190791000001</v>
      </c>
      <c r="AM25" s="75">
        <v>0.20084350687999999</v>
      </c>
      <c r="AN25" s="75">
        <v>0.18141429814999999</v>
      </c>
      <c r="AO25" s="75">
        <v>0.19961750775000001</v>
      </c>
      <c r="AP25" s="75">
        <v>0.1874689232</v>
      </c>
      <c r="AQ25" s="75">
        <v>0.19449765918</v>
      </c>
      <c r="AR25" s="75">
        <v>0.19282703974000001</v>
      </c>
      <c r="AS25" s="75">
        <v>0.20148080894000001</v>
      </c>
      <c r="AT25" s="75">
        <v>0.20066449110000001</v>
      </c>
      <c r="AU25" s="75">
        <v>0.19192227666</v>
      </c>
      <c r="AV25" s="75">
        <v>0.19935446208999999</v>
      </c>
      <c r="AW25" s="75">
        <v>0.19481490516</v>
      </c>
      <c r="AX25" s="75">
        <v>0.20114980459000001</v>
      </c>
      <c r="AY25" s="75">
        <v>0.19742765555</v>
      </c>
      <c r="AZ25" s="626">
        <v>0.18061356416999999</v>
      </c>
      <c r="BA25" s="626">
        <v>0.1964912234</v>
      </c>
      <c r="BB25" s="626">
        <v>0.17940643956999999</v>
      </c>
      <c r="BC25" s="626">
        <v>0.19567750484999999</v>
      </c>
      <c r="BD25" s="626">
        <v>0.19576254427000001</v>
      </c>
      <c r="BE25" s="626">
        <v>0.21054271744</v>
      </c>
      <c r="BF25" s="426">
        <v>0.21074619999999999</v>
      </c>
      <c r="BG25" s="426">
        <v>0.20149120000000001</v>
      </c>
      <c r="BH25" s="426">
        <v>0.21103359999999999</v>
      </c>
      <c r="BI25" s="426">
        <v>0.2069722</v>
      </c>
      <c r="BJ25" s="426">
        <v>0.21514059999999999</v>
      </c>
      <c r="BK25" s="426">
        <v>0.21521650000000001</v>
      </c>
      <c r="BL25" s="426">
        <v>0.1901853</v>
      </c>
      <c r="BM25" s="426">
        <v>0.20735780000000001</v>
      </c>
      <c r="BN25" s="426">
        <v>0.2012622</v>
      </c>
      <c r="BO25" s="426">
        <v>0.20766470000000001</v>
      </c>
      <c r="BP25" s="426">
        <v>0.2049192</v>
      </c>
      <c r="BQ25" s="426">
        <v>0.21471299999999999</v>
      </c>
      <c r="BR25" s="426">
        <v>0.21390210000000001</v>
      </c>
      <c r="BS25" s="426">
        <v>0.20478189999999999</v>
      </c>
      <c r="BT25" s="426">
        <v>0.21410960000000001</v>
      </c>
      <c r="BU25" s="426">
        <v>0.20933260000000001</v>
      </c>
      <c r="BV25" s="426">
        <v>0.21709690000000001</v>
      </c>
    </row>
    <row r="26" spans="1:74" ht="12" customHeight="1" x14ac:dyDescent="0.2">
      <c r="A26" s="193" t="s">
        <v>1261</v>
      </c>
      <c r="B26" s="674" t="s">
        <v>1262</v>
      </c>
      <c r="C26" s="359">
        <v>7.0911891000000005E-2</v>
      </c>
      <c r="D26" s="359">
        <v>6.2452928999999997E-2</v>
      </c>
      <c r="E26" s="359">
        <v>6.9747570999999994E-2</v>
      </c>
      <c r="F26" s="359">
        <v>6.4053737999999999E-2</v>
      </c>
      <c r="G26" s="359">
        <v>6.9145580999999998E-2</v>
      </c>
      <c r="H26" s="359">
        <v>6.9177629000000004E-2</v>
      </c>
      <c r="I26" s="359">
        <v>6.9699365999999999E-2</v>
      </c>
      <c r="J26" s="359">
        <v>6.7535672000000005E-2</v>
      </c>
      <c r="K26" s="359">
        <v>5.9938685999999998E-2</v>
      </c>
      <c r="L26" s="359">
        <v>6.9516270000000005E-2</v>
      </c>
      <c r="M26" s="359">
        <v>6.9719157000000004E-2</v>
      </c>
      <c r="N26" s="359">
        <v>6.6330149000000005E-2</v>
      </c>
      <c r="O26" s="359">
        <v>6.8562037000000006E-2</v>
      </c>
      <c r="P26" s="359">
        <v>6.1770986E-2</v>
      </c>
      <c r="Q26" s="359">
        <v>6.7602050999999996E-2</v>
      </c>
      <c r="R26" s="359">
        <v>6.4392172999999997E-2</v>
      </c>
      <c r="S26" s="359">
        <v>6.8093702000000006E-2</v>
      </c>
      <c r="T26" s="359">
        <v>6.8680964999999997E-2</v>
      </c>
      <c r="U26" s="359">
        <v>7.0732563999999998E-2</v>
      </c>
      <c r="V26" s="359">
        <v>6.8742112999999994E-2</v>
      </c>
      <c r="W26" s="359">
        <v>6.6525910999999993E-2</v>
      </c>
      <c r="X26" s="359">
        <v>7.0353463000000005E-2</v>
      </c>
      <c r="Y26" s="359">
        <v>6.9776497000000007E-2</v>
      </c>
      <c r="Z26" s="359">
        <v>7.4058390000000002E-2</v>
      </c>
      <c r="AA26" s="359">
        <v>6.8115101999999997E-2</v>
      </c>
      <c r="AB26" s="359">
        <v>6.8758653000000003E-2</v>
      </c>
      <c r="AC26" s="359">
        <v>7.3257326999999997E-2</v>
      </c>
      <c r="AD26" s="359">
        <v>6.5203198000000004E-2</v>
      </c>
      <c r="AE26" s="359">
        <v>7.0329593999999995E-2</v>
      </c>
      <c r="AF26" s="359">
        <v>6.9190451E-2</v>
      </c>
      <c r="AG26" s="359">
        <v>7.4712283000000004E-2</v>
      </c>
      <c r="AH26" s="359">
        <v>7.4066025999999993E-2</v>
      </c>
      <c r="AI26" s="359">
        <v>6.9052136E-2</v>
      </c>
      <c r="AJ26" s="359">
        <v>7.1917673000000001E-2</v>
      </c>
      <c r="AK26" s="359">
        <v>7.3805098999999999E-2</v>
      </c>
      <c r="AL26" s="359">
        <v>7.5536473000000007E-2</v>
      </c>
      <c r="AM26" s="359">
        <v>7.2054898000000006E-2</v>
      </c>
      <c r="AN26" s="359">
        <v>6.5210949000000004E-2</v>
      </c>
      <c r="AO26" s="359">
        <v>7.0213963000000004E-2</v>
      </c>
      <c r="AP26" s="359">
        <v>6.5847797999999999E-2</v>
      </c>
      <c r="AQ26" s="359">
        <v>6.8914031000000001E-2</v>
      </c>
      <c r="AR26" s="359">
        <v>6.9423086999999994E-2</v>
      </c>
      <c r="AS26" s="359">
        <v>7.1864042000000003E-2</v>
      </c>
      <c r="AT26" s="359">
        <v>7.1942357999999998E-2</v>
      </c>
      <c r="AU26" s="359">
        <v>6.7601976999999994E-2</v>
      </c>
      <c r="AV26" s="359">
        <v>7.3174635000000002E-2</v>
      </c>
      <c r="AW26" s="359">
        <v>7.1913331999999996E-2</v>
      </c>
      <c r="AX26" s="359">
        <v>7.4792860000000003E-2</v>
      </c>
      <c r="AY26" s="359">
        <v>7.2232692000000001E-2</v>
      </c>
      <c r="AZ26" s="832">
        <v>6.7282338999999997E-2</v>
      </c>
      <c r="BA26" s="832">
        <v>7.3317818000000007E-2</v>
      </c>
      <c r="BB26" s="832">
        <v>6.6437698000000003E-2</v>
      </c>
      <c r="BC26" s="832">
        <v>7.2829699999999997E-2</v>
      </c>
      <c r="BD26" s="832">
        <v>6.8893899999999994E-2</v>
      </c>
      <c r="BE26" s="832">
        <v>7.4224899999999996E-2</v>
      </c>
      <c r="BF26" s="364">
        <v>7.4470099999999997E-2</v>
      </c>
      <c r="BG26" s="364">
        <v>6.9626499999999994E-2</v>
      </c>
      <c r="BH26" s="364">
        <v>7.2736899999999993E-2</v>
      </c>
      <c r="BI26" s="364">
        <v>7.2864899999999996E-2</v>
      </c>
      <c r="BJ26" s="364">
        <v>7.4933799999999995E-2</v>
      </c>
      <c r="BK26" s="364">
        <v>7.5293100000000002E-2</v>
      </c>
      <c r="BL26" s="364">
        <v>6.4901500000000001E-2</v>
      </c>
      <c r="BM26" s="364">
        <v>7.2312399999999999E-2</v>
      </c>
      <c r="BN26" s="364">
        <v>6.9189700000000007E-2</v>
      </c>
      <c r="BO26" s="364">
        <v>7.2964000000000001E-2</v>
      </c>
      <c r="BP26" s="364">
        <v>7.1883299999999997E-2</v>
      </c>
      <c r="BQ26" s="364">
        <v>7.4342699999999998E-2</v>
      </c>
      <c r="BR26" s="364">
        <v>7.4898900000000004E-2</v>
      </c>
      <c r="BS26" s="364">
        <v>7.10364E-2</v>
      </c>
      <c r="BT26" s="364">
        <v>7.4535500000000005E-2</v>
      </c>
      <c r="BU26" s="364">
        <v>7.4345900000000006E-2</v>
      </c>
      <c r="BV26" s="364">
        <v>7.6296600000000006E-2</v>
      </c>
    </row>
    <row r="27" spans="1:74" ht="12" customHeight="1" x14ac:dyDescent="0.2">
      <c r="A27" s="193" t="s">
        <v>1287</v>
      </c>
      <c r="B27" s="674" t="s">
        <v>1266</v>
      </c>
      <c r="C27" s="359">
        <v>3.5671200000000002E-4</v>
      </c>
      <c r="D27" s="359">
        <v>3.2219200000000001E-4</v>
      </c>
      <c r="E27" s="359">
        <v>3.5671200000000002E-4</v>
      </c>
      <c r="F27" s="359">
        <v>3.4520500000000001E-4</v>
      </c>
      <c r="G27" s="359">
        <v>3.5671200000000002E-4</v>
      </c>
      <c r="H27" s="359">
        <v>3.4520500000000001E-4</v>
      </c>
      <c r="I27" s="359">
        <v>3.5671200000000002E-4</v>
      </c>
      <c r="J27" s="359">
        <v>3.5671200000000002E-4</v>
      </c>
      <c r="K27" s="359">
        <v>3.4520500000000001E-4</v>
      </c>
      <c r="L27" s="359">
        <v>3.5671200000000002E-4</v>
      </c>
      <c r="M27" s="359">
        <v>3.4520500000000001E-4</v>
      </c>
      <c r="N27" s="359">
        <v>3.5671200000000002E-4</v>
      </c>
      <c r="O27" s="359">
        <v>3.5671200000000002E-4</v>
      </c>
      <c r="P27" s="359">
        <v>3.2219200000000001E-4</v>
      </c>
      <c r="Q27" s="359">
        <v>3.5671200000000002E-4</v>
      </c>
      <c r="R27" s="359">
        <v>3.4520500000000001E-4</v>
      </c>
      <c r="S27" s="359">
        <v>3.5671200000000002E-4</v>
      </c>
      <c r="T27" s="359">
        <v>3.4520500000000001E-4</v>
      </c>
      <c r="U27" s="359">
        <v>3.5671200000000002E-4</v>
      </c>
      <c r="V27" s="359">
        <v>3.5671200000000002E-4</v>
      </c>
      <c r="W27" s="359">
        <v>3.4520500000000001E-4</v>
      </c>
      <c r="X27" s="359">
        <v>3.5671200000000002E-4</v>
      </c>
      <c r="Y27" s="359">
        <v>3.4520500000000001E-4</v>
      </c>
      <c r="Z27" s="359">
        <v>3.5671200000000002E-4</v>
      </c>
      <c r="AA27" s="359">
        <v>3.5573799999999997E-4</v>
      </c>
      <c r="AB27" s="359">
        <v>3.3278700000000002E-4</v>
      </c>
      <c r="AC27" s="359">
        <v>3.5573799999999997E-4</v>
      </c>
      <c r="AD27" s="359">
        <v>3.4426200000000002E-4</v>
      </c>
      <c r="AE27" s="359">
        <v>3.5573799999999997E-4</v>
      </c>
      <c r="AF27" s="359">
        <v>3.4426200000000002E-4</v>
      </c>
      <c r="AG27" s="359">
        <v>3.5573799999999997E-4</v>
      </c>
      <c r="AH27" s="359">
        <v>3.5573799999999997E-4</v>
      </c>
      <c r="AI27" s="359">
        <v>3.4426200000000002E-4</v>
      </c>
      <c r="AJ27" s="359">
        <v>3.5573799999999997E-4</v>
      </c>
      <c r="AK27" s="359">
        <v>3.4426200000000002E-4</v>
      </c>
      <c r="AL27" s="359">
        <v>3.5573799999999997E-4</v>
      </c>
      <c r="AM27" s="359">
        <v>3.5671200000000002E-4</v>
      </c>
      <c r="AN27" s="359">
        <v>3.2219200000000001E-4</v>
      </c>
      <c r="AO27" s="359">
        <v>3.5671200000000002E-4</v>
      </c>
      <c r="AP27" s="359">
        <v>3.4520500000000001E-4</v>
      </c>
      <c r="AQ27" s="359">
        <v>3.5671200000000002E-4</v>
      </c>
      <c r="AR27" s="359">
        <v>3.4520500000000001E-4</v>
      </c>
      <c r="AS27" s="359">
        <v>3.5671200000000002E-4</v>
      </c>
      <c r="AT27" s="359">
        <v>3.5671200000000002E-4</v>
      </c>
      <c r="AU27" s="359">
        <v>3.4520500000000001E-4</v>
      </c>
      <c r="AV27" s="359">
        <v>3.5671200000000002E-4</v>
      </c>
      <c r="AW27" s="359">
        <v>3.4520500000000001E-4</v>
      </c>
      <c r="AX27" s="359">
        <v>3.5671200000000002E-4</v>
      </c>
      <c r="AY27" s="359">
        <v>3.5671200000000002E-4</v>
      </c>
      <c r="AZ27" s="832">
        <v>3.2219200000000001E-4</v>
      </c>
      <c r="BA27" s="832">
        <v>3.5671200000000002E-4</v>
      </c>
      <c r="BB27" s="832">
        <v>3.4520500000000001E-4</v>
      </c>
      <c r="BC27" s="832">
        <v>3.4938900000000003E-4</v>
      </c>
      <c r="BD27" s="832">
        <v>3.4977000000000001E-4</v>
      </c>
      <c r="BE27" s="832">
        <v>3.4913899999999999E-4</v>
      </c>
      <c r="BF27" s="364">
        <v>3.4844999999999999E-4</v>
      </c>
      <c r="BG27" s="364">
        <v>3.4874500000000002E-4</v>
      </c>
      <c r="BH27" s="364">
        <v>3.4802100000000001E-4</v>
      </c>
      <c r="BI27" s="364">
        <v>3.4827700000000003E-4</v>
      </c>
      <c r="BJ27" s="364">
        <v>3.4750999999999998E-4</v>
      </c>
      <c r="BK27" s="364">
        <v>3.4667399999999999E-4</v>
      </c>
      <c r="BL27" s="364">
        <v>3.4889900000000001E-4</v>
      </c>
      <c r="BM27" s="364">
        <v>3.48189E-4</v>
      </c>
      <c r="BN27" s="364">
        <v>3.4845999999999998E-4</v>
      </c>
      <c r="BO27" s="364">
        <v>3.4837600000000001E-4</v>
      </c>
      <c r="BP27" s="364">
        <v>3.4824900000000002E-4</v>
      </c>
      <c r="BQ27" s="364">
        <v>3.4816799999999999E-4</v>
      </c>
      <c r="BR27" s="364">
        <v>3.4814299999999998E-4</v>
      </c>
      <c r="BS27" s="364">
        <v>3.4808799999999998E-4</v>
      </c>
      <c r="BT27" s="364">
        <v>3.4809400000000002E-4</v>
      </c>
      <c r="BU27" s="364">
        <v>3.4807700000000002E-4</v>
      </c>
      <c r="BV27" s="364">
        <v>3.4812899999999997E-4</v>
      </c>
    </row>
    <row r="28" spans="1:74" ht="12" customHeight="1" x14ac:dyDescent="0.2">
      <c r="A28" s="193" t="s">
        <v>1288</v>
      </c>
      <c r="B28" s="674" t="s">
        <v>1268</v>
      </c>
      <c r="C28" s="359">
        <v>2.6230099999999999E-4</v>
      </c>
      <c r="D28" s="359">
        <v>2.8222799999999998E-4</v>
      </c>
      <c r="E28" s="359">
        <v>3.7737699999999998E-4</v>
      </c>
      <c r="F28" s="359">
        <v>3.4906599999999998E-4</v>
      </c>
      <c r="G28" s="359">
        <v>2.8822E-4</v>
      </c>
      <c r="H28" s="359">
        <v>2.1588600000000001E-4</v>
      </c>
      <c r="I28" s="359">
        <v>1.7956499999999999E-4</v>
      </c>
      <c r="J28" s="359">
        <v>2.0710100000000001E-4</v>
      </c>
      <c r="K28" s="359">
        <v>2.0609900000000001E-4</v>
      </c>
      <c r="L28" s="359">
        <v>1.7561399999999999E-4</v>
      </c>
      <c r="M28" s="359">
        <v>2.1105399999999999E-4</v>
      </c>
      <c r="N28" s="359">
        <v>3.12372E-4</v>
      </c>
      <c r="O28" s="359">
        <v>2.9144300000000001E-4</v>
      </c>
      <c r="P28" s="359">
        <v>2.9485999999999998E-4</v>
      </c>
      <c r="Q28" s="359">
        <v>3.5377299999999999E-4</v>
      </c>
      <c r="R28" s="359">
        <v>2.9819299999999998E-4</v>
      </c>
      <c r="S28" s="359">
        <v>2.8809300000000001E-4</v>
      </c>
      <c r="T28" s="359">
        <v>2.33895E-4</v>
      </c>
      <c r="U28" s="359">
        <v>2.3423899999999999E-4</v>
      </c>
      <c r="V28" s="359">
        <v>1.9319699999999999E-4</v>
      </c>
      <c r="W28" s="359">
        <v>1.5805699999999999E-4</v>
      </c>
      <c r="X28" s="359">
        <v>1.36231E-4</v>
      </c>
      <c r="Y28" s="359">
        <v>1.5186799999999999E-4</v>
      </c>
      <c r="Z28" s="359">
        <v>2.4600000000000002E-4</v>
      </c>
      <c r="AA28" s="359">
        <v>2.9965299999999999E-4</v>
      </c>
      <c r="AB28" s="359">
        <v>3.0505700000000002E-4</v>
      </c>
      <c r="AC28" s="359">
        <v>3.04078E-4</v>
      </c>
      <c r="AD28" s="359">
        <v>3.0471300000000002E-4</v>
      </c>
      <c r="AE28" s="359">
        <v>2.9115899999999998E-4</v>
      </c>
      <c r="AF28" s="359">
        <v>1.9932199999999999E-4</v>
      </c>
      <c r="AG28" s="359">
        <v>1.6531099999999999E-4</v>
      </c>
      <c r="AH28" s="359">
        <v>1.73361E-4</v>
      </c>
      <c r="AI28" s="359">
        <v>1.2347399999999999E-4</v>
      </c>
      <c r="AJ28" s="359">
        <v>2.1114699999999999E-4</v>
      </c>
      <c r="AK28" s="359">
        <v>1.7244600000000001E-4</v>
      </c>
      <c r="AL28" s="359">
        <v>2.1547499999999999E-4</v>
      </c>
      <c r="AM28" s="359">
        <v>2.2833799999999999E-4</v>
      </c>
      <c r="AN28" s="359">
        <v>2.14565E-4</v>
      </c>
      <c r="AO28" s="359">
        <v>2.60325E-4</v>
      </c>
      <c r="AP28" s="359">
        <v>2.3405999999999999E-4</v>
      </c>
      <c r="AQ28" s="359">
        <v>2.6478999999999999E-4</v>
      </c>
      <c r="AR28" s="359">
        <v>2.3913E-4</v>
      </c>
      <c r="AS28" s="359">
        <v>2.3098699999999999E-4</v>
      </c>
      <c r="AT28" s="359">
        <v>2.1572799999999999E-4</v>
      </c>
      <c r="AU28" s="359">
        <v>1.8552400000000001E-4</v>
      </c>
      <c r="AV28" s="359">
        <v>1.87796E-4</v>
      </c>
      <c r="AW28" s="359">
        <v>1.9788499999999999E-4</v>
      </c>
      <c r="AX28" s="359">
        <v>2.11428E-4</v>
      </c>
      <c r="AY28" s="359">
        <v>2.4927100000000002E-4</v>
      </c>
      <c r="AZ28" s="832">
        <v>1.96854E-4</v>
      </c>
      <c r="BA28" s="832">
        <v>2.7323400000000002E-4</v>
      </c>
      <c r="BB28" s="832">
        <v>2.2604799999999999E-4</v>
      </c>
      <c r="BC28" s="832">
        <v>2.6485000000000001E-4</v>
      </c>
      <c r="BD28" s="832">
        <v>2.3918400000000001E-4</v>
      </c>
      <c r="BE28" s="832">
        <v>2.3104000000000001E-4</v>
      </c>
      <c r="BF28" s="364">
        <v>2.15777E-4</v>
      </c>
      <c r="BG28" s="364">
        <v>1.8556599999999999E-4</v>
      </c>
      <c r="BH28" s="364">
        <v>1.87839E-4</v>
      </c>
      <c r="BI28" s="364">
        <v>1.9793100000000001E-4</v>
      </c>
      <c r="BJ28" s="364">
        <v>2.1147700000000001E-4</v>
      </c>
      <c r="BK28" s="364">
        <v>2.49328E-4</v>
      </c>
      <c r="BL28" s="364">
        <v>1.96899E-4</v>
      </c>
      <c r="BM28" s="364">
        <v>2.7329699999999998E-4</v>
      </c>
      <c r="BN28" s="364">
        <v>2.2609999999999999E-4</v>
      </c>
      <c r="BO28" s="364">
        <v>2.3572E-4</v>
      </c>
      <c r="BP28" s="364">
        <v>2.3918400000000001E-4</v>
      </c>
      <c r="BQ28" s="364">
        <v>2.3104000000000001E-4</v>
      </c>
      <c r="BR28" s="364">
        <v>2.15777E-4</v>
      </c>
      <c r="BS28" s="364">
        <v>1.8556599999999999E-4</v>
      </c>
      <c r="BT28" s="364">
        <v>1.87839E-4</v>
      </c>
      <c r="BU28" s="364">
        <v>1.9793100000000001E-4</v>
      </c>
      <c r="BV28" s="364">
        <v>2.1147700000000001E-4</v>
      </c>
    </row>
    <row r="29" spans="1:74" ht="12" customHeight="1" x14ac:dyDescent="0.2">
      <c r="A29" s="193" t="s">
        <v>1289</v>
      </c>
      <c r="B29" s="674" t="s">
        <v>1290</v>
      </c>
      <c r="C29" s="359">
        <v>8.2757227471999995E-4</v>
      </c>
      <c r="D29" s="359">
        <v>8.8484772400999998E-4</v>
      </c>
      <c r="E29" s="359">
        <v>1.2591416844000001E-3</v>
      </c>
      <c r="F29" s="359">
        <v>1.366845494E-3</v>
      </c>
      <c r="G29" s="359">
        <v>1.5041320020999999E-3</v>
      </c>
      <c r="H29" s="359">
        <v>1.5210014520999999E-3</v>
      </c>
      <c r="I29" s="359">
        <v>1.5619607379E-3</v>
      </c>
      <c r="J29" s="359">
        <v>1.5052306251E-3</v>
      </c>
      <c r="K29" s="359">
        <v>1.3467248686E-3</v>
      </c>
      <c r="L29" s="359">
        <v>1.2188532286E-3</v>
      </c>
      <c r="M29" s="359">
        <v>9.3312195561999999E-4</v>
      </c>
      <c r="N29" s="359">
        <v>8.2459078382000005E-4</v>
      </c>
      <c r="O29" s="359">
        <v>8.8543213478E-4</v>
      </c>
      <c r="P29" s="359">
        <v>9.4632310304000003E-4</v>
      </c>
      <c r="Q29" s="359">
        <v>1.3464690778E-3</v>
      </c>
      <c r="R29" s="359">
        <v>1.5085221133E-3</v>
      </c>
      <c r="S29" s="359">
        <v>1.6419760685E-3</v>
      </c>
      <c r="T29" s="359">
        <v>1.6418000707E-3</v>
      </c>
      <c r="U29" s="359">
        <v>1.6970583080999999E-3</v>
      </c>
      <c r="V29" s="359">
        <v>1.6312197692000001E-3</v>
      </c>
      <c r="W29" s="359">
        <v>1.4647196011E-3</v>
      </c>
      <c r="X29" s="359">
        <v>1.3268597747E-3</v>
      </c>
      <c r="Y29" s="359">
        <v>1.0469168983000001E-3</v>
      </c>
      <c r="Z29" s="359">
        <v>9.2543447395999998E-4</v>
      </c>
      <c r="AA29" s="359">
        <v>9.9060886702000009E-4</v>
      </c>
      <c r="AB29" s="359">
        <v>1.1210718902999999E-3</v>
      </c>
      <c r="AC29" s="359">
        <v>1.5311229419999999E-3</v>
      </c>
      <c r="AD29" s="359">
        <v>1.6778091791E-3</v>
      </c>
      <c r="AE29" s="359">
        <v>1.8421031275E-3</v>
      </c>
      <c r="AF29" s="359">
        <v>1.8384125446000001E-3</v>
      </c>
      <c r="AG29" s="359">
        <v>1.8798690338000001E-3</v>
      </c>
      <c r="AH29" s="359">
        <v>1.8145080316E-3</v>
      </c>
      <c r="AI29" s="359">
        <v>1.6549883856000001E-3</v>
      </c>
      <c r="AJ29" s="359">
        <v>1.4779440764E-3</v>
      </c>
      <c r="AK29" s="359">
        <v>1.1394328279E-3</v>
      </c>
      <c r="AL29" s="359">
        <v>9.9590401806000004E-4</v>
      </c>
      <c r="AM29" s="359">
        <v>1.0966138725E-3</v>
      </c>
      <c r="AN29" s="359">
        <v>1.1694358506999999E-3</v>
      </c>
      <c r="AO29" s="359">
        <v>1.6547892988E-3</v>
      </c>
      <c r="AP29" s="359">
        <v>1.8058425582000001E-3</v>
      </c>
      <c r="AQ29" s="359">
        <v>1.9840617623000001E-3</v>
      </c>
      <c r="AR29" s="359">
        <v>2.3818471414000001E-3</v>
      </c>
      <c r="AS29" s="359">
        <v>2.4884801733000002E-3</v>
      </c>
      <c r="AT29" s="359">
        <v>2.3858930296E-3</v>
      </c>
      <c r="AU29" s="359">
        <v>2.3103119615000001E-3</v>
      </c>
      <c r="AV29" s="359">
        <v>2.0662460433000002E-3</v>
      </c>
      <c r="AW29" s="359">
        <v>1.5860080429999999E-3</v>
      </c>
      <c r="AX29" s="359">
        <v>1.3982454032000001E-3</v>
      </c>
      <c r="AY29" s="359">
        <v>1.5844178838000001E-3</v>
      </c>
      <c r="AZ29" s="832">
        <v>1.6958694888000001E-3</v>
      </c>
      <c r="BA29" s="832">
        <v>2.3509254035000001E-3</v>
      </c>
      <c r="BB29" s="832">
        <v>2.4764961886000001E-3</v>
      </c>
      <c r="BC29" s="832">
        <v>2.7390244080000002E-3</v>
      </c>
      <c r="BD29" s="832">
        <v>2.6710900000000001E-3</v>
      </c>
      <c r="BE29" s="832">
        <v>2.71806E-3</v>
      </c>
      <c r="BF29" s="364">
        <v>2.6125599999999999E-3</v>
      </c>
      <c r="BG29" s="364">
        <v>2.3615300000000001E-3</v>
      </c>
      <c r="BH29" s="364">
        <v>2.1842400000000001E-3</v>
      </c>
      <c r="BI29" s="364">
        <v>1.78352E-3</v>
      </c>
      <c r="BJ29" s="364">
        <v>1.6408E-3</v>
      </c>
      <c r="BK29" s="364">
        <v>1.6734300000000001E-3</v>
      </c>
      <c r="BL29" s="364">
        <v>1.68041E-3</v>
      </c>
      <c r="BM29" s="364">
        <v>2.2163399999999998E-3</v>
      </c>
      <c r="BN29" s="364">
        <v>2.32271E-3</v>
      </c>
      <c r="BO29" s="364">
        <v>2.5057399999999998E-3</v>
      </c>
      <c r="BP29" s="364">
        <v>2.47314E-3</v>
      </c>
      <c r="BQ29" s="364">
        <v>2.5307900000000002E-3</v>
      </c>
      <c r="BR29" s="364">
        <v>2.4408400000000001E-3</v>
      </c>
      <c r="BS29" s="364">
        <v>2.2048900000000001E-3</v>
      </c>
      <c r="BT29" s="364">
        <v>2.0238299999999999E-3</v>
      </c>
      <c r="BU29" s="364">
        <v>1.62137E-3</v>
      </c>
      <c r="BV29" s="364">
        <v>1.47663E-3</v>
      </c>
    </row>
    <row r="30" spans="1:74" ht="12" customHeight="1" x14ac:dyDescent="0.2">
      <c r="A30" s="193" t="s">
        <v>1291</v>
      </c>
      <c r="B30" s="674" t="s">
        <v>1272</v>
      </c>
      <c r="C30" s="359">
        <v>1.4430966E-2</v>
      </c>
      <c r="D30" s="359">
        <v>1.2823503999999999E-2</v>
      </c>
      <c r="E30" s="359">
        <v>1.4604816E-2</v>
      </c>
      <c r="F30" s="359">
        <v>1.3704149000000001E-2</v>
      </c>
      <c r="G30" s="359">
        <v>1.4036996E-2</v>
      </c>
      <c r="H30" s="359">
        <v>1.2325189E-2</v>
      </c>
      <c r="I30" s="359">
        <v>1.2440306E-2</v>
      </c>
      <c r="J30" s="359">
        <v>1.2745596E-2</v>
      </c>
      <c r="K30" s="359">
        <v>1.2037469E-2</v>
      </c>
      <c r="L30" s="359">
        <v>1.3684616E-2</v>
      </c>
      <c r="M30" s="359">
        <v>1.3531118999999999E-2</v>
      </c>
      <c r="N30" s="359">
        <v>1.4415116E-2</v>
      </c>
      <c r="O30" s="359">
        <v>1.3915156E-2</v>
      </c>
      <c r="P30" s="359">
        <v>1.2346364E-2</v>
      </c>
      <c r="Q30" s="359">
        <v>1.3535896E-2</v>
      </c>
      <c r="R30" s="359">
        <v>1.2898679E-2</v>
      </c>
      <c r="S30" s="359">
        <v>1.3389145999999999E-2</v>
      </c>
      <c r="T30" s="359">
        <v>1.1943239E-2</v>
      </c>
      <c r="U30" s="359">
        <v>1.2098085999999999E-2</v>
      </c>
      <c r="V30" s="359">
        <v>1.2043816000000001E-2</v>
      </c>
      <c r="W30" s="359">
        <v>1.1543549E-2</v>
      </c>
      <c r="X30" s="359">
        <v>1.3130905999999999E-2</v>
      </c>
      <c r="Y30" s="359">
        <v>1.2888818999999999E-2</v>
      </c>
      <c r="Z30" s="359">
        <v>1.3717686E-2</v>
      </c>
      <c r="AA30" s="359">
        <v>1.3981225999999999E-2</v>
      </c>
      <c r="AB30" s="359">
        <v>1.3056425E-2</v>
      </c>
      <c r="AC30" s="359">
        <v>1.3667805999999999E-2</v>
      </c>
      <c r="AD30" s="359">
        <v>1.3333960000000001E-2</v>
      </c>
      <c r="AE30" s="359">
        <v>1.3742146E-2</v>
      </c>
      <c r="AF30" s="359">
        <v>1.1812720000000001E-2</v>
      </c>
      <c r="AG30" s="359">
        <v>1.2262606000000001E-2</v>
      </c>
      <c r="AH30" s="359">
        <v>1.2365526E-2</v>
      </c>
      <c r="AI30" s="359">
        <v>1.2031750000000001E-2</v>
      </c>
      <c r="AJ30" s="359">
        <v>1.3277005999999999E-2</v>
      </c>
      <c r="AK30" s="359">
        <v>1.323452E-2</v>
      </c>
      <c r="AL30" s="359">
        <v>1.3557886E-2</v>
      </c>
      <c r="AM30" s="359">
        <v>1.3644626E-2</v>
      </c>
      <c r="AN30" s="359">
        <v>1.2443223999999999E-2</v>
      </c>
      <c r="AO30" s="359">
        <v>1.3761496E-2</v>
      </c>
      <c r="AP30" s="359">
        <v>1.3204568999999999E-2</v>
      </c>
      <c r="AQ30" s="359">
        <v>1.2992266000000001E-2</v>
      </c>
      <c r="AR30" s="359">
        <v>1.1536939E-2</v>
      </c>
      <c r="AS30" s="359">
        <v>1.2195986000000001E-2</v>
      </c>
      <c r="AT30" s="359">
        <v>1.2230816E-2</v>
      </c>
      <c r="AU30" s="359">
        <v>1.1840039E-2</v>
      </c>
      <c r="AV30" s="359">
        <v>1.3616226E-2</v>
      </c>
      <c r="AW30" s="359">
        <v>1.2964279E-2</v>
      </c>
      <c r="AX30" s="359">
        <v>1.3722486000000001E-2</v>
      </c>
      <c r="AY30" s="359">
        <v>1.3582785999999999E-2</v>
      </c>
      <c r="AZ30" s="832">
        <v>1.2306894000000001E-2</v>
      </c>
      <c r="BA30" s="832">
        <v>1.3452366E-2</v>
      </c>
      <c r="BB30" s="832">
        <v>1.2806979E-2</v>
      </c>
      <c r="BC30" s="832">
        <v>1.30242E-2</v>
      </c>
      <c r="BD30" s="832">
        <v>1.21336E-2</v>
      </c>
      <c r="BE30" s="832">
        <v>1.27747E-2</v>
      </c>
      <c r="BF30" s="364">
        <v>1.2945099999999999E-2</v>
      </c>
      <c r="BG30" s="364">
        <v>1.2569800000000001E-2</v>
      </c>
      <c r="BH30" s="364">
        <v>1.3887E-2</v>
      </c>
      <c r="BI30" s="364">
        <v>1.3267899999999999E-2</v>
      </c>
      <c r="BJ30" s="364">
        <v>1.36068E-2</v>
      </c>
      <c r="BK30" s="364">
        <v>1.3375400000000001E-2</v>
      </c>
      <c r="BL30" s="364">
        <v>1.1984099999999999E-2</v>
      </c>
      <c r="BM30" s="364">
        <v>1.31412E-2</v>
      </c>
      <c r="BN30" s="364">
        <v>1.25308E-2</v>
      </c>
      <c r="BO30" s="364">
        <v>1.2766E-2</v>
      </c>
      <c r="BP30" s="364">
        <v>1.2283000000000001E-2</v>
      </c>
      <c r="BQ30" s="364">
        <v>1.2907399999999999E-2</v>
      </c>
      <c r="BR30" s="364">
        <v>1.30481E-2</v>
      </c>
      <c r="BS30" s="364">
        <v>1.26214E-2</v>
      </c>
      <c r="BT30" s="364">
        <v>1.38852E-2</v>
      </c>
      <c r="BU30" s="364">
        <v>1.3240200000000001E-2</v>
      </c>
      <c r="BV30" s="364">
        <v>1.35478E-2</v>
      </c>
    </row>
    <row r="31" spans="1:74" ht="12" customHeight="1" x14ac:dyDescent="0.2">
      <c r="A31" s="174" t="s">
        <v>1292</v>
      </c>
      <c r="B31" s="674" t="s">
        <v>1274</v>
      </c>
      <c r="C31" s="359">
        <v>0.122777899</v>
      </c>
      <c r="D31" s="359">
        <v>0.111627508</v>
      </c>
      <c r="E31" s="359">
        <v>0.118643819</v>
      </c>
      <c r="F31" s="359">
        <v>0.117245342</v>
      </c>
      <c r="G31" s="359">
        <v>0.120785409</v>
      </c>
      <c r="H31" s="359">
        <v>0.118316882</v>
      </c>
      <c r="I31" s="359">
        <v>0.122730909</v>
      </c>
      <c r="J31" s="359">
        <v>0.121301199</v>
      </c>
      <c r="K31" s="359">
        <v>0.113282062</v>
      </c>
      <c r="L31" s="359">
        <v>0.114496089</v>
      </c>
      <c r="M31" s="359">
        <v>0.115728152</v>
      </c>
      <c r="N31" s="359">
        <v>0.11806472899999999</v>
      </c>
      <c r="O31" s="359">
        <v>0.119461779</v>
      </c>
      <c r="P31" s="359">
        <v>0.105620228</v>
      </c>
      <c r="Q31" s="359">
        <v>0.115675179</v>
      </c>
      <c r="R31" s="359">
        <v>0.107049322</v>
      </c>
      <c r="S31" s="359">
        <v>0.113484589</v>
      </c>
      <c r="T31" s="359">
        <v>0.10608701199999999</v>
      </c>
      <c r="U31" s="359">
        <v>0.111627619</v>
      </c>
      <c r="V31" s="359">
        <v>0.113734159</v>
      </c>
      <c r="W31" s="359">
        <v>0.109965572</v>
      </c>
      <c r="X31" s="359">
        <v>0.109317609</v>
      </c>
      <c r="Y31" s="359">
        <v>0.113054802</v>
      </c>
      <c r="Z31" s="359">
        <v>0.116016709</v>
      </c>
      <c r="AA31" s="359">
        <v>0.112898362</v>
      </c>
      <c r="AB31" s="359">
        <v>0.107146308</v>
      </c>
      <c r="AC31" s="359">
        <v>0.112287022</v>
      </c>
      <c r="AD31" s="359">
        <v>0.10966392</v>
      </c>
      <c r="AE31" s="359">
        <v>0.110110892</v>
      </c>
      <c r="AF31" s="359">
        <v>0.10866675000000001</v>
      </c>
      <c r="AG31" s="359">
        <v>0.111019672</v>
      </c>
      <c r="AH31" s="359">
        <v>0.112351992</v>
      </c>
      <c r="AI31" s="359">
        <v>0.10981924999999999</v>
      </c>
      <c r="AJ31" s="359">
        <v>0.107394042</v>
      </c>
      <c r="AK31" s="359">
        <v>0.11107702</v>
      </c>
      <c r="AL31" s="359">
        <v>0.115803482</v>
      </c>
      <c r="AM31" s="359">
        <v>0.111870129</v>
      </c>
      <c r="AN31" s="359">
        <v>0.100575548</v>
      </c>
      <c r="AO31" s="359">
        <v>0.111746889</v>
      </c>
      <c r="AP31" s="359">
        <v>0.104372302</v>
      </c>
      <c r="AQ31" s="359">
        <v>0.10834054899999999</v>
      </c>
      <c r="AR31" s="359">
        <v>0.107199592</v>
      </c>
      <c r="AS31" s="359">
        <v>0.112617509</v>
      </c>
      <c r="AT31" s="359">
        <v>0.111817659</v>
      </c>
      <c r="AU31" s="359">
        <v>0.108012832</v>
      </c>
      <c r="AV31" s="359">
        <v>0.108213409</v>
      </c>
      <c r="AW31" s="359">
        <v>0.106238552</v>
      </c>
      <c r="AX31" s="359">
        <v>0.108940619</v>
      </c>
      <c r="AY31" s="359">
        <v>0.107904219</v>
      </c>
      <c r="AZ31" s="832">
        <v>9.7395127999999997E-2</v>
      </c>
      <c r="BA31" s="832">
        <v>0.105031839</v>
      </c>
      <c r="BB31" s="832">
        <v>9.5493832000000001E-2</v>
      </c>
      <c r="BC31" s="832">
        <v>0.1047043</v>
      </c>
      <c r="BD31" s="832">
        <v>0.1098002</v>
      </c>
      <c r="BE31" s="832">
        <v>0.1185315</v>
      </c>
      <c r="BF31" s="364">
        <v>0.11844109999999999</v>
      </c>
      <c r="BG31" s="364">
        <v>0.11482390000000001</v>
      </c>
      <c r="BH31" s="364">
        <v>0.12001100000000001</v>
      </c>
      <c r="BI31" s="364">
        <v>0.1169331</v>
      </c>
      <c r="BJ31" s="364">
        <v>0.12276819999999999</v>
      </c>
      <c r="BK31" s="364">
        <v>0.1227169</v>
      </c>
      <c r="BL31" s="364">
        <v>0.1096362</v>
      </c>
      <c r="BM31" s="364">
        <v>0.117466</v>
      </c>
      <c r="BN31" s="364">
        <v>0.1150639</v>
      </c>
      <c r="BO31" s="364">
        <v>0.11716310000000001</v>
      </c>
      <c r="BP31" s="364">
        <v>0.11603869999999999</v>
      </c>
      <c r="BQ31" s="364">
        <v>0.1226653</v>
      </c>
      <c r="BR31" s="364">
        <v>0.121258</v>
      </c>
      <c r="BS31" s="364">
        <v>0.11680550000000001</v>
      </c>
      <c r="BT31" s="364">
        <v>0.12143859999999999</v>
      </c>
      <c r="BU31" s="364">
        <v>0.1179915</v>
      </c>
      <c r="BV31" s="364">
        <v>0.123572</v>
      </c>
    </row>
    <row r="32" spans="1:74" ht="12" customHeight="1" x14ac:dyDescent="0.2">
      <c r="A32" s="193"/>
      <c r="B32" s="224"/>
      <c r="C32" s="420"/>
      <c r="D32" s="420"/>
      <c r="E32" s="420"/>
      <c r="F32" s="420"/>
      <c r="G32" s="420"/>
      <c r="H32" s="420"/>
      <c r="I32" s="420"/>
      <c r="J32" s="420"/>
      <c r="K32" s="420"/>
      <c r="L32" s="420"/>
      <c r="M32" s="420"/>
      <c r="N32" s="420"/>
      <c r="O32" s="420"/>
      <c r="P32" s="420"/>
      <c r="Q32" s="420"/>
      <c r="R32" s="420"/>
      <c r="S32" s="420"/>
      <c r="T32" s="420"/>
      <c r="U32" s="420"/>
      <c r="V32" s="420"/>
      <c r="W32" s="420"/>
      <c r="X32" s="420"/>
      <c r="Y32" s="420"/>
      <c r="Z32" s="420"/>
      <c r="AA32" s="420"/>
      <c r="AB32" s="420"/>
      <c r="AC32" s="420"/>
      <c r="AD32" s="420"/>
      <c r="AE32" s="420"/>
      <c r="AF32" s="420"/>
      <c r="AG32" s="420"/>
      <c r="AH32" s="420"/>
      <c r="AI32" s="420"/>
      <c r="AJ32" s="420"/>
      <c r="AK32" s="420"/>
      <c r="AL32" s="420"/>
      <c r="AM32" s="420"/>
      <c r="AN32" s="420"/>
      <c r="AO32" s="420"/>
      <c r="AP32" s="420"/>
      <c r="AQ32" s="420"/>
      <c r="AR32" s="420"/>
      <c r="AS32" s="420"/>
      <c r="AT32" s="420"/>
      <c r="AU32" s="420"/>
      <c r="AV32" s="420"/>
      <c r="AW32" s="420"/>
      <c r="AX32" s="420"/>
      <c r="AY32" s="420"/>
      <c r="AZ32" s="834"/>
      <c r="BA32" s="834"/>
      <c r="BB32" s="834"/>
      <c r="BC32" s="834"/>
      <c r="BD32" s="834"/>
      <c r="BE32" s="834"/>
      <c r="BF32" s="416"/>
      <c r="BG32" s="416"/>
      <c r="BH32" s="416"/>
      <c r="BI32" s="416"/>
      <c r="BJ32" s="416"/>
      <c r="BK32" s="416"/>
      <c r="BL32" s="416"/>
      <c r="BM32" s="416"/>
      <c r="BN32" s="416"/>
      <c r="BO32" s="416"/>
      <c r="BP32" s="416"/>
      <c r="BQ32" s="416"/>
      <c r="BR32" s="416"/>
      <c r="BS32" s="416"/>
      <c r="BT32" s="416"/>
      <c r="BU32" s="416"/>
      <c r="BV32" s="416"/>
    </row>
    <row r="33" spans="1:74" s="60" customFormat="1" ht="12" customHeight="1" x14ac:dyDescent="0.2">
      <c r="A33" s="424" t="s">
        <v>1293</v>
      </c>
      <c r="B33" s="425" t="s">
        <v>1294</v>
      </c>
      <c r="C33" s="75">
        <v>2.0270265706000001E-2</v>
      </c>
      <c r="D33" s="75">
        <v>1.9287340133999999E-2</v>
      </c>
      <c r="E33" s="75">
        <v>2.2084791238000001E-2</v>
      </c>
      <c r="F33" s="75">
        <v>2.2112071478000001E-2</v>
      </c>
      <c r="G33" s="75">
        <v>2.3440976995000001E-2</v>
      </c>
      <c r="H33" s="75">
        <v>2.345973858E-2</v>
      </c>
      <c r="I33" s="75">
        <v>2.3941312966000002E-2</v>
      </c>
      <c r="J33" s="75">
        <v>2.3760686922999999E-2</v>
      </c>
      <c r="K33" s="75">
        <v>2.2043296907999999E-2</v>
      </c>
      <c r="L33" s="75">
        <v>2.1776845762000001E-2</v>
      </c>
      <c r="M33" s="75">
        <v>2.0523486037000001E-2</v>
      </c>
      <c r="N33" s="75">
        <v>2.0207893003000001E-2</v>
      </c>
      <c r="O33" s="75">
        <v>2.0132200744999999E-2</v>
      </c>
      <c r="P33" s="75">
        <v>1.8887614935000002E-2</v>
      </c>
      <c r="Q33" s="75">
        <v>2.1932399708000001E-2</v>
      </c>
      <c r="R33" s="75">
        <v>2.1965956891000001E-2</v>
      </c>
      <c r="S33" s="75">
        <v>2.3377913688000001E-2</v>
      </c>
      <c r="T33" s="75">
        <v>2.324692427E-2</v>
      </c>
      <c r="U33" s="75">
        <v>2.3866962738999999E-2</v>
      </c>
      <c r="V33" s="75">
        <v>2.3790779421E-2</v>
      </c>
      <c r="W33" s="75">
        <v>2.2086266465999999E-2</v>
      </c>
      <c r="X33" s="75">
        <v>2.1742181725E-2</v>
      </c>
      <c r="Y33" s="75">
        <v>2.0297418928000001E-2</v>
      </c>
      <c r="Z33" s="75">
        <v>2.0743161459000001E-2</v>
      </c>
      <c r="AA33" s="75">
        <v>2.0689383275000001E-2</v>
      </c>
      <c r="AB33" s="75">
        <v>2.0084242764000001E-2</v>
      </c>
      <c r="AC33" s="75">
        <v>2.2377810397999999E-2</v>
      </c>
      <c r="AD33" s="75">
        <v>2.2407245225999999E-2</v>
      </c>
      <c r="AE33" s="75">
        <v>2.4352121527E-2</v>
      </c>
      <c r="AF33" s="75">
        <v>2.3654465842E-2</v>
      </c>
      <c r="AG33" s="75">
        <v>2.4693253360999999E-2</v>
      </c>
      <c r="AH33" s="75">
        <v>2.4035894286E-2</v>
      </c>
      <c r="AI33" s="75">
        <v>2.2478316698E-2</v>
      </c>
      <c r="AJ33" s="75">
        <v>2.2129390958000001E-2</v>
      </c>
      <c r="AK33" s="75">
        <v>2.0475457890999998E-2</v>
      </c>
      <c r="AL33" s="75">
        <v>2.0666232021999999E-2</v>
      </c>
      <c r="AM33" s="75">
        <v>2.0986651671999999E-2</v>
      </c>
      <c r="AN33" s="75">
        <v>1.9937687938E-2</v>
      </c>
      <c r="AO33" s="75">
        <v>2.3225346479999999E-2</v>
      </c>
      <c r="AP33" s="75">
        <v>2.3579788612E-2</v>
      </c>
      <c r="AQ33" s="75">
        <v>2.4152755804E-2</v>
      </c>
      <c r="AR33" s="75">
        <v>2.4655439984000001E-2</v>
      </c>
      <c r="AS33" s="75">
        <v>2.5367917548999998E-2</v>
      </c>
      <c r="AT33" s="75">
        <v>2.4868163339E-2</v>
      </c>
      <c r="AU33" s="75">
        <v>2.3530108059999999E-2</v>
      </c>
      <c r="AV33" s="75">
        <v>2.2695271172000001E-2</v>
      </c>
      <c r="AW33" s="75">
        <v>2.0829453280999999E-2</v>
      </c>
      <c r="AX33" s="75">
        <v>2.1356770266999999E-2</v>
      </c>
      <c r="AY33" s="75">
        <v>2.1222108382000001E-2</v>
      </c>
      <c r="AZ33" s="626">
        <v>1.9979741136000002E-2</v>
      </c>
      <c r="BA33" s="626">
        <v>2.4277758800999999E-2</v>
      </c>
      <c r="BB33" s="626">
        <v>2.4333854088000002E-2</v>
      </c>
      <c r="BC33" s="626">
        <v>2.5968660524999999E-2</v>
      </c>
      <c r="BD33" s="626">
        <v>2.6363002680999999E-2</v>
      </c>
      <c r="BE33" s="626">
        <v>2.7161068904999999E-2</v>
      </c>
      <c r="BF33" s="426">
        <v>2.6411E-2</v>
      </c>
      <c r="BG33" s="426">
        <v>2.4627799999999998E-2</v>
      </c>
      <c r="BH33" s="426">
        <v>2.4297599999999999E-2</v>
      </c>
      <c r="BI33" s="426">
        <v>2.2409999999999999E-2</v>
      </c>
      <c r="BJ33" s="426">
        <v>2.2505799999999999E-2</v>
      </c>
      <c r="BK33" s="426">
        <v>2.2445E-2</v>
      </c>
      <c r="BL33" s="426">
        <v>2.1278600000000002E-2</v>
      </c>
      <c r="BM33" s="426">
        <v>2.5368000000000002E-2</v>
      </c>
      <c r="BN33" s="426">
        <v>2.51066E-2</v>
      </c>
      <c r="BO33" s="426">
        <v>2.6624499999999999E-2</v>
      </c>
      <c r="BP33" s="426">
        <v>2.7535799999999999E-2</v>
      </c>
      <c r="BQ33" s="426">
        <v>2.8288000000000001E-2</v>
      </c>
      <c r="BR33" s="426">
        <v>2.7796999999999999E-2</v>
      </c>
      <c r="BS33" s="426">
        <v>2.5860500000000002E-2</v>
      </c>
      <c r="BT33" s="426">
        <v>2.5404199999999998E-2</v>
      </c>
      <c r="BU33" s="426">
        <v>2.3225300000000001E-2</v>
      </c>
      <c r="BV33" s="426">
        <v>2.3249200000000001E-2</v>
      </c>
    </row>
    <row r="34" spans="1:74" ht="12" customHeight="1" x14ac:dyDescent="0.2">
      <c r="A34" s="193" t="s">
        <v>1295</v>
      </c>
      <c r="B34" s="674" t="s">
        <v>1266</v>
      </c>
      <c r="C34" s="359">
        <v>1.6731509999999999E-3</v>
      </c>
      <c r="D34" s="359">
        <v>1.5112330000000001E-3</v>
      </c>
      <c r="E34" s="359">
        <v>1.6731509999999999E-3</v>
      </c>
      <c r="F34" s="359">
        <v>1.619178E-3</v>
      </c>
      <c r="G34" s="359">
        <v>1.6731509999999999E-3</v>
      </c>
      <c r="H34" s="359">
        <v>1.619178E-3</v>
      </c>
      <c r="I34" s="359">
        <v>1.6731509999999999E-3</v>
      </c>
      <c r="J34" s="359">
        <v>1.6731509999999999E-3</v>
      </c>
      <c r="K34" s="359">
        <v>1.619178E-3</v>
      </c>
      <c r="L34" s="359">
        <v>1.6731509999999999E-3</v>
      </c>
      <c r="M34" s="359">
        <v>1.619178E-3</v>
      </c>
      <c r="N34" s="359">
        <v>1.6731509999999999E-3</v>
      </c>
      <c r="O34" s="359">
        <v>1.6731509999999999E-3</v>
      </c>
      <c r="P34" s="359">
        <v>1.5112330000000001E-3</v>
      </c>
      <c r="Q34" s="359">
        <v>1.6731509999999999E-3</v>
      </c>
      <c r="R34" s="359">
        <v>1.619178E-3</v>
      </c>
      <c r="S34" s="359">
        <v>1.6731509999999999E-3</v>
      </c>
      <c r="T34" s="359">
        <v>1.619178E-3</v>
      </c>
      <c r="U34" s="359">
        <v>1.6731509999999999E-3</v>
      </c>
      <c r="V34" s="359">
        <v>1.6731509999999999E-3</v>
      </c>
      <c r="W34" s="359">
        <v>1.619178E-3</v>
      </c>
      <c r="X34" s="359">
        <v>1.6731509999999999E-3</v>
      </c>
      <c r="Y34" s="359">
        <v>1.619178E-3</v>
      </c>
      <c r="Z34" s="359">
        <v>1.6731509999999999E-3</v>
      </c>
      <c r="AA34" s="359">
        <v>1.6685789999999999E-3</v>
      </c>
      <c r="AB34" s="359">
        <v>1.560929E-3</v>
      </c>
      <c r="AC34" s="359">
        <v>1.6685789999999999E-3</v>
      </c>
      <c r="AD34" s="359">
        <v>1.6147539999999999E-3</v>
      </c>
      <c r="AE34" s="359">
        <v>1.6685789999999999E-3</v>
      </c>
      <c r="AF34" s="359">
        <v>1.6147539999999999E-3</v>
      </c>
      <c r="AG34" s="359">
        <v>1.6685789999999999E-3</v>
      </c>
      <c r="AH34" s="359">
        <v>1.6685789999999999E-3</v>
      </c>
      <c r="AI34" s="359">
        <v>1.6147539999999999E-3</v>
      </c>
      <c r="AJ34" s="359">
        <v>1.6685789999999999E-3</v>
      </c>
      <c r="AK34" s="359">
        <v>1.6147539999999999E-3</v>
      </c>
      <c r="AL34" s="359">
        <v>1.6685789999999999E-3</v>
      </c>
      <c r="AM34" s="359">
        <v>1.6731509999999999E-3</v>
      </c>
      <c r="AN34" s="359">
        <v>1.5112330000000001E-3</v>
      </c>
      <c r="AO34" s="359">
        <v>1.6731509999999999E-3</v>
      </c>
      <c r="AP34" s="359">
        <v>1.619178E-3</v>
      </c>
      <c r="AQ34" s="359">
        <v>1.6731509999999999E-3</v>
      </c>
      <c r="AR34" s="359">
        <v>1.619178E-3</v>
      </c>
      <c r="AS34" s="359">
        <v>1.6731509999999999E-3</v>
      </c>
      <c r="AT34" s="359">
        <v>1.6731509999999999E-3</v>
      </c>
      <c r="AU34" s="359">
        <v>1.619178E-3</v>
      </c>
      <c r="AV34" s="359">
        <v>1.6731509999999999E-3</v>
      </c>
      <c r="AW34" s="359">
        <v>1.619178E-3</v>
      </c>
      <c r="AX34" s="359">
        <v>1.6731509999999999E-3</v>
      </c>
      <c r="AY34" s="359">
        <v>1.6731509999999999E-3</v>
      </c>
      <c r="AZ34" s="832">
        <v>1.5112330000000001E-3</v>
      </c>
      <c r="BA34" s="832">
        <v>1.6731509999999999E-3</v>
      </c>
      <c r="BB34" s="832">
        <v>1.619178E-3</v>
      </c>
      <c r="BC34" s="832">
        <v>1.6387999999999999E-3</v>
      </c>
      <c r="BD34" s="832">
        <v>1.6405899999999999E-3</v>
      </c>
      <c r="BE34" s="832">
        <v>1.6376299999999999E-3</v>
      </c>
      <c r="BF34" s="364">
        <v>1.6344E-3</v>
      </c>
      <c r="BG34" s="364">
        <v>1.6357800000000001E-3</v>
      </c>
      <c r="BH34" s="364">
        <v>1.6323900000000001E-3</v>
      </c>
      <c r="BI34" s="364">
        <v>1.6335900000000001E-3</v>
      </c>
      <c r="BJ34" s="364">
        <v>1.62999E-3</v>
      </c>
      <c r="BK34" s="364">
        <v>1.6260700000000001E-3</v>
      </c>
      <c r="BL34" s="364">
        <v>1.6365100000000001E-3</v>
      </c>
      <c r="BM34" s="364">
        <v>1.63317E-3</v>
      </c>
      <c r="BN34" s="364">
        <v>1.63445E-3</v>
      </c>
      <c r="BO34" s="364">
        <v>1.63405E-3</v>
      </c>
      <c r="BP34" s="364">
        <v>1.63346E-3</v>
      </c>
      <c r="BQ34" s="364">
        <v>1.6330800000000001E-3</v>
      </c>
      <c r="BR34" s="364">
        <v>1.6329599999999999E-3</v>
      </c>
      <c r="BS34" s="364">
        <v>1.6326999999999999E-3</v>
      </c>
      <c r="BT34" s="364">
        <v>1.63273E-3</v>
      </c>
      <c r="BU34" s="364">
        <v>1.63265E-3</v>
      </c>
      <c r="BV34" s="364">
        <v>1.6328899999999999E-3</v>
      </c>
    </row>
    <row r="35" spans="1:74" ht="12" customHeight="1" x14ac:dyDescent="0.2">
      <c r="A35" s="193" t="s">
        <v>1296</v>
      </c>
      <c r="B35" s="674" t="s">
        <v>1297</v>
      </c>
      <c r="C35" s="359">
        <v>3.5761701645E-3</v>
      </c>
      <c r="D35" s="359">
        <v>3.9515085107999998E-3</v>
      </c>
      <c r="E35" s="359">
        <v>5.3787992805999999E-3</v>
      </c>
      <c r="F35" s="359">
        <v>5.8962555679E-3</v>
      </c>
      <c r="G35" s="359">
        <v>6.4373992591999999E-3</v>
      </c>
      <c r="H35" s="359">
        <v>6.4588381723000004E-3</v>
      </c>
      <c r="I35" s="359">
        <v>6.7072667248000003E-3</v>
      </c>
      <c r="J35" s="359">
        <v>6.3827005933000001E-3</v>
      </c>
      <c r="K35" s="359">
        <v>5.6920446382999999E-3</v>
      </c>
      <c r="L35" s="359">
        <v>4.8963728474000004E-3</v>
      </c>
      <c r="M35" s="359">
        <v>3.8412513343999998E-3</v>
      </c>
      <c r="N35" s="359">
        <v>3.5376657478999999E-3</v>
      </c>
      <c r="O35" s="359">
        <v>3.9139917624000002E-3</v>
      </c>
      <c r="P35" s="359">
        <v>4.3397052076999997E-3</v>
      </c>
      <c r="Q35" s="359">
        <v>5.9070366826999999E-3</v>
      </c>
      <c r="R35" s="359">
        <v>6.5597647570000001E-3</v>
      </c>
      <c r="S35" s="359">
        <v>7.1467675331999998E-3</v>
      </c>
      <c r="T35" s="359">
        <v>7.0868601387999997E-3</v>
      </c>
      <c r="U35" s="359">
        <v>7.3572397592000004E-3</v>
      </c>
      <c r="V35" s="359">
        <v>7.0700605358000003E-3</v>
      </c>
      <c r="W35" s="359">
        <v>6.3093230016E-3</v>
      </c>
      <c r="X35" s="359">
        <v>5.4725945362000001E-3</v>
      </c>
      <c r="Y35" s="359">
        <v>4.3052915232E-3</v>
      </c>
      <c r="Z35" s="359">
        <v>4.0207532254000001E-3</v>
      </c>
      <c r="AA35" s="359">
        <v>4.2339176557999996E-3</v>
      </c>
      <c r="AB35" s="359">
        <v>4.8445292918000002E-3</v>
      </c>
      <c r="AC35" s="359">
        <v>6.3786816531000001E-3</v>
      </c>
      <c r="AD35" s="359">
        <v>7.0392010156999996E-3</v>
      </c>
      <c r="AE35" s="359">
        <v>7.7791146703999996E-3</v>
      </c>
      <c r="AF35" s="359">
        <v>7.7797731250000002E-3</v>
      </c>
      <c r="AG35" s="359">
        <v>8.0532480469000002E-3</v>
      </c>
      <c r="AH35" s="359">
        <v>7.7272787373000003E-3</v>
      </c>
      <c r="AI35" s="359">
        <v>6.8847216920999996E-3</v>
      </c>
      <c r="AJ35" s="359">
        <v>5.9877814135999999E-3</v>
      </c>
      <c r="AK35" s="359">
        <v>4.6634885035999997E-3</v>
      </c>
      <c r="AL35" s="359">
        <v>4.4367678968999999E-3</v>
      </c>
      <c r="AM35" s="359">
        <v>4.9353286886E-3</v>
      </c>
      <c r="AN35" s="359">
        <v>5.3660477596999996E-3</v>
      </c>
      <c r="AO35" s="359">
        <v>7.2762243167999998E-3</v>
      </c>
      <c r="AP35" s="359">
        <v>8.1495833590999999E-3</v>
      </c>
      <c r="AQ35" s="359">
        <v>8.8418601744999995E-3</v>
      </c>
      <c r="AR35" s="359">
        <v>8.8919742008000003E-3</v>
      </c>
      <c r="AS35" s="359">
        <v>9.2656145858000007E-3</v>
      </c>
      <c r="AT35" s="359">
        <v>8.8949909718E-3</v>
      </c>
      <c r="AU35" s="359">
        <v>7.9983052422000003E-3</v>
      </c>
      <c r="AV35" s="359">
        <v>6.9084277153999996E-3</v>
      </c>
      <c r="AW35" s="359">
        <v>5.3897860331999997E-3</v>
      </c>
      <c r="AX35" s="359">
        <v>5.0988565168000001E-3</v>
      </c>
      <c r="AY35" s="359">
        <v>5.5893344988999999E-3</v>
      </c>
      <c r="AZ35" s="832">
        <v>6.0642089204999998E-3</v>
      </c>
      <c r="BA35" s="832">
        <v>8.4488462964999993E-3</v>
      </c>
      <c r="BB35" s="832">
        <v>9.3930877315000008E-3</v>
      </c>
      <c r="BC35" s="832">
        <v>1.0399762914999999E-2</v>
      </c>
      <c r="BD35" s="832">
        <v>1.04627E-2</v>
      </c>
      <c r="BE35" s="832">
        <v>1.0902999999999999E-2</v>
      </c>
      <c r="BF35" s="364">
        <v>1.04829E-2</v>
      </c>
      <c r="BG35" s="364">
        <v>9.4517300000000002E-3</v>
      </c>
      <c r="BH35" s="364">
        <v>8.4223200000000005E-3</v>
      </c>
      <c r="BI35" s="364">
        <v>6.7853699999999998E-3</v>
      </c>
      <c r="BJ35" s="364">
        <v>6.4783000000000002E-3</v>
      </c>
      <c r="BK35" s="364">
        <v>6.9599299999999996E-3</v>
      </c>
      <c r="BL35" s="364">
        <v>7.5618899999999999E-3</v>
      </c>
      <c r="BM35" s="364">
        <v>1.00427E-2</v>
      </c>
      <c r="BN35" s="364">
        <v>1.0953299999999999E-2</v>
      </c>
      <c r="BO35" s="364">
        <v>1.18911E-2</v>
      </c>
      <c r="BP35" s="364">
        <v>1.18999E-2</v>
      </c>
      <c r="BQ35" s="364">
        <v>1.2304600000000001E-2</v>
      </c>
      <c r="BR35" s="364">
        <v>1.1791599999999999E-2</v>
      </c>
      <c r="BS35" s="364">
        <v>1.06062E-2</v>
      </c>
      <c r="BT35" s="364">
        <v>9.4349700000000009E-3</v>
      </c>
      <c r="BU35" s="364">
        <v>7.57122E-3</v>
      </c>
      <c r="BV35" s="364">
        <v>7.2102099999999999E-3</v>
      </c>
    </row>
    <row r="36" spans="1:74" ht="12" customHeight="1" x14ac:dyDescent="0.2">
      <c r="A36" s="174" t="s">
        <v>1298</v>
      </c>
      <c r="B36" s="674" t="s">
        <v>1272</v>
      </c>
      <c r="C36" s="359">
        <v>6.2699299999999999E-3</v>
      </c>
      <c r="D36" s="359">
        <v>5.82243E-3</v>
      </c>
      <c r="E36" s="359">
        <v>6.1109600000000004E-3</v>
      </c>
      <c r="F36" s="359">
        <v>6.1106099999999998E-3</v>
      </c>
      <c r="G36" s="359">
        <v>6.2791499999999998E-3</v>
      </c>
      <c r="H36" s="359">
        <v>6.4127699999999999E-3</v>
      </c>
      <c r="I36" s="359">
        <v>6.5400600000000003E-3</v>
      </c>
      <c r="J36" s="359">
        <v>6.4406999999999997E-3</v>
      </c>
      <c r="K36" s="359">
        <v>6.2039E-3</v>
      </c>
      <c r="L36" s="359">
        <v>6.3521200000000002E-3</v>
      </c>
      <c r="M36" s="359">
        <v>6.3671600000000002E-3</v>
      </c>
      <c r="N36" s="359">
        <v>6.14928E-3</v>
      </c>
      <c r="O36" s="359">
        <v>6.06487E-3</v>
      </c>
      <c r="P36" s="359">
        <v>5.4813700000000002E-3</v>
      </c>
      <c r="Q36" s="359">
        <v>5.7625300000000001E-3</v>
      </c>
      <c r="R36" s="359">
        <v>5.6207499999999999E-3</v>
      </c>
      <c r="S36" s="359">
        <v>6.1477399999999996E-3</v>
      </c>
      <c r="T36" s="359">
        <v>6.1231599999999999E-3</v>
      </c>
      <c r="U36" s="359">
        <v>6.4016200000000002E-3</v>
      </c>
      <c r="V36" s="359">
        <v>6.3594699999999999E-3</v>
      </c>
      <c r="W36" s="359">
        <v>5.8882600000000002E-3</v>
      </c>
      <c r="X36" s="359">
        <v>5.9880899999999997E-3</v>
      </c>
      <c r="Y36" s="359">
        <v>6.1130400000000001E-3</v>
      </c>
      <c r="Z36" s="359">
        <v>6.52829E-3</v>
      </c>
      <c r="AA36" s="359">
        <v>6.3701900000000004E-3</v>
      </c>
      <c r="AB36" s="359">
        <v>5.8014199999999998E-3</v>
      </c>
      <c r="AC36" s="359">
        <v>5.9921000000000002E-3</v>
      </c>
      <c r="AD36" s="359">
        <v>5.8014599999999996E-3</v>
      </c>
      <c r="AE36" s="359">
        <v>6.3055300000000002E-3</v>
      </c>
      <c r="AF36" s="359">
        <v>5.9638599999999996E-3</v>
      </c>
      <c r="AG36" s="359">
        <v>6.1941499999999998E-3</v>
      </c>
      <c r="AH36" s="359">
        <v>6.1022200000000002E-3</v>
      </c>
      <c r="AI36" s="359">
        <v>5.7132499999999996E-3</v>
      </c>
      <c r="AJ36" s="359">
        <v>5.9441600000000004E-3</v>
      </c>
      <c r="AK36" s="359">
        <v>5.9187900000000002E-3</v>
      </c>
      <c r="AL36" s="359">
        <v>6.05041E-3</v>
      </c>
      <c r="AM36" s="359">
        <v>5.8786300000000001E-3</v>
      </c>
      <c r="AN36" s="359">
        <v>5.3281300000000004E-3</v>
      </c>
      <c r="AO36" s="359">
        <v>5.8701999999999999E-3</v>
      </c>
      <c r="AP36" s="359">
        <v>5.6154200000000003E-3</v>
      </c>
      <c r="AQ36" s="359">
        <v>5.2114099999999997E-3</v>
      </c>
      <c r="AR36" s="359">
        <v>5.4741700000000004E-3</v>
      </c>
      <c r="AS36" s="359">
        <v>5.5991399999999998E-3</v>
      </c>
      <c r="AT36" s="359">
        <v>5.5834099999999996E-3</v>
      </c>
      <c r="AU36" s="359">
        <v>5.5301600000000001E-3</v>
      </c>
      <c r="AV36" s="359">
        <v>5.52624E-3</v>
      </c>
      <c r="AW36" s="359">
        <v>5.6967600000000004E-3</v>
      </c>
      <c r="AX36" s="359">
        <v>5.8436E-3</v>
      </c>
      <c r="AY36" s="359">
        <v>5.4697000000000001E-3</v>
      </c>
      <c r="AZ36" s="832">
        <v>4.7751699999999996E-3</v>
      </c>
      <c r="BA36" s="832">
        <v>5.5109900000000003E-3</v>
      </c>
      <c r="BB36" s="832">
        <v>5.1814299999999999E-3</v>
      </c>
      <c r="BC36" s="832">
        <v>5.3732299999999997E-3</v>
      </c>
      <c r="BD36" s="832">
        <v>5.6099499999999998E-3</v>
      </c>
      <c r="BE36" s="832">
        <v>5.8151000000000001E-3</v>
      </c>
      <c r="BF36" s="364">
        <v>5.9487300000000002E-3</v>
      </c>
      <c r="BG36" s="364">
        <v>5.5312299999999998E-3</v>
      </c>
      <c r="BH36" s="364">
        <v>6.0793499999999999E-3</v>
      </c>
      <c r="BI36" s="364">
        <v>5.9624200000000004E-3</v>
      </c>
      <c r="BJ36" s="364">
        <v>6.1121099999999996E-3</v>
      </c>
      <c r="BK36" s="364">
        <v>5.6362199999999999E-3</v>
      </c>
      <c r="BL36" s="364">
        <v>4.7563099999999997E-3</v>
      </c>
      <c r="BM36" s="364">
        <v>5.5545600000000001E-3</v>
      </c>
      <c r="BN36" s="364">
        <v>4.7586199999999999E-3</v>
      </c>
      <c r="BO36" s="364">
        <v>5.0981000000000004E-3</v>
      </c>
      <c r="BP36" s="364">
        <v>5.70646E-3</v>
      </c>
      <c r="BQ36" s="364">
        <v>5.9114600000000003E-3</v>
      </c>
      <c r="BR36" s="364">
        <v>6.0362200000000001E-3</v>
      </c>
      <c r="BS36" s="364">
        <v>5.5890100000000002E-3</v>
      </c>
      <c r="BT36" s="364">
        <v>6.1480299999999996E-3</v>
      </c>
      <c r="BU36" s="364">
        <v>5.9861200000000002E-3</v>
      </c>
      <c r="BV36" s="364">
        <v>6.1143200000000003E-3</v>
      </c>
    </row>
    <row r="37" spans="1:74" ht="12" customHeight="1" x14ac:dyDescent="0.2">
      <c r="A37" s="174" t="s">
        <v>1299</v>
      </c>
      <c r="B37" s="674" t="s">
        <v>1274</v>
      </c>
      <c r="C37" s="359">
        <v>6.2166909999999999E-3</v>
      </c>
      <c r="D37" s="359">
        <v>5.6440240000000001E-3</v>
      </c>
      <c r="E37" s="359">
        <v>6.1301510000000003E-3</v>
      </c>
      <c r="F37" s="359">
        <v>5.8888719999999999E-3</v>
      </c>
      <c r="G37" s="359">
        <v>6.2173810000000001E-3</v>
      </c>
      <c r="H37" s="359">
        <v>6.1400320000000001E-3</v>
      </c>
      <c r="I37" s="359">
        <v>6.2789309999999997E-3</v>
      </c>
      <c r="J37" s="359">
        <v>6.3781610000000002E-3</v>
      </c>
      <c r="K37" s="359">
        <v>5.924332E-3</v>
      </c>
      <c r="L37" s="359">
        <v>6.0237509999999999E-3</v>
      </c>
      <c r="M37" s="359">
        <v>5.9665020000000003E-3</v>
      </c>
      <c r="N37" s="359">
        <v>6.166431E-3</v>
      </c>
      <c r="O37" s="359">
        <v>6.1574710000000003E-3</v>
      </c>
      <c r="P37" s="359">
        <v>5.4782939999999999E-3</v>
      </c>
      <c r="Q37" s="359">
        <v>6.1111209999999997E-3</v>
      </c>
      <c r="R37" s="359">
        <v>5.8533320000000002E-3</v>
      </c>
      <c r="S37" s="359">
        <v>5.9381010000000003E-3</v>
      </c>
      <c r="T37" s="359">
        <v>5.966832E-3</v>
      </c>
      <c r="U37" s="359">
        <v>6.0198209999999999E-3</v>
      </c>
      <c r="V37" s="359">
        <v>6.1390610000000003E-3</v>
      </c>
      <c r="W37" s="359">
        <v>5.982752E-3</v>
      </c>
      <c r="X37" s="359">
        <v>6.078501E-3</v>
      </c>
      <c r="Y37" s="359">
        <v>5.8798119999999999E-3</v>
      </c>
      <c r="Z37" s="359">
        <v>6.1474809999999998E-3</v>
      </c>
      <c r="AA37" s="359">
        <v>6.2005740000000004E-3</v>
      </c>
      <c r="AB37" s="359">
        <v>5.6162740000000001E-3</v>
      </c>
      <c r="AC37" s="359">
        <v>5.9153640000000002E-3</v>
      </c>
      <c r="AD37" s="359">
        <v>5.7034490000000002E-3</v>
      </c>
      <c r="AE37" s="359">
        <v>5.9972439999999997E-3</v>
      </c>
      <c r="AF37" s="359">
        <v>5.9181590000000001E-3</v>
      </c>
      <c r="AG37" s="359">
        <v>6.2458039999999998E-3</v>
      </c>
      <c r="AH37" s="359">
        <v>6.0618540000000002E-3</v>
      </c>
      <c r="AI37" s="359">
        <v>5.9447789999999999E-3</v>
      </c>
      <c r="AJ37" s="359">
        <v>6.0121840000000003E-3</v>
      </c>
      <c r="AK37" s="359">
        <v>5.9234889999999997E-3</v>
      </c>
      <c r="AL37" s="359">
        <v>6.1430740000000001E-3</v>
      </c>
      <c r="AM37" s="359">
        <v>6.1592210000000003E-3</v>
      </c>
      <c r="AN37" s="359">
        <v>5.5709940000000001E-3</v>
      </c>
      <c r="AO37" s="359">
        <v>6.0359410000000004E-3</v>
      </c>
      <c r="AP37" s="359">
        <v>5.7532920000000001E-3</v>
      </c>
      <c r="AQ37" s="359">
        <v>6.0076310000000003E-3</v>
      </c>
      <c r="AR37" s="359">
        <v>6.1822420000000001E-3</v>
      </c>
      <c r="AS37" s="359">
        <v>6.3171909999999998E-3</v>
      </c>
      <c r="AT37" s="359">
        <v>6.2128909999999999E-3</v>
      </c>
      <c r="AU37" s="359">
        <v>6.0358520000000004E-3</v>
      </c>
      <c r="AV37" s="359">
        <v>6.0730209999999996E-3</v>
      </c>
      <c r="AW37" s="359">
        <v>5.8330819999999999E-3</v>
      </c>
      <c r="AX37" s="359">
        <v>6.201781E-3</v>
      </c>
      <c r="AY37" s="359">
        <v>6.2139109999999999E-3</v>
      </c>
      <c r="AZ37" s="832">
        <v>5.532894E-3</v>
      </c>
      <c r="BA37" s="832">
        <v>6.1201110000000001E-3</v>
      </c>
      <c r="BB37" s="832">
        <v>5.7498920000000004E-3</v>
      </c>
      <c r="BC37" s="832">
        <v>5.9687899999999999E-3</v>
      </c>
      <c r="BD37" s="832">
        <v>6.1989599999999999E-3</v>
      </c>
      <c r="BE37" s="832">
        <v>6.3117099999999999E-3</v>
      </c>
      <c r="BF37" s="364">
        <v>6.1969900000000003E-3</v>
      </c>
      <c r="BG37" s="364">
        <v>6.05874E-3</v>
      </c>
      <c r="BH37" s="364">
        <v>6.0799399999999998E-3</v>
      </c>
      <c r="BI37" s="364">
        <v>6.0527999999999997E-3</v>
      </c>
      <c r="BJ37" s="364">
        <v>6.2157699999999998E-3</v>
      </c>
      <c r="BK37" s="364">
        <v>6.2064800000000003E-3</v>
      </c>
      <c r="BL37" s="364">
        <v>5.4913499999999999E-3</v>
      </c>
      <c r="BM37" s="364">
        <v>6.0937999999999999E-3</v>
      </c>
      <c r="BN37" s="364">
        <v>5.7509800000000002E-3</v>
      </c>
      <c r="BO37" s="364">
        <v>5.8672500000000001E-3</v>
      </c>
      <c r="BP37" s="364">
        <v>6.2152300000000004E-3</v>
      </c>
      <c r="BQ37" s="364">
        <v>6.3286499999999999E-3</v>
      </c>
      <c r="BR37" s="364">
        <v>6.2130400000000004E-3</v>
      </c>
      <c r="BS37" s="364">
        <v>6.0762999999999998E-3</v>
      </c>
      <c r="BT37" s="364">
        <v>6.0906500000000004E-3</v>
      </c>
      <c r="BU37" s="364">
        <v>6.04632E-3</v>
      </c>
      <c r="BV37" s="364">
        <v>6.2075899999999998E-3</v>
      </c>
    </row>
    <row r="38" spans="1:74" ht="12" customHeight="1" x14ac:dyDescent="0.2">
      <c r="A38" s="193"/>
      <c r="B38" s="224"/>
      <c r="C38" s="420"/>
      <c r="D38" s="420"/>
      <c r="E38" s="420"/>
      <c r="F38" s="420"/>
      <c r="G38" s="420"/>
      <c r="H38" s="420"/>
      <c r="I38" s="420"/>
      <c r="J38" s="420"/>
      <c r="K38" s="420"/>
      <c r="L38" s="420"/>
      <c r="M38" s="420"/>
      <c r="N38" s="420"/>
      <c r="O38" s="420"/>
      <c r="P38" s="420"/>
      <c r="Q38" s="420"/>
      <c r="R38" s="420"/>
      <c r="S38" s="420"/>
      <c r="T38" s="420"/>
      <c r="U38" s="420"/>
      <c r="V38" s="420"/>
      <c r="W38" s="420"/>
      <c r="X38" s="420"/>
      <c r="Y38" s="420"/>
      <c r="Z38" s="420"/>
      <c r="AA38" s="420"/>
      <c r="AB38" s="420"/>
      <c r="AC38" s="420"/>
      <c r="AD38" s="420"/>
      <c r="AE38" s="420"/>
      <c r="AF38" s="420"/>
      <c r="AG38" s="420"/>
      <c r="AH38" s="420"/>
      <c r="AI38" s="420"/>
      <c r="AJ38" s="420"/>
      <c r="AK38" s="420"/>
      <c r="AL38" s="420"/>
      <c r="AM38" s="420"/>
      <c r="AN38" s="420"/>
      <c r="AO38" s="420"/>
      <c r="AP38" s="420"/>
      <c r="AQ38" s="420"/>
      <c r="AR38" s="420"/>
      <c r="AS38" s="420"/>
      <c r="AT38" s="420"/>
      <c r="AU38" s="420"/>
      <c r="AV38" s="420"/>
      <c r="AW38" s="420"/>
      <c r="AX38" s="420"/>
      <c r="AY38" s="420"/>
      <c r="AZ38" s="834"/>
      <c r="BA38" s="834"/>
      <c r="BB38" s="834"/>
      <c r="BC38" s="834"/>
      <c r="BD38" s="834"/>
      <c r="BE38" s="834"/>
      <c r="BF38" s="416"/>
      <c r="BG38" s="416"/>
      <c r="BH38" s="416"/>
      <c r="BI38" s="416"/>
      <c r="BJ38" s="416"/>
      <c r="BK38" s="416"/>
      <c r="BL38" s="416"/>
      <c r="BM38" s="416"/>
      <c r="BN38" s="416"/>
      <c r="BO38" s="416"/>
      <c r="BP38" s="416"/>
      <c r="BQ38" s="416"/>
      <c r="BR38" s="416"/>
      <c r="BS38" s="416"/>
      <c r="BT38" s="416"/>
      <c r="BU38" s="416"/>
      <c r="BV38" s="416"/>
    </row>
    <row r="39" spans="1:74" s="60" customFormat="1" ht="12" customHeight="1" x14ac:dyDescent="0.2">
      <c r="A39" s="427" t="s">
        <v>1300</v>
      </c>
      <c r="B39" s="425" t="s">
        <v>906</v>
      </c>
      <c r="C39" s="75">
        <v>5.3424791999999999E-2</v>
      </c>
      <c r="D39" s="75">
        <v>5.0634453000000003E-2</v>
      </c>
      <c r="E39" s="75">
        <v>5.9635474000000001E-2</v>
      </c>
      <c r="F39" s="75">
        <v>6.0349160999999998E-2</v>
      </c>
      <c r="G39" s="75">
        <v>6.3742650999999997E-2</v>
      </c>
      <c r="H39" s="75">
        <v>6.2361680000000003E-2</v>
      </c>
      <c r="I39" s="75">
        <v>6.4398364999999999E-2</v>
      </c>
      <c r="J39" s="75">
        <v>6.3601464999999996E-2</v>
      </c>
      <c r="K39" s="75">
        <v>5.9957903999999999E-2</v>
      </c>
      <c r="L39" s="75">
        <v>5.9683199999999999E-2</v>
      </c>
      <c r="M39" s="75">
        <v>5.4897495999999997E-2</v>
      </c>
      <c r="N39" s="75">
        <v>5.4983066999999997E-2</v>
      </c>
      <c r="O39" s="75">
        <v>4.9678061000000003E-2</v>
      </c>
      <c r="P39" s="75">
        <v>4.7634659000000003E-2</v>
      </c>
      <c r="Q39" s="75">
        <v>5.6735536000000003E-2</v>
      </c>
      <c r="R39" s="75">
        <v>5.8294708000000001E-2</v>
      </c>
      <c r="S39" s="75">
        <v>6.2481263000000002E-2</v>
      </c>
      <c r="T39" s="75">
        <v>6.0729287E-2</v>
      </c>
      <c r="U39" s="75">
        <v>6.3041755000000005E-2</v>
      </c>
      <c r="V39" s="75">
        <v>6.2348885E-2</v>
      </c>
      <c r="W39" s="75">
        <v>5.7884814E-2</v>
      </c>
      <c r="X39" s="75">
        <v>5.7508946999999998E-2</v>
      </c>
      <c r="Y39" s="75">
        <v>5.2451456E-2</v>
      </c>
      <c r="Z39" s="75">
        <v>5.1884162999999997E-2</v>
      </c>
      <c r="AA39" s="75">
        <v>4.9534496999999997E-2</v>
      </c>
      <c r="AB39" s="75">
        <v>4.9597201E-2</v>
      </c>
      <c r="AC39" s="75">
        <v>5.8036050999999998E-2</v>
      </c>
      <c r="AD39" s="75">
        <v>5.955531E-2</v>
      </c>
      <c r="AE39" s="75">
        <v>6.3036811999999998E-2</v>
      </c>
      <c r="AF39" s="75">
        <v>6.2056012000000001E-2</v>
      </c>
      <c r="AG39" s="75">
        <v>6.3825031000000004E-2</v>
      </c>
      <c r="AH39" s="75">
        <v>6.2508684999999994E-2</v>
      </c>
      <c r="AI39" s="75">
        <v>5.8219656000000002E-2</v>
      </c>
      <c r="AJ39" s="75">
        <v>5.6734982000000003E-2</v>
      </c>
      <c r="AK39" s="75">
        <v>5.1036761E-2</v>
      </c>
      <c r="AL39" s="75">
        <v>5.0535048999999999E-2</v>
      </c>
      <c r="AM39" s="75">
        <v>5.4026502999999997E-2</v>
      </c>
      <c r="AN39" s="75">
        <v>5.2027502000000003E-2</v>
      </c>
      <c r="AO39" s="75">
        <v>6.3058481E-2</v>
      </c>
      <c r="AP39" s="75">
        <v>6.4623367000000001E-2</v>
      </c>
      <c r="AQ39" s="75">
        <v>6.7431852E-2</v>
      </c>
      <c r="AR39" s="75">
        <v>6.6823898000000007E-2</v>
      </c>
      <c r="AS39" s="75">
        <v>6.9525552000000004E-2</v>
      </c>
      <c r="AT39" s="75">
        <v>6.7464109999999994E-2</v>
      </c>
      <c r="AU39" s="75">
        <v>6.2113000000000002E-2</v>
      </c>
      <c r="AV39" s="75">
        <v>6.1741602999999999E-2</v>
      </c>
      <c r="AW39" s="75">
        <v>5.5051144000000003E-2</v>
      </c>
      <c r="AX39" s="75">
        <v>5.4603230000000003E-2</v>
      </c>
      <c r="AY39" s="75">
        <v>5.2916073000000001E-2</v>
      </c>
      <c r="AZ39" s="626">
        <v>5.1031935E-2</v>
      </c>
      <c r="BA39" s="626">
        <v>6.2463959999999999E-2</v>
      </c>
      <c r="BB39" s="626">
        <v>6.4227641000000002E-2</v>
      </c>
      <c r="BC39" s="626">
        <v>6.952005E-2</v>
      </c>
      <c r="BD39" s="626">
        <v>6.8736630000000007E-2</v>
      </c>
      <c r="BE39" s="626">
        <v>7.0698179999999999E-2</v>
      </c>
      <c r="BF39" s="426">
        <v>6.8976800000000005E-2</v>
      </c>
      <c r="BG39" s="426">
        <v>6.3905000000000003E-2</v>
      </c>
      <c r="BH39" s="426">
        <v>6.1798600000000002E-2</v>
      </c>
      <c r="BI39" s="426">
        <v>5.5506800000000002E-2</v>
      </c>
      <c r="BJ39" s="426">
        <v>5.4484200000000003E-2</v>
      </c>
      <c r="BK39" s="426">
        <v>5.2617499999999998E-2</v>
      </c>
      <c r="BL39" s="426">
        <v>5.1622399999999999E-2</v>
      </c>
      <c r="BM39" s="426">
        <v>6.2661999999999995E-2</v>
      </c>
      <c r="BN39" s="426">
        <v>6.5045199999999997E-2</v>
      </c>
      <c r="BO39" s="426">
        <v>7.0724300000000004E-2</v>
      </c>
      <c r="BP39" s="426">
        <v>7.0010500000000003E-2</v>
      </c>
      <c r="BQ39" s="426">
        <v>7.1989399999999995E-2</v>
      </c>
      <c r="BR39" s="426">
        <v>7.0235500000000006E-2</v>
      </c>
      <c r="BS39" s="426">
        <v>6.5006300000000003E-2</v>
      </c>
      <c r="BT39" s="426">
        <v>6.2683100000000005E-2</v>
      </c>
      <c r="BU39" s="426">
        <v>5.6209500000000003E-2</v>
      </c>
      <c r="BV39" s="426">
        <v>5.5084300000000003E-2</v>
      </c>
    </row>
    <row r="40" spans="1:74" ht="12" customHeight="1" x14ac:dyDescent="0.2">
      <c r="A40" s="193" t="s">
        <v>1301</v>
      </c>
      <c r="B40" s="674" t="s">
        <v>1266</v>
      </c>
      <c r="C40" s="359">
        <v>3.3632879999999999E-3</v>
      </c>
      <c r="D40" s="359">
        <v>3.0378079999999999E-3</v>
      </c>
      <c r="E40" s="359">
        <v>3.3632879999999999E-3</v>
      </c>
      <c r="F40" s="359">
        <v>3.254795E-3</v>
      </c>
      <c r="G40" s="359">
        <v>3.3632879999999999E-3</v>
      </c>
      <c r="H40" s="359">
        <v>3.254795E-3</v>
      </c>
      <c r="I40" s="359">
        <v>3.3632879999999999E-3</v>
      </c>
      <c r="J40" s="359">
        <v>3.3632879999999999E-3</v>
      </c>
      <c r="K40" s="359">
        <v>3.254795E-3</v>
      </c>
      <c r="L40" s="359">
        <v>3.3632879999999999E-3</v>
      </c>
      <c r="M40" s="359">
        <v>3.254795E-3</v>
      </c>
      <c r="N40" s="359">
        <v>3.3632879999999999E-3</v>
      </c>
      <c r="O40" s="359">
        <v>3.3632879999999999E-3</v>
      </c>
      <c r="P40" s="359">
        <v>3.0378079999999999E-3</v>
      </c>
      <c r="Q40" s="359">
        <v>3.3632879999999999E-3</v>
      </c>
      <c r="R40" s="359">
        <v>3.254795E-3</v>
      </c>
      <c r="S40" s="359">
        <v>3.3632879999999999E-3</v>
      </c>
      <c r="T40" s="359">
        <v>3.254795E-3</v>
      </c>
      <c r="U40" s="359">
        <v>3.3632879999999999E-3</v>
      </c>
      <c r="V40" s="359">
        <v>3.3632879999999999E-3</v>
      </c>
      <c r="W40" s="359">
        <v>3.254795E-3</v>
      </c>
      <c r="X40" s="359">
        <v>3.3632879999999999E-3</v>
      </c>
      <c r="Y40" s="359">
        <v>3.254795E-3</v>
      </c>
      <c r="Z40" s="359">
        <v>3.3632879999999999E-3</v>
      </c>
      <c r="AA40" s="359">
        <v>3.3540979999999998E-3</v>
      </c>
      <c r="AB40" s="359">
        <v>3.1377050000000002E-3</v>
      </c>
      <c r="AC40" s="359">
        <v>3.3540979999999998E-3</v>
      </c>
      <c r="AD40" s="359">
        <v>3.2459020000000002E-3</v>
      </c>
      <c r="AE40" s="359">
        <v>3.3540979999999998E-3</v>
      </c>
      <c r="AF40" s="359">
        <v>3.2459020000000002E-3</v>
      </c>
      <c r="AG40" s="359">
        <v>3.3540979999999998E-3</v>
      </c>
      <c r="AH40" s="359">
        <v>3.3540979999999998E-3</v>
      </c>
      <c r="AI40" s="359">
        <v>3.2459020000000002E-3</v>
      </c>
      <c r="AJ40" s="359">
        <v>3.3540979999999998E-3</v>
      </c>
      <c r="AK40" s="359">
        <v>3.2459020000000002E-3</v>
      </c>
      <c r="AL40" s="359">
        <v>3.3540979999999998E-3</v>
      </c>
      <c r="AM40" s="359">
        <v>3.3632879999999999E-3</v>
      </c>
      <c r="AN40" s="359">
        <v>3.0378079999999999E-3</v>
      </c>
      <c r="AO40" s="359">
        <v>3.3632879999999999E-3</v>
      </c>
      <c r="AP40" s="359">
        <v>3.254795E-3</v>
      </c>
      <c r="AQ40" s="359">
        <v>3.3632879999999999E-3</v>
      </c>
      <c r="AR40" s="359">
        <v>3.254795E-3</v>
      </c>
      <c r="AS40" s="359">
        <v>3.3632879999999999E-3</v>
      </c>
      <c r="AT40" s="359">
        <v>3.3632879999999999E-3</v>
      </c>
      <c r="AU40" s="359">
        <v>3.254795E-3</v>
      </c>
      <c r="AV40" s="359">
        <v>3.3632879999999999E-3</v>
      </c>
      <c r="AW40" s="359">
        <v>3.254795E-3</v>
      </c>
      <c r="AX40" s="359">
        <v>3.3632879999999999E-3</v>
      </c>
      <c r="AY40" s="359">
        <v>3.3632879999999999E-3</v>
      </c>
      <c r="AZ40" s="832">
        <v>3.0378079999999999E-3</v>
      </c>
      <c r="BA40" s="832">
        <v>3.3632879999999999E-3</v>
      </c>
      <c r="BB40" s="832">
        <v>3.254795E-3</v>
      </c>
      <c r="BC40" s="832">
        <v>3.2942499999999999E-3</v>
      </c>
      <c r="BD40" s="832">
        <v>3.2978299999999999E-3</v>
      </c>
      <c r="BE40" s="832">
        <v>3.2918800000000001E-3</v>
      </c>
      <c r="BF40" s="364">
        <v>3.28539E-3</v>
      </c>
      <c r="BG40" s="364">
        <v>3.28817E-3</v>
      </c>
      <c r="BH40" s="364">
        <v>3.2813400000000002E-3</v>
      </c>
      <c r="BI40" s="364">
        <v>3.2837600000000002E-3</v>
      </c>
      <c r="BJ40" s="364">
        <v>3.2765300000000002E-3</v>
      </c>
      <c r="BK40" s="364">
        <v>3.2686400000000002E-3</v>
      </c>
      <c r="BL40" s="364">
        <v>3.28963E-3</v>
      </c>
      <c r="BM40" s="364">
        <v>3.2829299999999999E-3</v>
      </c>
      <c r="BN40" s="364">
        <v>3.2854899999999999E-3</v>
      </c>
      <c r="BO40" s="364">
        <v>3.2846899999999998E-3</v>
      </c>
      <c r="BP40" s="364">
        <v>3.28349E-3</v>
      </c>
      <c r="BQ40" s="364">
        <v>3.2827300000000002E-3</v>
      </c>
      <c r="BR40" s="364">
        <v>3.2824899999999999E-3</v>
      </c>
      <c r="BS40" s="364">
        <v>3.2819699999999999E-3</v>
      </c>
      <c r="BT40" s="364">
        <v>3.28203E-3</v>
      </c>
      <c r="BU40" s="364">
        <v>3.2818700000000001E-3</v>
      </c>
      <c r="BV40" s="364">
        <v>3.2823599999999998E-3</v>
      </c>
    </row>
    <row r="41" spans="1:74" ht="12" customHeight="1" x14ac:dyDescent="0.2">
      <c r="A41" s="193" t="s">
        <v>1302</v>
      </c>
      <c r="B41" s="674" t="s">
        <v>1303</v>
      </c>
      <c r="C41" s="359">
        <v>1.1926707999999999E-2</v>
      </c>
      <c r="D41" s="359">
        <v>1.3152313000000001E-2</v>
      </c>
      <c r="E41" s="359">
        <v>1.813739E-2</v>
      </c>
      <c r="F41" s="359">
        <v>2.0189723999999999E-2</v>
      </c>
      <c r="G41" s="359">
        <v>2.2244567E-2</v>
      </c>
      <c r="H41" s="359">
        <v>2.2202243E-2</v>
      </c>
      <c r="I41" s="359">
        <v>2.2900281000000001E-2</v>
      </c>
      <c r="J41" s="359">
        <v>2.2103380999999998E-2</v>
      </c>
      <c r="K41" s="359">
        <v>1.9798467E-2</v>
      </c>
      <c r="L41" s="359">
        <v>1.8185116000000001E-2</v>
      </c>
      <c r="M41" s="359">
        <v>1.4738059E-2</v>
      </c>
      <c r="N41" s="359">
        <v>1.3484983000000001E-2</v>
      </c>
      <c r="O41" s="359">
        <v>1.3952198000000001E-2</v>
      </c>
      <c r="P41" s="359">
        <v>1.5366138E-2</v>
      </c>
      <c r="Q41" s="359">
        <v>2.1009673E-2</v>
      </c>
      <c r="R41" s="359">
        <v>2.3721292000000001E-2</v>
      </c>
      <c r="S41" s="359">
        <v>2.6755399999999999E-2</v>
      </c>
      <c r="T41" s="359">
        <v>2.6155871000000001E-2</v>
      </c>
      <c r="U41" s="359">
        <v>2.7315892000000001E-2</v>
      </c>
      <c r="V41" s="359">
        <v>2.6623022E-2</v>
      </c>
      <c r="W41" s="359">
        <v>2.3311398000000001E-2</v>
      </c>
      <c r="X41" s="359">
        <v>2.1783084000000001E-2</v>
      </c>
      <c r="Y41" s="359">
        <v>1.7878040000000001E-2</v>
      </c>
      <c r="Z41" s="359">
        <v>1.61583E-2</v>
      </c>
      <c r="AA41" s="359">
        <v>1.6773059999999999E-2</v>
      </c>
      <c r="AB41" s="359">
        <v>1.8949404E-2</v>
      </c>
      <c r="AC41" s="359">
        <v>2.5274614000000001E-2</v>
      </c>
      <c r="AD41" s="359">
        <v>2.7850692E-2</v>
      </c>
      <c r="AE41" s="359">
        <v>3.0275375E-2</v>
      </c>
      <c r="AF41" s="359">
        <v>3.0351394E-2</v>
      </c>
      <c r="AG41" s="359">
        <v>3.1063594E-2</v>
      </c>
      <c r="AH41" s="359">
        <v>2.9747248E-2</v>
      </c>
      <c r="AI41" s="359">
        <v>2.6515038000000001E-2</v>
      </c>
      <c r="AJ41" s="359">
        <v>2.3973544999999999E-2</v>
      </c>
      <c r="AK41" s="359">
        <v>1.9332143E-2</v>
      </c>
      <c r="AL41" s="359">
        <v>1.7773612000000001E-2</v>
      </c>
      <c r="AM41" s="359">
        <v>1.9064811000000001E-2</v>
      </c>
      <c r="AN41" s="359">
        <v>2.0449200000000001E-2</v>
      </c>
      <c r="AO41" s="359">
        <v>2.8096789E-2</v>
      </c>
      <c r="AP41" s="359">
        <v>3.0789471999999998E-2</v>
      </c>
      <c r="AQ41" s="359">
        <v>3.2470159999999998E-2</v>
      </c>
      <c r="AR41" s="359">
        <v>3.2990002999999997E-2</v>
      </c>
      <c r="AS41" s="359">
        <v>3.4563860000000002E-2</v>
      </c>
      <c r="AT41" s="359">
        <v>3.2502417999999998E-2</v>
      </c>
      <c r="AU41" s="359">
        <v>2.8279104999999999E-2</v>
      </c>
      <c r="AV41" s="359">
        <v>2.6779911E-2</v>
      </c>
      <c r="AW41" s="359">
        <v>2.1217249000000001E-2</v>
      </c>
      <c r="AX41" s="359">
        <v>1.9641538E-2</v>
      </c>
      <c r="AY41" s="359">
        <v>2.0379023999999999E-2</v>
      </c>
      <c r="AZ41" s="832">
        <v>2.1643632999999999E-2</v>
      </c>
      <c r="BA41" s="832">
        <v>2.9926911E-2</v>
      </c>
      <c r="BB41" s="832">
        <v>3.2740173999999997E-2</v>
      </c>
      <c r="BC41" s="832">
        <v>3.4627400000000003E-2</v>
      </c>
      <c r="BD41" s="832">
        <v>3.48597E-2</v>
      </c>
      <c r="BE41" s="832">
        <v>3.5807899999999997E-2</v>
      </c>
      <c r="BF41" s="364">
        <v>3.4092999999999998E-2</v>
      </c>
      <c r="BG41" s="364">
        <v>3.00378E-2</v>
      </c>
      <c r="BH41" s="364">
        <v>2.69188E-2</v>
      </c>
      <c r="BI41" s="364">
        <v>2.1644E-2</v>
      </c>
      <c r="BJ41" s="364">
        <v>1.96092E-2</v>
      </c>
      <c r="BK41" s="364">
        <v>2.0175100000000001E-2</v>
      </c>
      <c r="BL41" s="364">
        <v>2.19823E-2</v>
      </c>
      <c r="BM41" s="364">
        <v>3.0205300000000001E-2</v>
      </c>
      <c r="BN41" s="364">
        <v>3.3527099999999997E-2</v>
      </c>
      <c r="BO41" s="364">
        <v>3.5841199999999997E-2</v>
      </c>
      <c r="BP41" s="364">
        <v>3.6147899999999997E-2</v>
      </c>
      <c r="BQ41" s="364">
        <v>3.7108299999999997E-2</v>
      </c>
      <c r="BR41" s="364">
        <v>3.5354700000000003E-2</v>
      </c>
      <c r="BS41" s="364">
        <v>3.1145200000000001E-2</v>
      </c>
      <c r="BT41" s="364">
        <v>2.78027E-2</v>
      </c>
      <c r="BU41" s="364">
        <v>2.23485E-2</v>
      </c>
      <c r="BV41" s="364">
        <v>2.0203599999999999E-2</v>
      </c>
    </row>
    <row r="42" spans="1:74" ht="12" customHeight="1" x14ac:dyDescent="0.2">
      <c r="A42" s="193" t="s">
        <v>1304</v>
      </c>
      <c r="B42" s="674" t="s">
        <v>1274</v>
      </c>
      <c r="C42" s="359">
        <v>3.8134795999999999E-2</v>
      </c>
      <c r="D42" s="359">
        <v>3.4444332000000001E-2</v>
      </c>
      <c r="E42" s="359">
        <v>3.8134795999999999E-2</v>
      </c>
      <c r="F42" s="359">
        <v>3.6904642000000001E-2</v>
      </c>
      <c r="G42" s="359">
        <v>3.8134795999999999E-2</v>
      </c>
      <c r="H42" s="359">
        <v>3.6904642000000001E-2</v>
      </c>
      <c r="I42" s="359">
        <v>3.8134795999999999E-2</v>
      </c>
      <c r="J42" s="359">
        <v>3.8134795999999999E-2</v>
      </c>
      <c r="K42" s="359">
        <v>3.6904642000000001E-2</v>
      </c>
      <c r="L42" s="359">
        <v>3.8134795999999999E-2</v>
      </c>
      <c r="M42" s="359">
        <v>3.6904642000000001E-2</v>
      </c>
      <c r="N42" s="359">
        <v>3.8134795999999999E-2</v>
      </c>
      <c r="O42" s="359">
        <v>3.2362574999999998E-2</v>
      </c>
      <c r="P42" s="359">
        <v>2.9230712999999998E-2</v>
      </c>
      <c r="Q42" s="359">
        <v>3.2362574999999998E-2</v>
      </c>
      <c r="R42" s="359">
        <v>3.1318620999999998E-2</v>
      </c>
      <c r="S42" s="359">
        <v>3.2362574999999998E-2</v>
      </c>
      <c r="T42" s="359">
        <v>3.1318620999999998E-2</v>
      </c>
      <c r="U42" s="359">
        <v>3.2362574999999998E-2</v>
      </c>
      <c r="V42" s="359">
        <v>3.2362574999999998E-2</v>
      </c>
      <c r="W42" s="359">
        <v>3.1318620999999998E-2</v>
      </c>
      <c r="X42" s="359">
        <v>3.2362574999999998E-2</v>
      </c>
      <c r="Y42" s="359">
        <v>3.1318620999999998E-2</v>
      </c>
      <c r="Z42" s="359">
        <v>3.2362574999999998E-2</v>
      </c>
      <c r="AA42" s="359">
        <v>2.9407339000000001E-2</v>
      </c>
      <c r="AB42" s="359">
        <v>2.7510092E-2</v>
      </c>
      <c r="AC42" s="359">
        <v>2.9407339000000001E-2</v>
      </c>
      <c r="AD42" s="359">
        <v>2.8458715999999998E-2</v>
      </c>
      <c r="AE42" s="359">
        <v>2.9407339000000001E-2</v>
      </c>
      <c r="AF42" s="359">
        <v>2.8458715999999998E-2</v>
      </c>
      <c r="AG42" s="359">
        <v>2.9407339000000001E-2</v>
      </c>
      <c r="AH42" s="359">
        <v>2.9407339000000001E-2</v>
      </c>
      <c r="AI42" s="359">
        <v>2.8458715999999998E-2</v>
      </c>
      <c r="AJ42" s="359">
        <v>2.9407339000000001E-2</v>
      </c>
      <c r="AK42" s="359">
        <v>2.8458715999999998E-2</v>
      </c>
      <c r="AL42" s="359">
        <v>2.9407339000000001E-2</v>
      </c>
      <c r="AM42" s="359">
        <v>3.1598403999999997E-2</v>
      </c>
      <c r="AN42" s="359">
        <v>2.8540494E-2</v>
      </c>
      <c r="AO42" s="359">
        <v>3.1598403999999997E-2</v>
      </c>
      <c r="AP42" s="359">
        <v>3.0579100000000001E-2</v>
      </c>
      <c r="AQ42" s="359">
        <v>3.1598403999999997E-2</v>
      </c>
      <c r="AR42" s="359">
        <v>3.0579100000000001E-2</v>
      </c>
      <c r="AS42" s="359">
        <v>3.1598403999999997E-2</v>
      </c>
      <c r="AT42" s="359">
        <v>3.1598403999999997E-2</v>
      </c>
      <c r="AU42" s="359">
        <v>3.0579100000000001E-2</v>
      </c>
      <c r="AV42" s="359">
        <v>3.1598403999999997E-2</v>
      </c>
      <c r="AW42" s="359">
        <v>3.0579100000000001E-2</v>
      </c>
      <c r="AX42" s="359">
        <v>3.1598403999999997E-2</v>
      </c>
      <c r="AY42" s="359">
        <v>2.9173760999999999E-2</v>
      </c>
      <c r="AZ42" s="832">
        <v>2.6350493999999999E-2</v>
      </c>
      <c r="BA42" s="832">
        <v>2.9173760999999999E-2</v>
      </c>
      <c r="BB42" s="832">
        <v>2.8232672E-2</v>
      </c>
      <c r="BC42" s="832">
        <v>3.1598399999999999E-2</v>
      </c>
      <c r="BD42" s="832">
        <v>3.0579100000000001E-2</v>
      </c>
      <c r="BE42" s="832">
        <v>3.1598399999999999E-2</v>
      </c>
      <c r="BF42" s="364">
        <v>3.1598399999999999E-2</v>
      </c>
      <c r="BG42" s="364">
        <v>3.0579100000000001E-2</v>
      </c>
      <c r="BH42" s="364">
        <v>3.1598399999999999E-2</v>
      </c>
      <c r="BI42" s="364">
        <v>3.0579100000000001E-2</v>
      </c>
      <c r="BJ42" s="364">
        <v>3.1598399999999999E-2</v>
      </c>
      <c r="BK42" s="364">
        <v>2.91738E-2</v>
      </c>
      <c r="BL42" s="364">
        <v>2.6350499999999999E-2</v>
      </c>
      <c r="BM42" s="364">
        <v>2.91738E-2</v>
      </c>
      <c r="BN42" s="364">
        <v>2.8232699999999999E-2</v>
      </c>
      <c r="BO42" s="364">
        <v>3.1598399999999999E-2</v>
      </c>
      <c r="BP42" s="364">
        <v>3.0579100000000001E-2</v>
      </c>
      <c r="BQ42" s="364">
        <v>3.1598399999999999E-2</v>
      </c>
      <c r="BR42" s="364">
        <v>3.1598399999999999E-2</v>
      </c>
      <c r="BS42" s="364">
        <v>3.0579100000000001E-2</v>
      </c>
      <c r="BT42" s="364">
        <v>3.1598399999999999E-2</v>
      </c>
      <c r="BU42" s="364">
        <v>3.0579100000000001E-2</v>
      </c>
      <c r="BV42" s="364">
        <v>3.1598399999999999E-2</v>
      </c>
    </row>
    <row r="43" spans="1:74" ht="12" customHeight="1" x14ac:dyDescent="0.2">
      <c r="A43" s="192"/>
      <c r="B43" s="224"/>
      <c r="C43" s="421"/>
      <c r="D43" s="421"/>
      <c r="E43" s="421"/>
      <c r="F43" s="421"/>
      <c r="G43" s="421"/>
      <c r="H43" s="421"/>
      <c r="I43" s="421"/>
      <c r="J43" s="421"/>
      <c r="K43" s="421"/>
      <c r="L43" s="421"/>
      <c r="M43" s="421"/>
      <c r="N43" s="421"/>
      <c r="O43" s="421"/>
      <c r="P43" s="421"/>
      <c r="Q43" s="421"/>
      <c r="R43" s="421"/>
      <c r="S43" s="421"/>
      <c r="T43" s="421"/>
      <c r="U43" s="421"/>
      <c r="V43" s="421"/>
      <c r="W43" s="421"/>
      <c r="X43" s="421"/>
      <c r="Y43" s="421"/>
      <c r="Z43" s="421"/>
      <c r="AA43" s="421"/>
      <c r="AB43" s="421"/>
      <c r="AC43" s="421"/>
      <c r="AD43" s="421"/>
      <c r="AE43" s="421"/>
      <c r="AF43" s="421"/>
      <c r="AG43" s="421"/>
      <c r="AH43" s="421"/>
      <c r="AI43" s="421"/>
      <c r="AJ43" s="421"/>
      <c r="AK43" s="421"/>
      <c r="AL43" s="421"/>
      <c r="AM43" s="421"/>
      <c r="AN43" s="421"/>
      <c r="AO43" s="421"/>
      <c r="AP43" s="421"/>
      <c r="AQ43" s="421"/>
      <c r="AR43" s="421"/>
      <c r="AS43" s="421"/>
      <c r="AT43" s="421"/>
      <c r="AU43" s="421"/>
      <c r="AV43" s="421"/>
      <c r="AW43" s="421"/>
      <c r="AX43" s="421"/>
      <c r="AY43" s="421"/>
      <c r="AZ43" s="835"/>
      <c r="BA43" s="835"/>
      <c r="BB43" s="835"/>
      <c r="BC43" s="835"/>
      <c r="BD43" s="835"/>
      <c r="BE43" s="835"/>
      <c r="BF43" s="417"/>
      <c r="BG43" s="417"/>
      <c r="BH43" s="417"/>
      <c r="BI43" s="417"/>
      <c r="BJ43" s="417"/>
      <c r="BK43" s="417"/>
      <c r="BL43" s="417"/>
      <c r="BM43" s="417"/>
      <c r="BN43" s="417"/>
      <c r="BO43" s="417"/>
      <c r="BP43" s="417"/>
      <c r="BQ43" s="417"/>
      <c r="BR43" s="417"/>
      <c r="BS43" s="417"/>
      <c r="BT43" s="417"/>
      <c r="BU43" s="417"/>
      <c r="BV43" s="417"/>
    </row>
    <row r="44" spans="1:74" s="60" customFormat="1" ht="12" customHeight="1" x14ac:dyDescent="0.2">
      <c r="A44" s="427" t="s">
        <v>1305</v>
      </c>
      <c r="B44" s="425" t="s">
        <v>910</v>
      </c>
      <c r="C44" s="75">
        <v>0.11774947854999999</v>
      </c>
      <c r="D44" s="75">
        <v>0.11113875703999999</v>
      </c>
      <c r="E44" s="75">
        <v>0.13272038711</v>
      </c>
      <c r="F44" s="75">
        <v>0.12708820151</v>
      </c>
      <c r="G44" s="75">
        <v>0.13402123101999999</v>
      </c>
      <c r="H44" s="75">
        <v>0.13916720659000001</v>
      </c>
      <c r="I44" s="75">
        <v>0.13162209975</v>
      </c>
      <c r="J44" s="75">
        <v>0.14098988636000001</v>
      </c>
      <c r="K44" s="75">
        <v>0.12806010209999999</v>
      </c>
      <c r="L44" s="75">
        <v>0.14165578005000001</v>
      </c>
      <c r="M44" s="75">
        <v>0.13462154076999999</v>
      </c>
      <c r="N44" s="75">
        <v>0.13430510486</v>
      </c>
      <c r="O44" s="75">
        <v>0.13570656008000001</v>
      </c>
      <c r="P44" s="75">
        <v>0.12431285685</v>
      </c>
      <c r="Q44" s="75">
        <v>0.14873180039</v>
      </c>
      <c r="R44" s="75">
        <v>0.13862906397999999</v>
      </c>
      <c r="S44" s="75">
        <v>0.16170074526</v>
      </c>
      <c r="T44" s="75">
        <v>0.15818090256</v>
      </c>
      <c r="U44" s="75">
        <v>0.14926313439</v>
      </c>
      <c r="V44" s="75">
        <v>0.16171355104999999</v>
      </c>
      <c r="W44" s="75">
        <v>0.15157446611</v>
      </c>
      <c r="X44" s="75">
        <v>0.15937373364999999</v>
      </c>
      <c r="Y44" s="75">
        <v>0.14574475811000001</v>
      </c>
      <c r="Z44" s="75">
        <v>0.15715860349999999</v>
      </c>
      <c r="AA44" s="75">
        <v>0.13985313605999999</v>
      </c>
      <c r="AB44" s="75">
        <v>0.15058724035000001</v>
      </c>
      <c r="AC44" s="75">
        <v>0.1546792676</v>
      </c>
      <c r="AD44" s="75">
        <v>0.15250653066</v>
      </c>
      <c r="AE44" s="75">
        <v>0.16754287034000001</v>
      </c>
      <c r="AF44" s="75">
        <v>0.16144631392</v>
      </c>
      <c r="AG44" s="75">
        <v>0.17324812987999999</v>
      </c>
      <c r="AH44" s="75">
        <v>0.16335133021000001</v>
      </c>
      <c r="AI44" s="75">
        <v>0.15740962634</v>
      </c>
      <c r="AJ44" s="75">
        <v>0.16696574975</v>
      </c>
      <c r="AK44" s="75">
        <v>0.15739847446999999</v>
      </c>
      <c r="AL44" s="75">
        <v>0.15612470740000001</v>
      </c>
      <c r="AM44" s="75">
        <v>0.13231842885</v>
      </c>
      <c r="AN44" s="75">
        <v>0.12961560943</v>
      </c>
      <c r="AO44" s="75">
        <v>0.1394414343</v>
      </c>
      <c r="AP44" s="75">
        <v>0.14156262246000001</v>
      </c>
      <c r="AQ44" s="75">
        <v>0.13875794022999999</v>
      </c>
      <c r="AR44" s="75">
        <v>0.13541763578999999</v>
      </c>
      <c r="AS44" s="75">
        <v>0.14350811774</v>
      </c>
      <c r="AT44" s="75">
        <v>0.14163351789</v>
      </c>
      <c r="AU44" s="75">
        <v>0.13888331549999999</v>
      </c>
      <c r="AV44" s="75">
        <v>0.14860897357</v>
      </c>
      <c r="AW44" s="75">
        <v>0.13608615349</v>
      </c>
      <c r="AX44" s="75">
        <v>0.14857030103999999</v>
      </c>
      <c r="AY44" s="75">
        <v>0.12255111449</v>
      </c>
      <c r="AZ44" s="626">
        <v>0.12255065555</v>
      </c>
      <c r="BA44" s="626">
        <v>0.14752728426</v>
      </c>
      <c r="BB44" s="626">
        <v>0.14587171021000001</v>
      </c>
      <c r="BC44" s="626">
        <v>0.15548306981000001</v>
      </c>
      <c r="BD44" s="626">
        <v>0.15320419148</v>
      </c>
      <c r="BE44" s="626">
        <v>0.16184519506</v>
      </c>
      <c r="BF44" s="426">
        <v>0.16753589999999999</v>
      </c>
      <c r="BG44" s="426">
        <v>0.1594535</v>
      </c>
      <c r="BH44" s="426">
        <v>0.16809089999999999</v>
      </c>
      <c r="BI44" s="426">
        <v>0.1604035</v>
      </c>
      <c r="BJ44" s="426">
        <v>0.1681597</v>
      </c>
      <c r="BK44" s="426">
        <v>0.16031860000000001</v>
      </c>
      <c r="BL44" s="426">
        <v>0.15037420000000001</v>
      </c>
      <c r="BM44" s="426">
        <v>0.1681733</v>
      </c>
      <c r="BN44" s="426">
        <v>0.16692199999999999</v>
      </c>
      <c r="BO44" s="426">
        <v>0.17773729999999999</v>
      </c>
      <c r="BP44" s="426">
        <v>0.17471880000000001</v>
      </c>
      <c r="BQ44" s="426">
        <v>0.1791809</v>
      </c>
      <c r="BR44" s="426">
        <v>0.179728</v>
      </c>
      <c r="BS44" s="426">
        <v>0.1709456</v>
      </c>
      <c r="BT44" s="426">
        <v>0.1789752</v>
      </c>
      <c r="BU44" s="426">
        <v>0.16934540000000001</v>
      </c>
      <c r="BV44" s="426">
        <v>0.17653260000000001</v>
      </c>
    </row>
    <row r="45" spans="1:74" ht="12" customHeight="1" x14ac:dyDescent="0.2">
      <c r="A45" s="192" t="s">
        <v>1259</v>
      </c>
      <c r="B45" s="674" t="s">
        <v>1260</v>
      </c>
      <c r="C45" s="359">
        <v>3.1295586696000001E-2</v>
      </c>
      <c r="D45" s="359">
        <v>3.0563466760000001E-2</v>
      </c>
      <c r="E45" s="359">
        <v>3.7204449894E-2</v>
      </c>
      <c r="F45" s="359">
        <v>3.7976023608000002E-2</v>
      </c>
      <c r="G45" s="359">
        <v>3.7220423065000001E-2</v>
      </c>
      <c r="H45" s="359">
        <v>4.2690898263000002E-2</v>
      </c>
      <c r="I45" s="359">
        <v>3.8082709947999997E-2</v>
      </c>
      <c r="J45" s="359">
        <v>4.1901542648000001E-2</v>
      </c>
      <c r="K45" s="359">
        <v>3.8419115766000003E-2</v>
      </c>
      <c r="L45" s="359">
        <v>4.3662446087999997E-2</v>
      </c>
      <c r="M45" s="359">
        <v>4.0525326464999997E-2</v>
      </c>
      <c r="N45" s="359">
        <v>4.2173933173999999E-2</v>
      </c>
      <c r="O45" s="359">
        <v>4.4645181875000002E-2</v>
      </c>
      <c r="P45" s="359">
        <v>4.2885108834999998E-2</v>
      </c>
      <c r="Q45" s="359">
        <v>5.1505184012000001E-2</v>
      </c>
      <c r="R45" s="359">
        <v>4.8101870120000001E-2</v>
      </c>
      <c r="S45" s="359">
        <v>6.4170593166999995E-2</v>
      </c>
      <c r="T45" s="359">
        <v>6.0559066561999997E-2</v>
      </c>
      <c r="U45" s="359">
        <v>5.3738973749000003E-2</v>
      </c>
      <c r="V45" s="359">
        <v>6.0734540215E-2</v>
      </c>
      <c r="W45" s="359">
        <v>6.0538793237000003E-2</v>
      </c>
      <c r="X45" s="359">
        <v>5.9065284239000003E-2</v>
      </c>
      <c r="Y45" s="359">
        <v>5.1339770074E-2</v>
      </c>
      <c r="Z45" s="359">
        <v>6.3211621250000002E-2</v>
      </c>
      <c r="AA45" s="359">
        <v>5.3344262535999998E-2</v>
      </c>
      <c r="AB45" s="359">
        <v>6.2005592471000001E-2</v>
      </c>
      <c r="AC45" s="359">
        <v>5.9853524391000001E-2</v>
      </c>
      <c r="AD45" s="359">
        <v>6.4731356721E-2</v>
      </c>
      <c r="AE45" s="359">
        <v>6.5499102532999995E-2</v>
      </c>
      <c r="AF45" s="359">
        <v>6.7371088117999994E-2</v>
      </c>
      <c r="AG45" s="359">
        <v>7.2994892303000006E-2</v>
      </c>
      <c r="AH45" s="359">
        <v>6.5279892532000006E-2</v>
      </c>
      <c r="AI45" s="359">
        <v>6.5176423632999997E-2</v>
      </c>
      <c r="AJ45" s="359">
        <v>6.6892007860000005E-2</v>
      </c>
      <c r="AK45" s="359">
        <v>6.4165659185000001E-2</v>
      </c>
      <c r="AL45" s="359">
        <v>6.2758276724000001E-2</v>
      </c>
      <c r="AM45" s="359">
        <v>4.0946777820000002E-2</v>
      </c>
      <c r="AN45" s="359">
        <v>4.4774972620999998E-2</v>
      </c>
      <c r="AO45" s="359">
        <v>4.6282542024999998E-2</v>
      </c>
      <c r="AP45" s="359">
        <v>4.6348503721000002E-2</v>
      </c>
      <c r="AQ45" s="359">
        <v>4.4341347304000002E-2</v>
      </c>
      <c r="AR45" s="359">
        <v>3.7787911813000001E-2</v>
      </c>
      <c r="AS45" s="359">
        <v>4.4394747769000001E-2</v>
      </c>
      <c r="AT45" s="359">
        <v>4.3195465063000003E-2</v>
      </c>
      <c r="AU45" s="359">
        <v>4.5549147746000003E-2</v>
      </c>
      <c r="AV45" s="359">
        <v>4.8787139908000002E-2</v>
      </c>
      <c r="AW45" s="359">
        <v>4.6008352549999999E-2</v>
      </c>
      <c r="AX45" s="359">
        <v>4.9436189872999997E-2</v>
      </c>
      <c r="AY45" s="359">
        <v>3.5462419751999999E-2</v>
      </c>
      <c r="AZ45" s="832">
        <v>4.1388357289999997E-2</v>
      </c>
      <c r="BA45" s="832">
        <v>4.9490718055999999E-2</v>
      </c>
      <c r="BB45" s="832">
        <v>5.2893706653E-2</v>
      </c>
      <c r="BC45" s="832">
        <v>5.4134536221999999E-2</v>
      </c>
      <c r="BD45" s="832">
        <v>5.7091752179999997E-2</v>
      </c>
      <c r="BE45" s="832">
        <v>6.3518854548000006E-2</v>
      </c>
      <c r="BF45" s="364">
        <v>6.6650000000000001E-2</v>
      </c>
      <c r="BG45" s="364">
        <v>6.6698099999999996E-2</v>
      </c>
      <c r="BH45" s="364">
        <v>6.9235400000000002E-2</v>
      </c>
      <c r="BI45" s="364">
        <v>6.7557599999999995E-2</v>
      </c>
      <c r="BJ45" s="364">
        <v>7.2046200000000005E-2</v>
      </c>
      <c r="BK45" s="364">
        <v>6.8356299999999995E-2</v>
      </c>
      <c r="BL45" s="364">
        <v>6.5733299999999995E-2</v>
      </c>
      <c r="BM45" s="364">
        <v>7.3928999999999995E-2</v>
      </c>
      <c r="BN45" s="364">
        <v>7.3844099999999996E-2</v>
      </c>
      <c r="BO45" s="364">
        <v>7.8692700000000004E-2</v>
      </c>
      <c r="BP45" s="364">
        <v>7.7336000000000002E-2</v>
      </c>
      <c r="BQ45" s="364">
        <v>7.9792600000000005E-2</v>
      </c>
      <c r="BR45" s="364">
        <v>8.0063700000000002E-2</v>
      </c>
      <c r="BS45" s="364">
        <v>7.7896900000000005E-2</v>
      </c>
      <c r="BT45" s="364">
        <v>7.9419900000000002E-2</v>
      </c>
      <c r="BU45" s="364">
        <v>7.5853900000000002E-2</v>
      </c>
      <c r="BV45" s="364">
        <v>7.9704399999999995E-2</v>
      </c>
    </row>
    <row r="46" spans="1:74" ht="12" customHeight="1" x14ac:dyDescent="0.2">
      <c r="A46" s="670" t="s">
        <v>1306</v>
      </c>
      <c r="B46" s="675" t="s">
        <v>1307</v>
      </c>
      <c r="C46" s="671">
        <v>8.6453891850999998E-2</v>
      </c>
      <c r="D46" s="671">
        <v>8.0575290282000001E-2</v>
      </c>
      <c r="E46" s="671">
        <v>9.5515937214999999E-2</v>
      </c>
      <c r="F46" s="671">
        <v>8.9112177899E-2</v>
      </c>
      <c r="G46" s="671">
        <v>9.6800807958999993E-2</v>
      </c>
      <c r="H46" s="671">
        <v>9.6476308326000002E-2</v>
      </c>
      <c r="I46" s="671">
        <v>9.3539389804000006E-2</v>
      </c>
      <c r="J46" s="671">
        <v>9.9088343708000001E-2</v>
      </c>
      <c r="K46" s="671">
        <v>8.9640986334E-2</v>
      </c>
      <c r="L46" s="671">
        <v>9.7993333964000007E-2</v>
      </c>
      <c r="M46" s="671">
        <v>9.4096214307000006E-2</v>
      </c>
      <c r="N46" s="671">
        <v>9.2131171681999996E-2</v>
      </c>
      <c r="O46" s="671">
        <v>9.1061378201999998E-2</v>
      </c>
      <c r="P46" s="671">
        <v>8.1427748011000001E-2</v>
      </c>
      <c r="Q46" s="671">
        <v>9.7226616380999997E-2</v>
      </c>
      <c r="R46" s="671">
        <v>9.0527193857000005E-2</v>
      </c>
      <c r="S46" s="671">
        <v>9.7530152090999994E-2</v>
      </c>
      <c r="T46" s="671">
        <v>9.7621835998000006E-2</v>
      </c>
      <c r="U46" s="671">
        <v>9.5524160639999994E-2</v>
      </c>
      <c r="V46" s="671">
        <v>0.10097901082999999</v>
      </c>
      <c r="W46" s="671">
        <v>9.1035672868999995E-2</v>
      </c>
      <c r="X46" s="671">
        <v>0.10030844942</v>
      </c>
      <c r="Y46" s="671">
        <v>9.4404988039999999E-2</v>
      </c>
      <c r="Z46" s="671">
        <v>9.3946982247999994E-2</v>
      </c>
      <c r="AA46" s="671">
        <v>8.6508873520000001E-2</v>
      </c>
      <c r="AB46" s="671">
        <v>8.8581647880999995E-2</v>
      </c>
      <c r="AC46" s="671">
        <v>9.4825743207000004E-2</v>
      </c>
      <c r="AD46" s="671">
        <v>8.7775173935000006E-2</v>
      </c>
      <c r="AE46" s="671">
        <v>0.10204376781000001</v>
      </c>
      <c r="AF46" s="671">
        <v>9.4075225807000007E-2</v>
      </c>
      <c r="AG46" s="671">
        <v>0.10025323758</v>
      </c>
      <c r="AH46" s="671">
        <v>9.8071437679000006E-2</v>
      </c>
      <c r="AI46" s="671">
        <v>9.2233202710999995E-2</v>
      </c>
      <c r="AJ46" s="671">
        <v>0.10007374189</v>
      </c>
      <c r="AK46" s="671">
        <v>9.3232815289000001E-2</v>
      </c>
      <c r="AL46" s="671">
        <v>9.3366430676000006E-2</v>
      </c>
      <c r="AM46" s="671">
        <v>9.1371651028000003E-2</v>
      </c>
      <c r="AN46" s="671">
        <v>8.4840636812999998E-2</v>
      </c>
      <c r="AO46" s="671">
        <v>9.3158892276999999E-2</v>
      </c>
      <c r="AP46" s="671">
        <v>9.5214118737000003E-2</v>
      </c>
      <c r="AQ46" s="671">
        <v>9.4416592921999998E-2</v>
      </c>
      <c r="AR46" s="671">
        <v>9.7629723973999993E-2</v>
      </c>
      <c r="AS46" s="671">
        <v>9.9113369973000007E-2</v>
      </c>
      <c r="AT46" s="671">
        <v>9.8438052831999995E-2</v>
      </c>
      <c r="AU46" s="671">
        <v>9.3334167757E-2</v>
      </c>
      <c r="AV46" s="671">
        <v>9.9821833663000001E-2</v>
      </c>
      <c r="AW46" s="671">
        <v>9.0077800939000002E-2</v>
      </c>
      <c r="AX46" s="671">
        <v>9.9134111168E-2</v>
      </c>
      <c r="AY46" s="671">
        <v>8.7088694743000003E-2</v>
      </c>
      <c r="AZ46" s="836">
        <v>8.1162298258999996E-2</v>
      </c>
      <c r="BA46" s="836">
        <v>9.8036566204000003E-2</v>
      </c>
      <c r="BB46" s="836">
        <v>9.2978003562000006E-2</v>
      </c>
      <c r="BC46" s="836">
        <v>0.10134853359</v>
      </c>
      <c r="BD46" s="836">
        <v>9.6112439300999997E-2</v>
      </c>
      <c r="BE46" s="836">
        <v>9.8326340508000001E-2</v>
      </c>
      <c r="BF46" s="672">
        <v>0.1008859</v>
      </c>
      <c r="BG46" s="672">
        <v>9.2755400000000002E-2</v>
      </c>
      <c r="BH46" s="672">
        <v>9.8855499999999999E-2</v>
      </c>
      <c r="BI46" s="672">
        <v>9.2845899999999995E-2</v>
      </c>
      <c r="BJ46" s="672">
        <v>9.6113500000000004E-2</v>
      </c>
      <c r="BK46" s="672">
        <v>9.1962299999999997E-2</v>
      </c>
      <c r="BL46" s="672">
        <v>8.4640900000000005E-2</v>
      </c>
      <c r="BM46" s="672">
        <v>9.42442E-2</v>
      </c>
      <c r="BN46" s="672">
        <v>9.3077900000000005E-2</v>
      </c>
      <c r="BO46" s="672">
        <v>9.9044599999999997E-2</v>
      </c>
      <c r="BP46" s="672">
        <v>9.7382800000000005E-2</v>
      </c>
      <c r="BQ46" s="672">
        <v>9.9388299999999999E-2</v>
      </c>
      <c r="BR46" s="672">
        <v>9.9664299999999997E-2</v>
      </c>
      <c r="BS46" s="672">
        <v>9.3048699999999998E-2</v>
      </c>
      <c r="BT46" s="672">
        <v>9.9555299999999999E-2</v>
      </c>
      <c r="BU46" s="672">
        <v>9.3491500000000005E-2</v>
      </c>
      <c r="BV46" s="672">
        <v>9.6828200000000003E-2</v>
      </c>
    </row>
    <row r="47" spans="1:74" s="228" customFormat="1" ht="15" x14ac:dyDescent="0.25">
      <c r="A47" s="230"/>
      <c r="B47" s="1091" t="s">
        <v>1308</v>
      </c>
      <c r="C47" s="1091"/>
      <c r="D47" s="1091"/>
      <c r="E47" s="1091"/>
      <c r="F47" s="1091"/>
      <c r="G47" s="1091"/>
      <c r="H47" s="1091"/>
      <c r="I47" s="1091"/>
      <c r="J47" s="1091"/>
      <c r="K47" s="1091"/>
      <c r="L47" s="1091"/>
      <c r="M47" s="1091"/>
      <c r="N47" s="1091"/>
      <c r="O47" s="1091"/>
      <c r="P47" s="1091"/>
      <c r="Q47" s="1091"/>
      <c r="R47" s="701"/>
      <c r="S47" s="237"/>
      <c r="T47" s="237"/>
      <c r="U47" s="237"/>
      <c r="V47" s="237"/>
      <c r="W47" s="237"/>
      <c r="X47" s="237"/>
      <c r="Y47" s="237"/>
      <c r="Z47" s="237"/>
      <c r="AA47" s="237"/>
      <c r="AB47" s="237"/>
      <c r="AC47" s="238"/>
      <c r="AD47" s="238"/>
      <c r="AE47" s="238"/>
      <c r="AF47" s="238"/>
      <c r="AG47" s="238"/>
      <c r="AH47" s="238"/>
      <c r="AI47" s="238"/>
      <c r="AJ47" s="238"/>
      <c r="AK47" s="238"/>
      <c r="AL47" s="238"/>
      <c r="AM47" s="238"/>
      <c r="AN47" s="238"/>
      <c r="AO47" s="238"/>
      <c r="AP47" s="238"/>
      <c r="AQ47" s="238"/>
      <c r="AR47" s="238"/>
      <c r="AS47" s="238"/>
      <c r="AT47" s="238"/>
      <c r="AU47" s="238"/>
      <c r="AV47" s="238"/>
      <c r="AW47" s="238"/>
      <c r="AX47" s="238"/>
      <c r="AY47" s="616"/>
      <c r="AZ47" s="616"/>
      <c r="BA47" s="616"/>
      <c r="BB47" s="616"/>
      <c r="BC47" s="616"/>
      <c r="BD47" s="616"/>
      <c r="BE47" s="616"/>
      <c r="BF47" s="616"/>
      <c r="BG47" s="616"/>
      <c r="BH47" s="616"/>
      <c r="BI47" s="616"/>
      <c r="BJ47" s="238"/>
      <c r="BK47" s="238"/>
      <c r="BL47" s="238"/>
      <c r="BM47" s="238"/>
      <c r="BN47" s="238"/>
      <c r="BO47" s="238"/>
      <c r="BP47" s="238"/>
      <c r="BQ47" s="238"/>
      <c r="BR47" s="238"/>
      <c r="BS47" s="238"/>
      <c r="BT47" s="238"/>
      <c r="BU47" s="238"/>
      <c r="BV47" s="238"/>
    </row>
    <row r="48" spans="1:74" s="196" customFormat="1" ht="24" customHeight="1" x14ac:dyDescent="0.2">
      <c r="A48" s="194"/>
      <c r="B48" s="1088" t="s">
        <v>1309</v>
      </c>
      <c r="C48" s="1090"/>
      <c r="D48" s="1090"/>
      <c r="E48" s="1090"/>
      <c r="F48" s="1090"/>
      <c r="G48" s="1090"/>
      <c r="H48" s="1090"/>
      <c r="I48" s="1090"/>
      <c r="J48" s="1090"/>
      <c r="K48" s="1090"/>
      <c r="L48" s="1090"/>
      <c r="M48" s="1090"/>
      <c r="N48" s="1090"/>
      <c r="O48" s="1090"/>
      <c r="P48" s="1090"/>
      <c r="Q48" s="1090"/>
      <c r="R48" s="897"/>
      <c r="S48" s="195"/>
      <c r="T48" s="195"/>
      <c r="U48" s="195"/>
      <c r="V48" s="195"/>
      <c r="W48" s="195"/>
      <c r="X48" s="195"/>
      <c r="Y48" s="195"/>
      <c r="Z48" s="195"/>
      <c r="AA48" s="195"/>
      <c r="AB48" s="195"/>
      <c r="AC48" s="195"/>
      <c r="AD48" s="195"/>
      <c r="AE48" s="195"/>
      <c r="AF48" s="195"/>
      <c r="AG48" s="195"/>
      <c r="AH48" s="195"/>
      <c r="AI48" s="75"/>
      <c r="AJ48" s="75"/>
      <c r="AK48" s="75"/>
      <c r="AL48" s="75"/>
      <c r="AM48" s="75"/>
      <c r="AN48" s="75"/>
      <c r="AO48" s="75"/>
      <c r="AP48" s="75"/>
      <c r="AQ48" s="75"/>
      <c r="AR48" s="75"/>
      <c r="AS48" s="75"/>
      <c r="AT48" s="75"/>
      <c r="AU48" s="75"/>
      <c r="AV48" s="75"/>
      <c r="AW48" s="75"/>
      <c r="AX48" s="75"/>
      <c r="AY48" s="626"/>
      <c r="AZ48" s="626"/>
      <c r="BA48" s="626"/>
      <c r="BB48" s="626"/>
      <c r="BC48" s="626"/>
      <c r="BD48" s="626"/>
      <c r="BE48" s="626"/>
      <c r="BF48" s="626"/>
      <c r="BG48" s="626"/>
      <c r="BH48" s="626"/>
      <c r="BI48" s="626"/>
      <c r="BJ48" s="75"/>
      <c r="BK48" s="75"/>
      <c r="BL48" s="75"/>
      <c r="BM48" s="75"/>
      <c r="BN48" s="75"/>
      <c r="BO48" s="75"/>
      <c r="BP48" s="75"/>
      <c r="BQ48" s="75"/>
      <c r="BR48" s="75"/>
      <c r="BS48" s="75"/>
      <c r="BT48" s="195"/>
      <c r="BU48" s="195"/>
      <c r="BV48" s="195"/>
    </row>
    <row r="49" spans="1:74" s="196" customFormat="1" ht="12" customHeight="1" x14ac:dyDescent="0.2">
      <c r="A49" s="194"/>
      <c r="B49" s="1090" t="s">
        <v>1310</v>
      </c>
      <c r="C49" s="1090"/>
      <c r="D49" s="1090"/>
      <c r="E49" s="1090"/>
      <c r="F49" s="1090"/>
      <c r="G49" s="1090"/>
      <c r="H49" s="1090"/>
      <c r="I49" s="1090"/>
      <c r="J49" s="1090"/>
      <c r="K49" s="1090"/>
      <c r="L49" s="1090"/>
      <c r="M49" s="1090"/>
      <c r="N49" s="1090"/>
      <c r="O49" s="1090"/>
      <c r="P49" s="1090"/>
      <c r="Q49" s="1090"/>
      <c r="R49" s="897"/>
      <c r="S49" s="195"/>
      <c r="T49" s="195"/>
      <c r="U49" s="195"/>
      <c r="V49" s="195"/>
      <c r="W49" s="195"/>
      <c r="X49" s="195"/>
      <c r="Y49" s="195"/>
      <c r="Z49" s="195"/>
      <c r="AA49" s="195"/>
      <c r="AB49" s="195"/>
      <c r="AC49" s="195"/>
      <c r="AD49" s="195"/>
      <c r="AE49" s="195"/>
      <c r="AF49" s="195"/>
      <c r="AG49" s="195"/>
      <c r="AH49" s="195"/>
      <c r="AI49" s="195"/>
      <c r="AJ49" s="195"/>
      <c r="AK49" s="195"/>
      <c r="AL49" s="195"/>
      <c r="AM49" s="247"/>
      <c r="AN49" s="247"/>
      <c r="AO49" s="247"/>
      <c r="AP49" s="247"/>
      <c r="AQ49" s="247"/>
      <c r="AR49" s="247"/>
      <c r="AS49" s="247"/>
      <c r="AT49" s="247"/>
      <c r="AU49" s="247"/>
      <c r="AV49" s="247"/>
      <c r="AW49" s="247"/>
      <c r="AX49" s="247"/>
      <c r="AY49" s="627"/>
      <c r="AZ49" s="627"/>
      <c r="BA49" s="627"/>
      <c r="BB49" s="627"/>
      <c r="BC49" s="627"/>
      <c r="BD49" s="627"/>
      <c r="BE49" s="627"/>
      <c r="BF49" s="627"/>
      <c r="BG49" s="627"/>
      <c r="BH49" s="627"/>
      <c r="BI49" s="627"/>
      <c r="BJ49" s="247"/>
      <c r="BK49" s="247"/>
      <c r="BL49" s="247"/>
      <c r="BM49" s="247"/>
      <c r="BN49" s="247"/>
      <c r="BO49" s="247"/>
      <c r="BP49" s="247"/>
      <c r="BQ49" s="247"/>
      <c r="BR49" s="247"/>
      <c r="BS49" s="247"/>
      <c r="BT49" s="195"/>
      <c r="BU49" s="195"/>
      <c r="BV49" s="195"/>
    </row>
    <row r="50" spans="1:74" s="196" customFormat="1" ht="12" customHeight="1" x14ac:dyDescent="0.2">
      <c r="A50" s="194"/>
      <c r="B50" s="1090" t="s">
        <v>1311</v>
      </c>
      <c r="C50" s="1090"/>
      <c r="D50" s="1090"/>
      <c r="E50" s="1090"/>
      <c r="F50" s="1090"/>
      <c r="G50" s="1090"/>
      <c r="H50" s="1090"/>
      <c r="I50" s="1090"/>
      <c r="J50" s="1090"/>
      <c r="K50" s="1090"/>
      <c r="L50" s="1090"/>
      <c r="M50" s="1090"/>
      <c r="N50" s="1090"/>
      <c r="O50" s="1090"/>
      <c r="P50" s="1090"/>
      <c r="Q50" s="1090"/>
      <c r="R50" s="701"/>
      <c r="S50" s="195"/>
      <c r="T50" s="195"/>
      <c r="U50" s="195"/>
      <c r="V50" s="195"/>
      <c r="W50" s="195"/>
      <c r="X50" s="195"/>
      <c r="Y50" s="195"/>
      <c r="Z50" s="195"/>
      <c r="AA50" s="195"/>
      <c r="AB50" s="195"/>
      <c r="AC50" s="195"/>
      <c r="AD50" s="195"/>
      <c r="AE50" s="195"/>
      <c r="AF50" s="195"/>
      <c r="AG50" s="195"/>
      <c r="AH50" s="195"/>
      <c r="AI50" s="195"/>
      <c r="AJ50" s="195"/>
      <c r="AK50" s="195"/>
      <c r="AL50" s="195"/>
      <c r="AM50" s="75"/>
      <c r="AN50" s="75"/>
      <c r="AO50" s="75"/>
      <c r="AP50" s="75"/>
      <c r="AQ50" s="75"/>
      <c r="AR50" s="75"/>
      <c r="AS50" s="75"/>
      <c r="AT50" s="75"/>
      <c r="AU50" s="75"/>
      <c r="AV50" s="75"/>
      <c r="AW50" s="75"/>
      <c r="AX50" s="75"/>
      <c r="AY50" s="626"/>
      <c r="AZ50" s="626"/>
      <c r="BA50" s="626"/>
      <c r="BB50" s="626"/>
      <c r="BC50" s="626"/>
      <c r="BD50" s="626"/>
      <c r="BE50" s="626"/>
      <c r="BF50" s="626"/>
      <c r="BG50" s="626"/>
      <c r="BH50" s="626"/>
      <c r="BI50" s="626"/>
      <c r="BJ50" s="75"/>
      <c r="BK50" s="75"/>
      <c r="BL50" s="75"/>
      <c r="BM50" s="75"/>
      <c r="BN50" s="75"/>
      <c r="BO50" s="75"/>
      <c r="BP50" s="75"/>
      <c r="BQ50" s="75"/>
      <c r="BR50" s="75"/>
      <c r="BS50" s="75"/>
      <c r="BT50" s="195"/>
      <c r="BU50" s="195"/>
      <c r="BV50" s="195"/>
    </row>
    <row r="51" spans="1:74" s="196" customFormat="1" ht="20.45" customHeight="1" x14ac:dyDescent="0.2">
      <c r="A51" s="194"/>
      <c r="B51" s="1088" t="s">
        <v>1312</v>
      </c>
      <c r="C51" s="1089"/>
      <c r="D51" s="1089"/>
      <c r="E51" s="1089"/>
      <c r="F51" s="1089"/>
      <c r="G51" s="1089"/>
      <c r="H51" s="1089"/>
      <c r="I51" s="1089"/>
      <c r="J51" s="1089"/>
      <c r="K51" s="1089"/>
      <c r="L51" s="1089"/>
      <c r="M51" s="1089"/>
      <c r="N51" s="1089"/>
      <c r="O51" s="1089"/>
      <c r="P51" s="1089"/>
      <c r="Q51" s="1089"/>
      <c r="R51" s="701"/>
      <c r="S51" s="197"/>
      <c r="T51" s="197"/>
      <c r="U51" s="197"/>
      <c r="V51" s="197"/>
      <c r="W51" s="197"/>
      <c r="X51" s="197"/>
      <c r="Y51" s="197"/>
      <c r="Z51" s="197"/>
      <c r="AA51" s="197"/>
      <c r="AB51" s="197"/>
      <c r="AC51" s="197"/>
      <c r="AD51" s="197"/>
      <c r="AE51" s="197"/>
      <c r="AF51" s="197"/>
      <c r="AG51" s="197"/>
      <c r="AH51" s="197"/>
      <c r="AI51" s="197"/>
      <c r="AJ51" s="197"/>
      <c r="AK51" s="197"/>
      <c r="AL51" s="197"/>
      <c r="AM51" s="75"/>
      <c r="AN51" s="75"/>
      <c r="AO51" s="75"/>
      <c r="AP51" s="75"/>
      <c r="AQ51" s="75"/>
      <c r="AR51" s="75"/>
      <c r="AS51" s="75"/>
      <c r="AT51" s="75"/>
      <c r="AU51" s="75"/>
      <c r="AV51" s="75"/>
      <c r="AW51" s="75"/>
      <c r="AX51" s="75"/>
      <c r="AY51" s="626"/>
      <c r="AZ51" s="626"/>
      <c r="BA51" s="626"/>
      <c r="BB51" s="626"/>
      <c r="BC51" s="626"/>
      <c r="BD51" s="626"/>
      <c r="BE51" s="626"/>
      <c r="BF51" s="626"/>
      <c r="BG51" s="626"/>
      <c r="BH51" s="626"/>
      <c r="BI51" s="626"/>
      <c r="BJ51" s="75"/>
      <c r="BK51" s="75"/>
      <c r="BL51" s="75"/>
      <c r="BM51" s="75"/>
      <c r="BN51" s="75"/>
      <c r="BO51" s="75"/>
      <c r="BP51" s="75"/>
      <c r="BQ51" s="75"/>
      <c r="BR51" s="75"/>
      <c r="BS51" s="75"/>
      <c r="BT51" s="197"/>
      <c r="BU51" s="197"/>
      <c r="BV51" s="197"/>
    </row>
    <row r="52" spans="1:74" s="196" customFormat="1" ht="12" customHeight="1" x14ac:dyDescent="0.2">
      <c r="A52" s="194"/>
      <c r="B52" s="1090" t="s">
        <v>1313</v>
      </c>
      <c r="C52" s="1090"/>
      <c r="D52" s="1090"/>
      <c r="E52" s="1090"/>
      <c r="F52" s="1090"/>
      <c r="G52" s="1090"/>
      <c r="H52" s="1090"/>
      <c r="I52" s="1090"/>
      <c r="J52" s="1090"/>
      <c r="K52" s="1090"/>
      <c r="L52" s="1090"/>
      <c r="M52" s="1090"/>
      <c r="N52" s="1090"/>
      <c r="O52" s="1090"/>
      <c r="P52" s="1090"/>
      <c r="Q52" s="1090"/>
      <c r="R52" s="701"/>
      <c r="S52" s="197"/>
      <c r="T52" s="197"/>
      <c r="U52" s="197"/>
      <c r="V52" s="197"/>
      <c r="W52" s="197"/>
      <c r="X52" s="197"/>
      <c r="Y52" s="197"/>
      <c r="Z52" s="197"/>
      <c r="AA52" s="197"/>
      <c r="AB52" s="197"/>
      <c r="AC52" s="197"/>
      <c r="AD52" s="197"/>
      <c r="AE52" s="197"/>
      <c r="AF52" s="197"/>
      <c r="AG52" s="197"/>
      <c r="AH52" s="197"/>
      <c r="AI52" s="197"/>
      <c r="AJ52" s="197"/>
      <c r="AK52" s="197"/>
      <c r="AL52" s="197"/>
      <c r="AM52" s="75"/>
      <c r="AN52" s="75"/>
      <c r="AO52" s="75"/>
      <c r="AP52" s="75"/>
      <c r="AQ52" s="75"/>
      <c r="AR52" s="75"/>
      <c r="AS52" s="75"/>
      <c r="AT52" s="75"/>
      <c r="AU52" s="75"/>
      <c r="AV52" s="75"/>
      <c r="AW52" s="75"/>
      <c r="AX52" s="75"/>
      <c r="AY52" s="626"/>
      <c r="AZ52" s="626"/>
      <c r="BA52" s="626"/>
      <c r="BB52" s="626"/>
      <c r="BC52" s="626"/>
      <c r="BD52" s="626"/>
      <c r="BE52" s="626"/>
      <c r="BF52" s="626"/>
      <c r="BG52" s="626"/>
      <c r="BH52" s="626"/>
      <c r="BI52" s="626"/>
      <c r="BJ52" s="75"/>
      <c r="BK52" s="75"/>
      <c r="BL52" s="75"/>
      <c r="BM52" s="75"/>
      <c r="BN52" s="75"/>
      <c r="BO52" s="75"/>
      <c r="BP52" s="75"/>
      <c r="BQ52" s="75"/>
      <c r="BR52" s="75"/>
      <c r="BS52" s="75"/>
      <c r="BT52" s="197"/>
      <c r="BU52" s="197"/>
      <c r="BV52" s="197"/>
    </row>
    <row r="53" spans="1:74" s="196" customFormat="1" ht="22.35" customHeight="1" x14ac:dyDescent="0.2">
      <c r="A53" s="194"/>
      <c r="B53" s="1088" t="s">
        <v>1314</v>
      </c>
      <c r="C53" s="1089"/>
      <c r="D53" s="1089"/>
      <c r="E53" s="1089"/>
      <c r="F53" s="1089"/>
      <c r="G53" s="1089"/>
      <c r="H53" s="1089"/>
      <c r="I53" s="1089"/>
      <c r="J53" s="1089"/>
      <c r="K53" s="1089"/>
      <c r="L53" s="1089"/>
      <c r="M53" s="1089"/>
      <c r="N53" s="1089"/>
      <c r="O53" s="1089"/>
      <c r="P53" s="1089"/>
      <c r="Q53" s="1089"/>
      <c r="R53" s="701"/>
      <c r="S53" s="195"/>
      <c r="T53" s="195"/>
      <c r="U53" s="195"/>
      <c r="V53" s="195"/>
      <c r="W53" s="195"/>
      <c r="X53" s="195"/>
      <c r="Y53" s="195"/>
      <c r="Z53" s="195"/>
      <c r="AA53" s="195"/>
      <c r="AB53" s="195"/>
      <c r="AC53" s="195"/>
      <c r="AD53" s="195"/>
      <c r="AE53" s="195"/>
      <c r="AF53" s="195"/>
      <c r="AG53" s="195"/>
      <c r="AH53" s="195"/>
      <c r="AI53" s="195"/>
      <c r="AJ53" s="195"/>
      <c r="AK53" s="195"/>
      <c r="AL53" s="195"/>
      <c r="AM53" s="247"/>
      <c r="AN53" s="247"/>
      <c r="AO53" s="247"/>
      <c r="AP53" s="247"/>
      <c r="AQ53" s="247"/>
      <c r="AR53" s="247"/>
      <c r="AS53" s="247"/>
      <c r="AT53" s="247"/>
      <c r="AU53" s="247"/>
      <c r="AV53" s="247"/>
      <c r="AW53" s="247"/>
      <c r="AX53" s="247"/>
      <c r="AY53" s="627"/>
      <c r="AZ53" s="627"/>
      <c r="BA53" s="627"/>
      <c r="BB53" s="627"/>
      <c r="BC53" s="627"/>
      <c r="BD53" s="627"/>
      <c r="BE53" s="627"/>
      <c r="BF53" s="627"/>
      <c r="BG53" s="627"/>
      <c r="BH53" s="627"/>
      <c r="BI53" s="627"/>
      <c r="BJ53" s="247"/>
      <c r="BK53" s="247"/>
      <c r="BL53" s="247"/>
      <c r="BM53" s="247"/>
      <c r="BN53" s="247"/>
      <c r="BO53" s="247"/>
      <c r="BP53" s="247"/>
      <c r="BQ53" s="247"/>
      <c r="BR53" s="247"/>
      <c r="BS53" s="247"/>
      <c r="BT53" s="195"/>
      <c r="BU53" s="195"/>
      <c r="BV53" s="195"/>
    </row>
    <row r="54" spans="1:74" s="196" customFormat="1" ht="12.75" x14ac:dyDescent="0.2">
      <c r="A54" s="194"/>
      <c r="B54" s="691" t="s">
        <v>114</v>
      </c>
      <c r="C54" s="691"/>
      <c r="D54" s="691"/>
      <c r="E54" s="691"/>
      <c r="F54" s="691"/>
      <c r="G54" s="691"/>
      <c r="H54" s="692"/>
      <c r="I54" s="691"/>
      <c r="J54" s="691"/>
      <c r="K54" s="691"/>
      <c r="L54" s="691"/>
      <c r="M54" s="691"/>
      <c r="N54" s="691"/>
      <c r="O54" s="691"/>
      <c r="P54" s="691"/>
      <c r="Q54" s="691"/>
      <c r="R54" s="693"/>
      <c r="S54" s="195"/>
      <c r="T54" s="195"/>
      <c r="U54" s="195"/>
      <c r="V54" s="195"/>
      <c r="W54" s="195"/>
      <c r="X54" s="195"/>
      <c r="Y54" s="195"/>
      <c r="Z54" s="195"/>
      <c r="AA54" s="195"/>
      <c r="AB54" s="195"/>
      <c r="AC54" s="195"/>
      <c r="AD54" s="195"/>
      <c r="AE54" s="195"/>
      <c r="AF54" s="195"/>
      <c r="AG54" s="195"/>
      <c r="AH54" s="195"/>
      <c r="AI54" s="195"/>
      <c r="AJ54" s="195"/>
      <c r="AK54" s="195"/>
      <c r="AL54" s="195"/>
      <c r="AM54" s="75"/>
      <c r="AN54" s="195"/>
      <c r="AO54" s="195"/>
      <c r="AP54" s="195"/>
      <c r="AQ54" s="195"/>
      <c r="AR54" s="195"/>
      <c r="AS54" s="195"/>
      <c r="AT54" s="195"/>
      <c r="AU54" s="195"/>
      <c r="AV54" s="195"/>
      <c r="AW54" s="195"/>
      <c r="AX54" s="195"/>
      <c r="AY54" s="744"/>
      <c r="AZ54" s="744"/>
      <c r="BA54" s="744"/>
      <c r="BB54" s="744"/>
      <c r="BC54" s="744"/>
      <c r="BD54" s="628"/>
      <c r="BE54" s="628"/>
      <c r="BF54" s="628"/>
      <c r="BG54" s="744"/>
      <c r="BH54" s="744"/>
      <c r="BI54" s="744"/>
      <c r="BJ54" s="195"/>
      <c r="BK54" s="195"/>
      <c r="BL54" s="195"/>
      <c r="BM54" s="195"/>
      <c r="BN54" s="195"/>
      <c r="BO54" s="195"/>
      <c r="BP54" s="195"/>
      <c r="BQ54" s="195"/>
      <c r="BR54" s="195"/>
      <c r="BS54" s="195"/>
      <c r="BT54" s="195"/>
      <c r="BU54" s="195"/>
      <c r="BV54" s="195"/>
    </row>
    <row r="55" spans="1:74" s="196" customFormat="1" ht="12" customHeight="1" x14ac:dyDescent="0.2">
      <c r="A55" s="194"/>
      <c r="B55" s="974" t="str">
        <f>Dates!$G$2</f>
        <v>EIA completed modeling and analysis for this report on Thursday, August 6, 2026.</v>
      </c>
      <c r="C55" s="975"/>
      <c r="D55" s="975"/>
      <c r="E55" s="975"/>
      <c r="F55" s="975"/>
      <c r="G55" s="975"/>
      <c r="H55" s="975"/>
      <c r="I55" s="975"/>
      <c r="J55" s="975"/>
      <c r="K55" s="975"/>
      <c r="L55" s="975"/>
      <c r="M55" s="975"/>
      <c r="N55" s="975"/>
      <c r="O55" s="975"/>
      <c r="P55" s="975"/>
      <c r="Q55" s="975"/>
      <c r="R55" s="694"/>
      <c r="S55" s="195"/>
      <c r="T55" s="195"/>
      <c r="U55" s="195"/>
      <c r="V55" s="195"/>
      <c r="W55" s="195"/>
      <c r="X55" s="195"/>
      <c r="Y55" s="195"/>
      <c r="Z55" s="195"/>
      <c r="AA55" s="195"/>
      <c r="AB55" s="195"/>
      <c r="AC55" s="195"/>
      <c r="AD55" s="195"/>
      <c r="AE55" s="195"/>
      <c r="AF55" s="195"/>
      <c r="AG55" s="195"/>
      <c r="AH55" s="195"/>
      <c r="AI55" s="195"/>
      <c r="AJ55" s="195"/>
      <c r="AK55" s="195"/>
      <c r="AL55" s="195"/>
      <c r="AM55" s="195"/>
      <c r="AN55" s="195"/>
      <c r="AO55" s="195"/>
      <c r="AP55" s="195"/>
      <c r="AQ55" s="195"/>
      <c r="AR55" s="195"/>
      <c r="AS55" s="195"/>
      <c r="AT55" s="195"/>
      <c r="AU55" s="195"/>
      <c r="AV55" s="195"/>
      <c r="AW55" s="195"/>
      <c r="AX55" s="195"/>
      <c r="AY55" s="744"/>
      <c r="AZ55" s="744"/>
      <c r="BA55" s="744"/>
      <c r="BB55" s="744"/>
      <c r="BC55" s="744"/>
      <c r="BD55" s="628"/>
      <c r="BE55" s="628"/>
      <c r="BF55" s="628"/>
      <c r="BG55" s="744"/>
      <c r="BH55" s="744"/>
      <c r="BI55" s="744"/>
      <c r="BJ55" s="195"/>
      <c r="BK55" s="195"/>
      <c r="BL55" s="195"/>
      <c r="BM55" s="195"/>
      <c r="BN55" s="195"/>
      <c r="BO55" s="195"/>
      <c r="BP55" s="195"/>
      <c r="BQ55" s="195"/>
      <c r="BR55" s="195"/>
      <c r="BS55" s="195"/>
      <c r="BT55" s="195"/>
      <c r="BU55" s="195"/>
      <c r="BV55" s="195"/>
    </row>
    <row r="56" spans="1:74" s="196" customFormat="1" ht="12" customHeight="1" x14ac:dyDescent="0.2">
      <c r="A56" s="194"/>
      <c r="B56" s="976" t="s">
        <v>116</v>
      </c>
      <c r="C56" s="977"/>
      <c r="D56" s="977"/>
      <c r="E56" s="977"/>
      <c r="F56" s="977"/>
      <c r="G56" s="977"/>
      <c r="H56" s="977"/>
      <c r="I56" s="977"/>
      <c r="J56" s="977"/>
      <c r="K56" s="977"/>
      <c r="L56" s="977"/>
      <c r="M56" s="977"/>
      <c r="N56" s="977"/>
      <c r="O56" s="977"/>
      <c r="P56" s="977"/>
      <c r="Q56" s="977"/>
      <c r="R56" s="701"/>
      <c r="S56" s="195"/>
      <c r="T56" s="195"/>
      <c r="U56" s="195"/>
      <c r="V56" s="195"/>
      <c r="W56" s="195"/>
      <c r="X56" s="195"/>
      <c r="Y56" s="195"/>
      <c r="Z56" s="195"/>
      <c r="AA56" s="195"/>
      <c r="AB56" s="195"/>
      <c r="AC56" s="195"/>
      <c r="AD56" s="195"/>
      <c r="AE56" s="195"/>
      <c r="AF56" s="195"/>
      <c r="AG56" s="195"/>
      <c r="AH56" s="195"/>
      <c r="AI56" s="195"/>
      <c r="AJ56" s="195"/>
      <c r="AK56" s="195"/>
      <c r="AL56" s="195"/>
      <c r="AM56" s="195"/>
      <c r="AN56" s="195"/>
      <c r="AO56" s="195"/>
      <c r="AP56" s="195"/>
      <c r="AQ56" s="195"/>
      <c r="AR56" s="195"/>
      <c r="AS56" s="195"/>
      <c r="AT56" s="195"/>
      <c r="AU56" s="195"/>
      <c r="AV56" s="195"/>
      <c r="AW56" s="195"/>
      <c r="AX56" s="195"/>
      <c r="AY56" s="744"/>
      <c r="AZ56" s="744"/>
      <c r="BA56" s="744"/>
      <c r="BB56" s="744"/>
      <c r="BC56" s="744"/>
      <c r="BD56" s="628"/>
      <c r="BE56" s="628"/>
      <c r="BF56" s="628"/>
      <c r="BG56" s="744"/>
      <c r="BH56" s="744"/>
      <c r="BI56" s="744"/>
      <c r="BJ56" s="195"/>
      <c r="BK56" s="195"/>
      <c r="BL56" s="195"/>
      <c r="BM56" s="195"/>
      <c r="BN56" s="195"/>
      <c r="BO56" s="195"/>
      <c r="BP56" s="195"/>
      <c r="BQ56" s="195"/>
      <c r="BR56" s="195"/>
      <c r="BS56" s="195"/>
      <c r="BT56" s="195"/>
      <c r="BU56" s="195"/>
      <c r="BV56" s="195"/>
    </row>
    <row r="57" spans="1:74" s="196" customFormat="1" ht="12" customHeight="1" x14ac:dyDescent="0.2">
      <c r="A57" s="194"/>
      <c r="B57" s="980" t="s">
        <v>118</v>
      </c>
      <c r="C57" s="980"/>
      <c r="D57" s="980"/>
      <c r="E57" s="980"/>
      <c r="F57" s="980"/>
      <c r="G57" s="980"/>
      <c r="H57" s="980"/>
      <c r="I57" s="980"/>
      <c r="J57" s="980"/>
      <c r="K57" s="980"/>
      <c r="L57" s="980"/>
      <c r="M57" s="980"/>
      <c r="N57" s="980"/>
      <c r="O57" s="980"/>
      <c r="P57" s="980"/>
      <c r="Q57" s="980"/>
      <c r="R57" s="980"/>
      <c r="S57" s="195"/>
      <c r="T57" s="195"/>
      <c r="U57" s="195"/>
      <c r="V57" s="195"/>
      <c r="W57" s="195"/>
      <c r="X57" s="195"/>
      <c r="Y57" s="195"/>
      <c r="Z57" s="195"/>
      <c r="AA57" s="195"/>
      <c r="AB57" s="195"/>
      <c r="AC57" s="195"/>
      <c r="AD57" s="195"/>
      <c r="AE57" s="195"/>
      <c r="AF57" s="195"/>
      <c r="AG57" s="195"/>
      <c r="AH57" s="195"/>
      <c r="AI57" s="195"/>
      <c r="AJ57" s="195"/>
      <c r="AK57" s="195"/>
      <c r="AL57" s="195"/>
      <c r="AM57" s="195"/>
      <c r="AN57" s="195"/>
      <c r="AO57" s="195"/>
      <c r="AP57" s="195"/>
      <c r="AQ57" s="195"/>
      <c r="AR57" s="195"/>
      <c r="AS57" s="195"/>
      <c r="AT57" s="195"/>
      <c r="AU57" s="195"/>
      <c r="AV57" s="195"/>
      <c r="AW57" s="195"/>
      <c r="AX57" s="195"/>
      <c r="AY57" s="744"/>
      <c r="AZ57" s="744"/>
      <c r="BA57" s="744"/>
      <c r="BB57" s="744"/>
      <c r="BC57" s="744"/>
      <c r="BD57" s="628"/>
      <c r="BE57" s="628"/>
      <c r="BF57" s="628"/>
      <c r="BG57" s="744"/>
      <c r="BH57" s="744"/>
      <c r="BI57" s="744"/>
      <c r="BJ57" s="195"/>
      <c r="BK57" s="195"/>
      <c r="BL57" s="195"/>
      <c r="BM57" s="195"/>
      <c r="BN57" s="195"/>
      <c r="BO57" s="195"/>
      <c r="BP57" s="195"/>
      <c r="BQ57" s="195"/>
      <c r="BR57" s="195"/>
      <c r="BS57" s="195"/>
      <c r="BT57" s="195"/>
      <c r="BU57" s="195"/>
      <c r="BV57" s="195"/>
    </row>
    <row r="58" spans="1:74" s="196" customFormat="1" ht="12" customHeight="1" x14ac:dyDescent="0.2">
      <c r="A58" s="194"/>
      <c r="B58" s="1050" t="s">
        <v>1315</v>
      </c>
      <c r="C58" s="989"/>
      <c r="D58" s="989"/>
      <c r="E58" s="989"/>
      <c r="F58" s="989"/>
      <c r="G58" s="989"/>
      <c r="H58" s="989"/>
      <c r="I58" s="989"/>
      <c r="J58" s="989"/>
      <c r="K58" s="989"/>
      <c r="L58" s="989"/>
      <c r="M58" s="989"/>
      <c r="N58" s="989"/>
      <c r="O58" s="989"/>
      <c r="P58" s="989"/>
      <c r="Q58" s="972"/>
      <c r="R58" s="701"/>
      <c r="S58" s="195"/>
      <c r="T58" s="195"/>
      <c r="U58" s="195"/>
      <c r="V58" s="195"/>
      <c r="W58" s="195"/>
      <c r="X58" s="195"/>
      <c r="Y58" s="195"/>
      <c r="Z58" s="195"/>
      <c r="AA58" s="195"/>
      <c r="AB58" s="195"/>
      <c r="AC58" s="195"/>
      <c r="AD58" s="195"/>
      <c r="AE58" s="195"/>
      <c r="AF58" s="195"/>
      <c r="AG58" s="195"/>
      <c r="AH58" s="195"/>
      <c r="AI58" s="195"/>
      <c r="AJ58" s="195"/>
      <c r="AK58" s="195"/>
      <c r="AL58" s="195"/>
      <c r="AM58" s="195"/>
      <c r="AN58" s="195"/>
      <c r="AO58" s="195"/>
      <c r="AP58" s="195"/>
      <c r="AQ58" s="195"/>
      <c r="AR58" s="195"/>
      <c r="AS58" s="195"/>
      <c r="AT58" s="195"/>
      <c r="AU58" s="195"/>
      <c r="AV58" s="195"/>
      <c r="AW58" s="195"/>
      <c r="AX58" s="195"/>
      <c r="AY58" s="744"/>
      <c r="AZ58" s="744"/>
      <c r="BA58" s="744"/>
      <c r="BB58" s="744"/>
      <c r="BC58" s="744"/>
      <c r="BD58" s="628"/>
      <c r="BE58" s="628"/>
      <c r="BF58" s="628"/>
      <c r="BG58" s="744"/>
      <c r="BH58" s="744"/>
      <c r="BI58" s="744"/>
      <c r="BJ58" s="195"/>
      <c r="BK58" s="195"/>
      <c r="BL58" s="195"/>
      <c r="BM58" s="195"/>
      <c r="BN58" s="195"/>
      <c r="BO58" s="195"/>
      <c r="BP58" s="195"/>
      <c r="BQ58" s="195"/>
      <c r="BR58" s="195"/>
      <c r="BS58" s="195"/>
      <c r="BT58" s="195"/>
      <c r="BU58" s="195"/>
      <c r="BV58" s="195"/>
    </row>
    <row r="59" spans="1:74" s="196" customFormat="1" ht="12" customHeight="1" x14ac:dyDescent="0.2">
      <c r="A59" s="194"/>
      <c r="B59" s="966" t="s">
        <v>955</v>
      </c>
      <c r="C59" s="972"/>
      <c r="D59" s="972"/>
      <c r="E59" s="972"/>
      <c r="F59" s="972"/>
      <c r="G59" s="972"/>
      <c r="H59" s="972"/>
      <c r="I59" s="972"/>
      <c r="J59" s="972"/>
      <c r="K59" s="972"/>
      <c r="L59" s="972"/>
      <c r="M59" s="972"/>
      <c r="N59" s="972"/>
      <c r="O59" s="972"/>
      <c r="P59" s="972"/>
      <c r="Q59" s="1051"/>
      <c r="R59" s="701"/>
      <c r="S59" s="198"/>
      <c r="T59" s="198"/>
      <c r="U59" s="198"/>
      <c r="V59" s="198"/>
      <c r="W59" s="198"/>
      <c r="X59" s="198"/>
      <c r="Y59" s="198"/>
      <c r="Z59" s="198"/>
      <c r="AA59" s="198"/>
      <c r="AB59" s="198"/>
      <c r="AC59" s="198"/>
      <c r="AD59" s="198"/>
      <c r="AE59" s="198"/>
      <c r="AF59" s="198"/>
      <c r="AG59" s="198"/>
      <c r="AH59" s="198"/>
      <c r="AI59" s="198"/>
      <c r="AJ59" s="198"/>
      <c r="AK59" s="198"/>
      <c r="AL59" s="198"/>
      <c r="AM59" s="198"/>
      <c r="AN59" s="198"/>
      <c r="AO59" s="198"/>
      <c r="AP59" s="198"/>
      <c r="AQ59" s="198"/>
      <c r="AR59" s="198"/>
      <c r="AS59" s="198"/>
      <c r="AT59" s="198"/>
      <c r="AU59" s="198"/>
      <c r="AV59" s="198"/>
      <c r="AW59" s="198"/>
      <c r="AX59" s="198"/>
      <c r="AY59" s="744"/>
      <c r="AZ59" s="744"/>
      <c r="BA59" s="744"/>
      <c r="BB59" s="744"/>
      <c r="BC59" s="744"/>
      <c r="BD59" s="628"/>
      <c r="BE59" s="628"/>
      <c r="BF59" s="628"/>
      <c r="BG59" s="744"/>
      <c r="BH59" s="744"/>
      <c r="BI59" s="744"/>
      <c r="BJ59" s="198"/>
      <c r="BK59" s="198"/>
      <c r="BL59" s="198"/>
      <c r="BM59" s="198"/>
      <c r="BN59" s="198"/>
      <c r="BO59" s="198"/>
      <c r="BP59" s="198"/>
      <c r="BQ59" s="198"/>
      <c r="BR59" s="198"/>
      <c r="BS59" s="198"/>
      <c r="BT59" s="198"/>
      <c r="BU59" s="198"/>
      <c r="BV59" s="198"/>
    </row>
    <row r="60" spans="1:74" s="196" customFormat="1" ht="12" customHeight="1" x14ac:dyDescent="0.2">
      <c r="A60" s="194"/>
      <c r="B60" s="1052" t="s">
        <v>191</v>
      </c>
      <c r="C60" s="972"/>
      <c r="D60" s="972"/>
      <c r="E60" s="972"/>
      <c r="F60" s="972"/>
      <c r="G60" s="972"/>
      <c r="H60" s="972"/>
      <c r="I60" s="972"/>
      <c r="J60" s="972"/>
      <c r="K60" s="972"/>
      <c r="L60" s="972"/>
      <c r="M60" s="972"/>
      <c r="N60" s="972"/>
      <c r="O60" s="972"/>
      <c r="P60" s="972"/>
      <c r="Q60" s="972"/>
      <c r="R60" s="701"/>
      <c r="S60" s="198"/>
      <c r="T60" s="198"/>
      <c r="U60" s="198"/>
      <c r="V60" s="198"/>
      <c r="W60" s="198"/>
      <c r="X60" s="198"/>
      <c r="Y60" s="198"/>
      <c r="Z60" s="198"/>
      <c r="AA60" s="198"/>
      <c r="AB60" s="198"/>
      <c r="AC60" s="198"/>
      <c r="AD60" s="198"/>
      <c r="AE60" s="198"/>
      <c r="AF60" s="198"/>
      <c r="AG60" s="198"/>
      <c r="AH60" s="198"/>
      <c r="AI60" s="198"/>
      <c r="AJ60" s="198"/>
      <c r="AK60" s="198"/>
      <c r="AL60" s="198"/>
      <c r="AM60" s="198"/>
      <c r="AN60" s="198"/>
      <c r="AO60" s="198"/>
      <c r="AP60" s="198"/>
      <c r="AQ60" s="198"/>
      <c r="AR60" s="198"/>
      <c r="AS60" s="198"/>
      <c r="AT60" s="198"/>
      <c r="AU60" s="198"/>
      <c r="AV60" s="198"/>
      <c r="AW60" s="198"/>
      <c r="AX60" s="198"/>
      <c r="AY60" s="744"/>
      <c r="AZ60" s="744"/>
      <c r="BA60" s="744"/>
      <c r="BB60" s="744"/>
      <c r="BC60" s="744"/>
      <c r="BD60" s="628"/>
      <c r="BE60" s="628"/>
      <c r="BF60" s="628"/>
      <c r="BG60" s="744"/>
      <c r="BH60" s="744"/>
      <c r="BI60" s="744"/>
      <c r="BJ60" s="198"/>
      <c r="BK60" s="198"/>
      <c r="BL60" s="198"/>
      <c r="BM60" s="198"/>
      <c r="BN60" s="198"/>
      <c r="BO60" s="198"/>
      <c r="BP60" s="198"/>
      <c r="BQ60" s="198"/>
      <c r="BR60" s="198"/>
      <c r="BS60" s="198"/>
      <c r="BT60" s="198"/>
      <c r="BU60" s="198"/>
      <c r="BV60" s="198"/>
    </row>
  </sheetData>
  <mergeCells count="20">
    <mergeCell ref="B48:Q48"/>
    <mergeCell ref="B49:Q49"/>
    <mergeCell ref="B50:Q50"/>
    <mergeCell ref="BK3:BV3"/>
    <mergeCell ref="A1:A2"/>
    <mergeCell ref="C3:N3"/>
    <mergeCell ref="O3:Z3"/>
    <mergeCell ref="AA3:AL3"/>
    <mergeCell ref="AM3:AX3"/>
    <mergeCell ref="AY3:BJ3"/>
    <mergeCell ref="B47:Q47"/>
    <mergeCell ref="B51:Q51"/>
    <mergeCell ref="B53:Q53"/>
    <mergeCell ref="B55:Q55"/>
    <mergeCell ref="B59:Q59"/>
    <mergeCell ref="B60:Q60"/>
    <mergeCell ref="B56:Q56"/>
    <mergeCell ref="B58:Q58"/>
    <mergeCell ref="B52:Q52"/>
    <mergeCell ref="B57:R57"/>
  </mergeCells>
  <phoneticPr fontId="0" type="noConversion"/>
  <hyperlinks>
    <hyperlink ref="A1:A2" location="Contents!A1" display="Table of Contents" xr:uid="{00000000-0004-0000-1400-000000000000}"/>
  </hyperlinks>
  <pageMargins left="0.25" right="0.25" top="0.25" bottom="0.25" header="0.5" footer="0.5"/>
  <pageSetup scale="83"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syncVertical="1" syncRef="AU5" transitionEvaluation="1" transitionEntry="1" codeName="Sheet6">
    <pageSetUpPr fitToPage="1"/>
  </sheetPr>
  <dimension ref="A1:BV156"/>
  <sheetViews>
    <sheetView showGridLines="0" zoomScaleNormal="100" workbookViewId="0">
      <pane xSplit="2" ySplit="4" topLeftCell="AU5" activePane="bottomRight" state="frozen"/>
      <selection pane="topRight" activeCell="BF1" sqref="BF1"/>
      <selection pane="bottomLeft" activeCell="BF1" sqref="BF1"/>
      <selection pane="bottomRight" activeCell="AX35" sqref="AX35"/>
    </sheetView>
  </sheetViews>
  <sheetFormatPr defaultColWidth="9.5703125" defaultRowHeight="11.25" x14ac:dyDescent="0.2"/>
  <cols>
    <col min="1" max="1" width="8.42578125" style="48" customWidth="1"/>
    <col min="2" max="2" width="42.5703125" style="48" customWidth="1"/>
    <col min="3" max="50" width="7.42578125" style="48" customWidth="1"/>
    <col min="51" max="55" width="7.42578125" style="746" customWidth="1"/>
    <col min="56" max="58" width="7.42578125" style="630" customWidth="1"/>
    <col min="59" max="61" width="7.42578125" style="746" customWidth="1"/>
    <col min="62" max="62" width="7.42578125" style="91" customWidth="1"/>
    <col min="63" max="74" width="7.42578125" style="48" customWidth="1"/>
    <col min="75" max="16384" width="9.5703125" style="48"/>
  </cols>
  <sheetData>
    <row r="1" spans="1:74" ht="13.35" customHeight="1" x14ac:dyDescent="0.25">
      <c r="A1" s="970" t="s">
        <v>38</v>
      </c>
      <c r="B1" s="1093" t="s">
        <v>1316</v>
      </c>
      <c r="C1" s="968"/>
      <c r="D1" s="968"/>
      <c r="E1" s="968"/>
      <c r="F1" s="968"/>
      <c r="G1" s="968"/>
      <c r="H1" s="968"/>
      <c r="I1" s="968"/>
      <c r="J1" s="968"/>
      <c r="K1" s="968"/>
      <c r="L1" s="968"/>
      <c r="M1" s="968"/>
      <c r="N1" s="968"/>
      <c r="O1" s="968"/>
      <c r="P1" s="968"/>
      <c r="Q1" s="968"/>
      <c r="R1" s="968"/>
      <c r="S1" s="968"/>
      <c r="T1" s="968"/>
      <c r="U1" s="968"/>
      <c r="V1" s="968"/>
      <c r="W1" s="968"/>
      <c r="X1" s="968"/>
      <c r="Y1" s="968"/>
      <c r="Z1" s="968"/>
      <c r="AA1" s="968"/>
      <c r="AB1" s="968"/>
      <c r="AC1" s="968"/>
      <c r="AD1" s="968"/>
      <c r="AE1" s="968"/>
      <c r="AF1" s="968"/>
      <c r="AG1" s="968"/>
      <c r="AH1" s="968"/>
      <c r="AI1" s="968"/>
      <c r="AJ1" s="968"/>
      <c r="AK1" s="968"/>
      <c r="AL1" s="968"/>
      <c r="AM1" s="677"/>
      <c r="AN1" s="677"/>
      <c r="AO1" s="677"/>
      <c r="AP1" s="677"/>
      <c r="AQ1" s="677"/>
      <c r="AR1" s="677"/>
      <c r="AS1" s="677"/>
      <c r="AT1" s="677"/>
      <c r="AU1" s="677"/>
      <c r="AV1" s="677"/>
      <c r="AW1" s="677"/>
      <c r="AX1" s="677"/>
      <c r="BK1" s="677"/>
      <c r="BL1" s="677"/>
      <c r="BM1" s="677"/>
      <c r="BN1" s="677"/>
      <c r="BO1" s="677"/>
      <c r="BP1" s="677"/>
      <c r="BQ1" s="677"/>
      <c r="BR1" s="677"/>
      <c r="BS1" s="677"/>
      <c r="BT1" s="677"/>
      <c r="BU1" s="677"/>
      <c r="BV1" s="677"/>
    </row>
    <row r="2" spans="1:74" s="20" customFormat="1" ht="12.75" x14ac:dyDescent="0.2">
      <c r="A2" s="971"/>
      <c r="B2" s="884" t="str">
        <f>"U.S. Energy Information Administration  |  Short-Term Energy Outlook  - "&amp;Dates!D1</f>
        <v>U.S. Energy Information Administration  |  Short-Term Energy Outlook  - August 2026</v>
      </c>
      <c r="C2" s="164"/>
      <c r="D2" s="164"/>
      <c r="E2" s="164"/>
      <c r="F2" s="164"/>
      <c r="G2" s="164"/>
      <c r="H2" s="164"/>
      <c r="I2" s="164"/>
      <c r="J2" s="164"/>
      <c r="K2" s="164"/>
      <c r="L2" s="164"/>
      <c r="M2" s="164"/>
      <c r="N2" s="164"/>
      <c r="O2" s="164"/>
      <c r="P2" s="164"/>
      <c r="Q2" s="164"/>
      <c r="R2" s="164"/>
      <c r="S2" s="164"/>
      <c r="T2" s="164"/>
      <c r="U2" s="164"/>
      <c r="V2" s="164"/>
      <c r="W2" s="164"/>
      <c r="X2" s="164"/>
      <c r="Y2" s="164"/>
      <c r="Z2" s="164"/>
      <c r="AA2" s="164"/>
      <c r="AB2" s="164"/>
      <c r="AC2" s="164"/>
      <c r="AD2" s="164"/>
      <c r="AE2" s="164"/>
      <c r="AF2" s="164"/>
      <c r="AG2" s="164"/>
      <c r="AH2" s="164"/>
      <c r="AI2" s="164"/>
      <c r="AJ2" s="164"/>
      <c r="AK2" s="164"/>
      <c r="AL2" s="164"/>
      <c r="AM2" s="179"/>
      <c r="AN2" s="179"/>
      <c r="AO2" s="179"/>
      <c r="AP2" s="179"/>
      <c r="AQ2" s="179"/>
      <c r="AR2" s="179"/>
      <c r="AS2" s="179"/>
      <c r="AT2" s="179"/>
      <c r="AU2" s="179"/>
      <c r="AV2" s="179"/>
      <c r="AW2" s="179"/>
      <c r="AX2" s="179"/>
      <c r="AY2" s="567"/>
      <c r="AZ2" s="567"/>
      <c r="BA2" s="567"/>
      <c r="BB2" s="567"/>
      <c r="BC2" s="567"/>
      <c r="BD2" s="565"/>
      <c r="BE2" s="565"/>
      <c r="BF2" s="565"/>
      <c r="BG2" s="567"/>
      <c r="BH2" s="567"/>
      <c r="BI2" s="567"/>
      <c r="BJ2" s="106"/>
      <c r="BK2" s="179"/>
      <c r="BL2" s="179"/>
      <c r="BM2" s="179"/>
      <c r="BN2" s="179"/>
      <c r="BO2" s="179"/>
      <c r="BP2" s="179"/>
      <c r="BQ2" s="179"/>
      <c r="BR2" s="179"/>
      <c r="BS2" s="179"/>
      <c r="BT2" s="179"/>
      <c r="BU2" s="179"/>
      <c r="BV2" s="179"/>
    </row>
    <row r="3" spans="1:74" s="7" customFormat="1" ht="12.75" x14ac:dyDescent="0.2">
      <c r="A3" s="248" t="s">
        <v>39</v>
      </c>
      <c r="B3" s="9"/>
      <c r="C3" s="962">
        <f>Dates!D3</f>
        <v>2022</v>
      </c>
      <c r="D3" s="963"/>
      <c r="E3" s="963"/>
      <c r="F3" s="963"/>
      <c r="G3" s="963"/>
      <c r="H3" s="963"/>
      <c r="I3" s="963"/>
      <c r="J3" s="963"/>
      <c r="K3" s="963"/>
      <c r="L3" s="963"/>
      <c r="M3" s="963"/>
      <c r="N3" s="964"/>
      <c r="O3" s="962">
        <f>C3+1</f>
        <v>2023</v>
      </c>
      <c r="P3" s="965"/>
      <c r="Q3" s="965"/>
      <c r="R3" s="965"/>
      <c r="S3" s="965"/>
      <c r="T3" s="965"/>
      <c r="U3" s="965"/>
      <c r="V3" s="965"/>
      <c r="W3" s="965"/>
      <c r="X3" s="963"/>
      <c r="Y3" s="963"/>
      <c r="Z3" s="964"/>
      <c r="AA3" s="955">
        <f>O3+1</f>
        <v>2024</v>
      </c>
      <c r="AB3" s="963"/>
      <c r="AC3" s="963"/>
      <c r="AD3" s="963"/>
      <c r="AE3" s="963"/>
      <c r="AF3" s="963"/>
      <c r="AG3" s="963"/>
      <c r="AH3" s="963"/>
      <c r="AI3" s="963"/>
      <c r="AJ3" s="963"/>
      <c r="AK3" s="963"/>
      <c r="AL3" s="964"/>
      <c r="AM3" s="955">
        <f>AA3+1</f>
        <v>2025</v>
      </c>
      <c r="AN3" s="963"/>
      <c r="AO3" s="963"/>
      <c r="AP3" s="963"/>
      <c r="AQ3" s="963"/>
      <c r="AR3" s="963"/>
      <c r="AS3" s="963"/>
      <c r="AT3" s="963"/>
      <c r="AU3" s="963"/>
      <c r="AV3" s="963"/>
      <c r="AW3" s="963"/>
      <c r="AX3" s="964"/>
      <c r="AY3" s="955">
        <f>AM3+1</f>
        <v>2026</v>
      </c>
      <c r="AZ3" s="956"/>
      <c r="BA3" s="956"/>
      <c r="BB3" s="956"/>
      <c r="BC3" s="956"/>
      <c r="BD3" s="956"/>
      <c r="BE3" s="956"/>
      <c r="BF3" s="956"/>
      <c r="BG3" s="956"/>
      <c r="BH3" s="956"/>
      <c r="BI3" s="956"/>
      <c r="BJ3" s="957"/>
      <c r="BK3" s="955">
        <f>AY3+1</f>
        <v>2027</v>
      </c>
      <c r="BL3" s="963"/>
      <c r="BM3" s="963"/>
      <c r="BN3" s="963"/>
      <c r="BO3" s="963"/>
      <c r="BP3" s="963"/>
      <c r="BQ3" s="963"/>
      <c r="BR3" s="963"/>
      <c r="BS3" s="963"/>
      <c r="BT3" s="963"/>
      <c r="BU3" s="963"/>
      <c r="BV3" s="964"/>
    </row>
    <row r="4" spans="1:74" s="7" customFormat="1" x14ac:dyDescent="0.2">
      <c r="A4" s="254" t="str">
        <f>TEXT(Dates!$D$2,"dddd, mmmm d, yyyy")</f>
        <v>Thursday, August 6, 2026</v>
      </c>
      <c r="B4" s="10"/>
      <c r="C4" s="11" t="s">
        <v>40</v>
      </c>
      <c r="D4" s="11" t="s">
        <v>41</v>
      </c>
      <c r="E4" s="11" t="s">
        <v>42</v>
      </c>
      <c r="F4" s="11" t="s">
        <v>43</v>
      </c>
      <c r="G4" s="11" t="s">
        <v>44</v>
      </c>
      <c r="H4" s="11" t="s">
        <v>45</v>
      </c>
      <c r="I4" s="11" t="s">
        <v>46</v>
      </c>
      <c r="J4" s="11" t="s">
        <v>47</v>
      </c>
      <c r="K4" s="11" t="s">
        <v>48</v>
      </c>
      <c r="L4" s="11" t="s">
        <v>49</v>
      </c>
      <c r="M4" s="11" t="s">
        <v>50</v>
      </c>
      <c r="N4" s="11" t="s">
        <v>51</v>
      </c>
      <c r="O4" s="11" t="s">
        <v>40</v>
      </c>
      <c r="P4" s="11" t="s">
        <v>41</v>
      </c>
      <c r="Q4" s="11" t="s">
        <v>42</v>
      </c>
      <c r="R4" s="11" t="s">
        <v>43</v>
      </c>
      <c r="S4" s="11" t="s">
        <v>44</v>
      </c>
      <c r="T4" s="11" t="s">
        <v>45</v>
      </c>
      <c r="U4" s="11" t="s">
        <v>46</v>
      </c>
      <c r="V4" s="11" t="s">
        <v>47</v>
      </c>
      <c r="W4" s="11" t="s">
        <v>48</v>
      </c>
      <c r="X4" s="11" t="s">
        <v>49</v>
      </c>
      <c r="Y4" s="11" t="s">
        <v>50</v>
      </c>
      <c r="Z4" s="11" t="s">
        <v>51</v>
      </c>
      <c r="AA4" s="11" t="s">
        <v>40</v>
      </c>
      <c r="AB4" s="11" t="s">
        <v>41</v>
      </c>
      <c r="AC4" s="11" t="s">
        <v>42</v>
      </c>
      <c r="AD4" s="11" t="s">
        <v>43</v>
      </c>
      <c r="AE4" s="11" t="s">
        <v>44</v>
      </c>
      <c r="AF4" s="11" t="s">
        <v>45</v>
      </c>
      <c r="AG4" s="11" t="s">
        <v>46</v>
      </c>
      <c r="AH4" s="11" t="s">
        <v>47</v>
      </c>
      <c r="AI4" s="11" t="s">
        <v>48</v>
      </c>
      <c r="AJ4" s="11" t="s">
        <v>49</v>
      </c>
      <c r="AK4" s="11" t="s">
        <v>50</v>
      </c>
      <c r="AL4" s="11" t="s">
        <v>51</v>
      </c>
      <c r="AM4" s="11" t="s">
        <v>40</v>
      </c>
      <c r="AN4" s="11" t="s">
        <v>41</v>
      </c>
      <c r="AO4" s="11" t="s">
        <v>42</v>
      </c>
      <c r="AP4" s="11" t="s">
        <v>43</v>
      </c>
      <c r="AQ4" s="11" t="s">
        <v>44</v>
      </c>
      <c r="AR4" s="11" t="s">
        <v>45</v>
      </c>
      <c r="AS4" s="11" t="s">
        <v>46</v>
      </c>
      <c r="AT4" s="11" t="s">
        <v>47</v>
      </c>
      <c r="AU4" s="11" t="s">
        <v>48</v>
      </c>
      <c r="AV4" s="11" t="s">
        <v>49</v>
      </c>
      <c r="AW4" s="11" t="s">
        <v>50</v>
      </c>
      <c r="AX4" s="11" t="s">
        <v>51</v>
      </c>
      <c r="AY4" s="553" t="s">
        <v>40</v>
      </c>
      <c r="AZ4" s="553" t="s">
        <v>41</v>
      </c>
      <c r="BA4" s="553" t="s">
        <v>42</v>
      </c>
      <c r="BB4" s="553" t="s">
        <v>43</v>
      </c>
      <c r="BC4" s="553" t="s">
        <v>44</v>
      </c>
      <c r="BD4" s="553" t="s">
        <v>45</v>
      </c>
      <c r="BE4" s="553" t="s">
        <v>46</v>
      </c>
      <c r="BF4" s="553" t="s">
        <v>47</v>
      </c>
      <c r="BG4" s="553" t="s">
        <v>48</v>
      </c>
      <c r="BH4" s="553" t="s">
        <v>49</v>
      </c>
      <c r="BI4" s="553" t="s">
        <v>50</v>
      </c>
      <c r="BJ4" s="11" t="s">
        <v>51</v>
      </c>
      <c r="BK4" s="11" t="s">
        <v>40</v>
      </c>
      <c r="BL4" s="11" t="s">
        <v>41</v>
      </c>
      <c r="BM4" s="11" t="s">
        <v>42</v>
      </c>
      <c r="BN4" s="11" t="s">
        <v>43</v>
      </c>
      <c r="BO4" s="11" t="s">
        <v>44</v>
      </c>
      <c r="BP4" s="11" t="s">
        <v>45</v>
      </c>
      <c r="BQ4" s="11" t="s">
        <v>46</v>
      </c>
      <c r="BR4" s="11" t="s">
        <v>47</v>
      </c>
      <c r="BS4" s="11" t="s">
        <v>48</v>
      </c>
      <c r="BT4" s="11" t="s">
        <v>49</v>
      </c>
      <c r="BU4" s="11" t="s">
        <v>50</v>
      </c>
      <c r="BV4" s="11" t="s">
        <v>51</v>
      </c>
    </row>
    <row r="5" spans="1:74" ht="11.1" customHeight="1" x14ac:dyDescent="0.2">
      <c r="A5" s="203"/>
      <c r="B5" s="49" t="s">
        <v>87</v>
      </c>
      <c r="C5" s="50"/>
      <c r="D5" s="50"/>
      <c r="E5" s="50"/>
      <c r="F5" s="50"/>
      <c r="G5" s="50"/>
      <c r="H5" s="50"/>
      <c r="I5" s="50"/>
      <c r="J5" s="50"/>
      <c r="K5" s="50"/>
      <c r="L5" s="50"/>
      <c r="M5" s="50"/>
      <c r="N5" s="50"/>
      <c r="O5" s="50"/>
      <c r="P5" s="50"/>
      <c r="Q5" s="50"/>
      <c r="R5" s="50"/>
      <c r="S5" s="50"/>
      <c r="T5" s="50"/>
      <c r="U5" s="50"/>
      <c r="V5" s="50"/>
      <c r="W5" s="50"/>
      <c r="X5" s="50"/>
      <c r="Y5" s="50"/>
      <c r="Z5" s="50"/>
      <c r="AA5" s="50"/>
      <c r="AB5" s="50"/>
      <c r="AC5" s="50"/>
      <c r="AD5" s="50"/>
      <c r="AE5" s="50"/>
      <c r="AF5" s="50"/>
      <c r="AG5" s="50"/>
      <c r="AH5" s="50"/>
      <c r="AI5" s="50"/>
      <c r="AJ5" s="50"/>
      <c r="AK5" s="50"/>
      <c r="AL5" s="50"/>
      <c r="AM5" s="50"/>
      <c r="AN5" s="50"/>
      <c r="AO5" s="50"/>
      <c r="AP5" s="50"/>
      <c r="AQ5" s="50"/>
      <c r="AR5" s="50"/>
      <c r="AS5" s="50"/>
      <c r="AT5" s="50"/>
      <c r="AU5" s="50"/>
      <c r="AV5" s="50"/>
      <c r="AW5" s="50"/>
      <c r="AX5" s="50"/>
      <c r="AY5" s="50"/>
      <c r="AZ5" s="837"/>
      <c r="BA5" s="837"/>
      <c r="BB5" s="837"/>
      <c r="BC5" s="837"/>
      <c r="BD5" s="872"/>
      <c r="BE5" s="872"/>
      <c r="BF5" s="773"/>
      <c r="BG5" s="773"/>
      <c r="BH5" s="773"/>
      <c r="BI5" s="773"/>
      <c r="BJ5" s="431"/>
      <c r="BK5" s="431"/>
      <c r="BL5" s="431"/>
      <c r="BM5" s="431"/>
      <c r="BN5" s="431"/>
      <c r="BO5" s="431"/>
      <c r="BP5" s="431"/>
      <c r="BQ5" s="431"/>
      <c r="BR5" s="431"/>
      <c r="BS5" s="431"/>
      <c r="BT5" s="431"/>
      <c r="BU5" s="431"/>
      <c r="BV5" s="431"/>
    </row>
    <row r="6" spans="1:74" ht="11.1" customHeight="1" x14ac:dyDescent="0.2">
      <c r="A6" s="203"/>
      <c r="B6" s="298" t="s">
        <v>88</v>
      </c>
      <c r="C6" s="51"/>
      <c r="D6" s="51"/>
      <c r="E6" s="51"/>
      <c r="F6" s="51"/>
      <c r="G6" s="51"/>
      <c r="H6" s="51"/>
      <c r="I6" s="51"/>
      <c r="J6" s="51"/>
      <c r="K6" s="51"/>
      <c r="L6" s="51"/>
      <c r="M6" s="51"/>
      <c r="N6" s="51"/>
      <c r="O6" s="51"/>
      <c r="P6" s="51"/>
      <c r="Q6" s="51"/>
      <c r="R6" s="51"/>
      <c r="S6" s="51"/>
      <c r="T6" s="51"/>
      <c r="U6" s="51"/>
      <c r="V6" s="51"/>
      <c r="W6" s="51"/>
      <c r="X6" s="51"/>
      <c r="Y6" s="51"/>
      <c r="Z6" s="51"/>
      <c r="AA6" s="51"/>
      <c r="AB6" s="51"/>
      <c r="AC6" s="51"/>
      <c r="AD6" s="51"/>
      <c r="AE6" s="51"/>
      <c r="AF6" s="51"/>
      <c r="AG6" s="51"/>
      <c r="AH6" s="51"/>
      <c r="AI6" s="51"/>
      <c r="AJ6" s="51"/>
      <c r="AK6" s="51"/>
      <c r="AL6" s="51"/>
      <c r="AM6" s="51"/>
      <c r="AN6" s="51"/>
      <c r="AO6" s="51"/>
      <c r="AP6" s="51"/>
      <c r="AQ6" s="51"/>
      <c r="AR6" s="51"/>
      <c r="AS6" s="51"/>
      <c r="AT6" s="51"/>
      <c r="AU6" s="51"/>
      <c r="AV6" s="51"/>
      <c r="AW6" s="51"/>
      <c r="AX6" s="51"/>
      <c r="AY6" s="51"/>
      <c r="AZ6" s="838"/>
      <c r="BA6" s="838"/>
      <c r="BB6" s="838"/>
      <c r="BC6" s="838"/>
      <c r="BD6" s="353"/>
      <c r="BE6" s="353"/>
      <c r="BF6" s="432"/>
      <c r="BG6" s="432"/>
      <c r="BH6" s="432"/>
      <c r="BI6" s="432"/>
      <c r="BJ6" s="432"/>
      <c r="BK6" s="432"/>
      <c r="BL6" s="432"/>
      <c r="BM6" s="432"/>
      <c r="BN6" s="432"/>
      <c r="BO6" s="432"/>
      <c r="BP6" s="432"/>
      <c r="BQ6" s="432"/>
      <c r="BR6" s="432"/>
      <c r="BS6" s="432"/>
      <c r="BT6" s="432"/>
      <c r="BU6" s="432"/>
      <c r="BV6" s="432"/>
    </row>
    <row r="7" spans="1:74" ht="11.1" customHeight="1" x14ac:dyDescent="0.2">
      <c r="A7" s="203" t="s">
        <v>89</v>
      </c>
      <c r="B7" s="442" t="s">
        <v>90</v>
      </c>
      <c r="C7" s="279">
        <v>21932.71</v>
      </c>
      <c r="D7" s="279">
        <v>21932.71</v>
      </c>
      <c r="E7" s="279">
        <v>21932.71</v>
      </c>
      <c r="F7" s="279">
        <v>21967.044999999998</v>
      </c>
      <c r="G7" s="279">
        <v>21967.044999999998</v>
      </c>
      <c r="H7" s="279">
        <v>21967.044999999998</v>
      </c>
      <c r="I7" s="279">
        <v>22125.625</v>
      </c>
      <c r="J7" s="279">
        <v>22125.625</v>
      </c>
      <c r="K7" s="279">
        <v>22125.625</v>
      </c>
      <c r="L7" s="279">
        <v>22278.345000000001</v>
      </c>
      <c r="M7" s="279">
        <v>22278.345000000001</v>
      </c>
      <c r="N7" s="279">
        <v>22278.345000000001</v>
      </c>
      <c r="O7" s="279">
        <v>22439.607</v>
      </c>
      <c r="P7" s="279">
        <v>22439.607</v>
      </c>
      <c r="Q7" s="279">
        <v>22439.607</v>
      </c>
      <c r="R7" s="279">
        <v>22580.499</v>
      </c>
      <c r="S7" s="279">
        <v>22580.499</v>
      </c>
      <c r="T7" s="279">
        <v>22580.499</v>
      </c>
      <c r="U7" s="279">
        <v>22840.989000000001</v>
      </c>
      <c r="V7" s="279">
        <v>22840.989000000001</v>
      </c>
      <c r="W7" s="279">
        <v>22840.989000000001</v>
      </c>
      <c r="X7" s="279">
        <v>23033.78</v>
      </c>
      <c r="Y7" s="279">
        <v>23033.78</v>
      </c>
      <c r="Z7" s="279">
        <v>23033.78</v>
      </c>
      <c r="AA7" s="279">
        <v>23082.118999999999</v>
      </c>
      <c r="AB7" s="279">
        <v>23082.118999999999</v>
      </c>
      <c r="AC7" s="279">
        <v>23082.118999999999</v>
      </c>
      <c r="AD7" s="279">
        <v>23286.508000000002</v>
      </c>
      <c r="AE7" s="279">
        <v>23286.508000000002</v>
      </c>
      <c r="AF7" s="279">
        <v>23286.508000000002</v>
      </c>
      <c r="AG7" s="279">
        <v>23478.57</v>
      </c>
      <c r="AH7" s="279">
        <v>23478.57</v>
      </c>
      <c r="AI7" s="279">
        <v>23478.57</v>
      </c>
      <c r="AJ7" s="279">
        <v>23586.542000000001</v>
      </c>
      <c r="AK7" s="279">
        <v>23586.542000000001</v>
      </c>
      <c r="AL7" s="279">
        <v>23586.542000000001</v>
      </c>
      <c r="AM7" s="279">
        <v>23548.21</v>
      </c>
      <c r="AN7" s="279">
        <v>23548.21</v>
      </c>
      <c r="AO7" s="279">
        <v>23548.21</v>
      </c>
      <c r="AP7" s="279">
        <v>23770.975999999999</v>
      </c>
      <c r="AQ7" s="279">
        <v>23770.975999999999</v>
      </c>
      <c r="AR7" s="279">
        <v>23770.975999999999</v>
      </c>
      <c r="AS7" s="279">
        <v>24026.833999999999</v>
      </c>
      <c r="AT7" s="279">
        <v>24026.833999999999</v>
      </c>
      <c r="AU7" s="279">
        <v>24026.833999999999</v>
      </c>
      <c r="AV7" s="279">
        <v>24055.749</v>
      </c>
      <c r="AW7" s="279">
        <v>24055.749</v>
      </c>
      <c r="AX7" s="279">
        <v>24055.749</v>
      </c>
      <c r="AY7" s="279">
        <v>24180.419000000002</v>
      </c>
      <c r="AZ7" s="783">
        <v>24180.419000000002</v>
      </c>
      <c r="BA7" s="783">
        <v>24180.419000000002</v>
      </c>
      <c r="BB7" s="783">
        <v>24222.818311999999</v>
      </c>
      <c r="BC7" s="783">
        <v>24252.304488999998</v>
      </c>
      <c r="BD7" s="783">
        <v>24286.762577000001</v>
      </c>
      <c r="BE7" s="783">
        <v>24330.747717999999</v>
      </c>
      <c r="BF7" s="290">
        <v>24371.73</v>
      </c>
      <c r="BG7" s="290">
        <v>24414.27</v>
      </c>
      <c r="BH7" s="290">
        <v>24457.01</v>
      </c>
      <c r="BI7" s="290">
        <v>24503.68</v>
      </c>
      <c r="BJ7" s="290">
        <v>24552.94</v>
      </c>
      <c r="BK7" s="290">
        <v>24605.66</v>
      </c>
      <c r="BL7" s="290">
        <v>24659.41</v>
      </c>
      <c r="BM7" s="290">
        <v>24715.09</v>
      </c>
      <c r="BN7" s="290">
        <v>24774.36</v>
      </c>
      <c r="BO7" s="290">
        <v>24832.62</v>
      </c>
      <c r="BP7" s="290">
        <v>24891.55</v>
      </c>
      <c r="BQ7" s="290">
        <v>24953.74</v>
      </c>
      <c r="BR7" s="290">
        <v>25012.04</v>
      </c>
      <c r="BS7" s="290">
        <v>25069.06</v>
      </c>
      <c r="BT7" s="290">
        <v>25127.37</v>
      </c>
      <c r="BU7" s="290">
        <v>25179.89</v>
      </c>
      <c r="BV7" s="290">
        <v>25229.18</v>
      </c>
    </row>
    <row r="8" spans="1:74" ht="11.1" customHeight="1" x14ac:dyDescent="0.2">
      <c r="A8" s="203"/>
      <c r="B8" s="298" t="s">
        <v>1317</v>
      </c>
      <c r="C8" s="279"/>
      <c r="D8" s="279"/>
      <c r="E8" s="279"/>
      <c r="F8" s="279"/>
      <c r="G8" s="279"/>
      <c r="H8" s="279"/>
      <c r="I8" s="279"/>
      <c r="J8" s="279"/>
      <c r="K8" s="279"/>
      <c r="L8" s="279"/>
      <c r="M8" s="279"/>
      <c r="N8" s="279"/>
      <c r="O8" s="279"/>
      <c r="P8" s="279"/>
      <c r="Q8" s="279"/>
      <c r="R8" s="279"/>
      <c r="S8" s="279"/>
      <c r="T8" s="279"/>
      <c r="U8" s="279"/>
      <c r="V8" s="279"/>
      <c r="W8" s="279"/>
      <c r="X8" s="279"/>
      <c r="Y8" s="279"/>
      <c r="Z8" s="279"/>
      <c r="AA8" s="279"/>
      <c r="AB8" s="279"/>
      <c r="AC8" s="279"/>
      <c r="AD8" s="279"/>
      <c r="AE8" s="279"/>
      <c r="AF8" s="279"/>
      <c r="AG8" s="279"/>
      <c r="AH8" s="279"/>
      <c r="AI8" s="279"/>
      <c r="AJ8" s="279"/>
      <c r="AK8" s="279"/>
      <c r="AL8" s="279"/>
      <c r="AM8" s="279"/>
      <c r="AN8" s="279"/>
      <c r="AO8" s="279"/>
      <c r="AP8" s="279"/>
      <c r="AQ8" s="279"/>
      <c r="AR8" s="279"/>
      <c r="AS8" s="279"/>
      <c r="AT8" s="279"/>
      <c r="AU8" s="279"/>
      <c r="AV8" s="279"/>
      <c r="AW8" s="279"/>
      <c r="AX8" s="279"/>
      <c r="AY8" s="279"/>
      <c r="AZ8" s="783"/>
      <c r="BA8" s="783"/>
      <c r="BB8" s="783"/>
      <c r="BC8" s="783"/>
      <c r="BD8" s="783"/>
      <c r="BE8" s="783"/>
      <c r="BF8" s="290"/>
      <c r="BG8" s="290"/>
      <c r="BH8" s="290"/>
      <c r="BI8" s="290"/>
      <c r="BJ8" s="290"/>
      <c r="BK8" s="290"/>
      <c r="BL8" s="290"/>
      <c r="BM8" s="290"/>
      <c r="BN8" s="290"/>
      <c r="BO8" s="290"/>
      <c r="BP8" s="290"/>
      <c r="BQ8" s="290"/>
      <c r="BR8" s="290"/>
      <c r="BS8" s="290"/>
      <c r="BT8" s="290"/>
      <c r="BU8" s="290"/>
      <c r="BV8" s="290"/>
    </row>
    <row r="9" spans="1:74" ht="11.1" customHeight="1" x14ac:dyDescent="0.2">
      <c r="A9" s="203" t="s">
        <v>1318</v>
      </c>
      <c r="B9" s="442" t="s">
        <v>90</v>
      </c>
      <c r="C9" s="279">
        <v>15067.8</v>
      </c>
      <c r="D9" s="279">
        <v>15077.9</v>
      </c>
      <c r="E9" s="279">
        <v>15156.8</v>
      </c>
      <c r="F9" s="279">
        <v>15235.4</v>
      </c>
      <c r="G9" s="279">
        <v>15214.1</v>
      </c>
      <c r="H9" s="279">
        <v>15223.6</v>
      </c>
      <c r="I9" s="279">
        <v>15237.1</v>
      </c>
      <c r="J9" s="279">
        <v>15319.8</v>
      </c>
      <c r="K9" s="279">
        <v>15330.5</v>
      </c>
      <c r="L9" s="279">
        <v>15358.1</v>
      </c>
      <c r="M9" s="279">
        <v>15317.1</v>
      </c>
      <c r="N9" s="279">
        <v>15303.6</v>
      </c>
      <c r="O9" s="279">
        <v>15501.5</v>
      </c>
      <c r="P9" s="279">
        <v>15491.8</v>
      </c>
      <c r="Q9" s="279">
        <v>15494</v>
      </c>
      <c r="R9" s="279">
        <v>15541.8</v>
      </c>
      <c r="S9" s="279">
        <v>15535.2</v>
      </c>
      <c r="T9" s="279">
        <v>15584.1</v>
      </c>
      <c r="U9" s="279">
        <v>15658.4</v>
      </c>
      <c r="V9" s="279">
        <v>15668.6</v>
      </c>
      <c r="W9" s="279">
        <v>15688.7</v>
      </c>
      <c r="X9" s="279">
        <v>15730.9</v>
      </c>
      <c r="Y9" s="279">
        <v>15786.9</v>
      </c>
      <c r="Z9" s="279">
        <v>15851.3</v>
      </c>
      <c r="AA9" s="279">
        <v>15793.7</v>
      </c>
      <c r="AB9" s="279">
        <v>15863.1</v>
      </c>
      <c r="AC9" s="279">
        <v>15916.3</v>
      </c>
      <c r="AD9" s="279">
        <v>15945.2</v>
      </c>
      <c r="AE9" s="279">
        <v>16019.2</v>
      </c>
      <c r="AF9" s="279">
        <v>16064.4</v>
      </c>
      <c r="AG9" s="279">
        <v>16123.8</v>
      </c>
      <c r="AH9" s="279">
        <v>16145.7</v>
      </c>
      <c r="AI9" s="279">
        <v>16227.8</v>
      </c>
      <c r="AJ9" s="279">
        <v>16247.7</v>
      </c>
      <c r="AK9" s="279">
        <v>16299.5</v>
      </c>
      <c r="AL9" s="279">
        <v>16415.5</v>
      </c>
      <c r="AM9" s="279">
        <v>16316.5</v>
      </c>
      <c r="AN9" s="279">
        <v>16297</v>
      </c>
      <c r="AO9" s="279">
        <v>16423.900000000001</v>
      </c>
      <c r="AP9" s="279">
        <v>16446.900000000001</v>
      </c>
      <c r="AQ9" s="279">
        <v>16423.900000000001</v>
      </c>
      <c r="AR9" s="279">
        <v>16466.3</v>
      </c>
      <c r="AS9" s="279">
        <v>16547.5</v>
      </c>
      <c r="AT9" s="279">
        <v>16595.8</v>
      </c>
      <c r="AU9" s="279">
        <v>16614.3</v>
      </c>
      <c r="AV9" s="279">
        <v>16649.3</v>
      </c>
      <c r="AW9" s="279">
        <v>16665.7</v>
      </c>
      <c r="AX9" s="279">
        <v>16680.7</v>
      </c>
      <c r="AY9" s="279">
        <v>16648.5</v>
      </c>
      <c r="AZ9" s="783">
        <v>16684.599999999999</v>
      </c>
      <c r="BA9" s="783">
        <v>16730.099999999999</v>
      </c>
      <c r="BB9" s="783">
        <v>16729.599999999999</v>
      </c>
      <c r="BC9" s="783">
        <v>16773.400000000001</v>
      </c>
      <c r="BD9" s="783">
        <v>16784.397391999999</v>
      </c>
      <c r="BE9" s="783">
        <v>16800.358026999998</v>
      </c>
      <c r="BF9" s="290">
        <v>16825.439999999999</v>
      </c>
      <c r="BG9" s="290">
        <v>16853.900000000001</v>
      </c>
      <c r="BH9" s="290">
        <v>16890.330000000002</v>
      </c>
      <c r="BI9" s="290">
        <v>16922.07</v>
      </c>
      <c r="BJ9" s="290">
        <v>16953.71</v>
      </c>
      <c r="BK9" s="290">
        <v>16983.28</v>
      </c>
      <c r="BL9" s="290">
        <v>17016.240000000002</v>
      </c>
      <c r="BM9" s="290">
        <v>17050.599999999999</v>
      </c>
      <c r="BN9" s="290">
        <v>17087.439999999999</v>
      </c>
      <c r="BO9" s="290">
        <v>17123.810000000001</v>
      </c>
      <c r="BP9" s="290">
        <v>17160.77</v>
      </c>
      <c r="BQ9" s="290">
        <v>17198.990000000002</v>
      </c>
      <c r="BR9" s="290">
        <v>17236.669999999998</v>
      </c>
      <c r="BS9" s="290">
        <v>17274.46</v>
      </c>
      <c r="BT9" s="290">
        <v>17315.05</v>
      </c>
      <c r="BU9" s="290">
        <v>17351.03</v>
      </c>
      <c r="BV9" s="290">
        <v>17385.11</v>
      </c>
    </row>
    <row r="10" spans="1:74" ht="11.1" customHeight="1" x14ac:dyDescent="0.2">
      <c r="A10" s="203"/>
      <c r="B10" s="440" t="s">
        <v>1319</v>
      </c>
      <c r="C10" s="69"/>
      <c r="D10" s="69"/>
      <c r="E10" s="69"/>
      <c r="F10" s="69"/>
      <c r="G10" s="69"/>
      <c r="H10" s="69"/>
      <c r="I10" s="69"/>
      <c r="J10" s="69"/>
      <c r="K10" s="69"/>
      <c r="L10" s="69"/>
      <c r="M10" s="69"/>
      <c r="N10" s="69"/>
      <c r="O10" s="69"/>
      <c r="P10" s="69"/>
      <c r="Q10" s="69"/>
      <c r="R10" s="69"/>
      <c r="S10" s="69"/>
      <c r="T10" s="69"/>
      <c r="U10" s="69"/>
      <c r="V10" s="69"/>
      <c r="W10" s="69"/>
      <c r="X10" s="69"/>
      <c r="Y10" s="69"/>
      <c r="Z10" s="69"/>
      <c r="AA10" s="69"/>
      <c r="AB10" s="69"/>
      <c r="AC10" s="69"/>
      <c r="AD10" s="69"/>
      <c r="AE10" s="69"/>
      <c r="AF10" s="69"/>
      <c r="AG10" s="69"/>
      <c r="AH10" s="69"/>
      <c r="AI10" s="69"/>
      <c r="AJ10" s="69"/>
      <c r="AK10" s="69"/>
      <c r="AL10" s="69"/>
      <c r="AM10" s="69"/>
      <c r="AN10" s="69"/>
      <c r="AO10" s="69"/>
      <c r="AP10" s="69"/>
      <c r="AQ10" s="69"/>
      <c r="AR10" s="69"/>
      <c r="AS10" s="69"/>
      <c r="AT10" s="69"/>
      <c r="AU10" s="69"/>
      <c r="AV10" s="69"/>
      <c r="AW10" s="69"/>
      <c r="AX10" s="69"/>
      <c r="AY10" s="69"/>
      <c r="AZ10" s="839"/>
      <c r="BA10" s="839"/>
      <c r="BB10" s="839"/>
      <c r="BC10" s="839"/>
      <c r="BD10" s="839"/>
      <c r="BE10" s="839"/>
      <c r="BF10" s="433"/>
      <c r="BG10" s="433"/>
      <c r="BH10" s="433"/>
      <c r="BI10" s="433"/>
      <c r="BJ10" s="433"/>
      <c r="BK10" s="433"/>
      <c r="BL10" s="433"/>
      <c r="BM10" s="433"/>
      <c r="BN10" s="433"/>
      <c r="BO10" s="433"/>
      <c r="BP10" s="433"/>
      <c r="BQ10" s="433"/>
      <c r="BR10" s="433"/>
      <c r="BS10" s="433"/>
      <c r="BT10" s="433"/>
      <c r="BU10" s="433"/>
      <c r="BV10" s="433"/>
    </row>
    <row r="11" spans="1:74" ht="11.1" customHeight="1" x14ac:dyDescent="0.2">
      <c r="A11" s="203" t="s">
        <v>1320</v>
      </c>
      <c r="B11" s="442" t="s">
        <v>90</v>
      </c>
      <c r="C11" s="279">
        <v>4000.5239999999999</v>
      </c>
      <c r="D11" s="279">
        <v>4000.5239999999999</v>
      </c>
      <c r="E11" s="279">
        <v>4000.5239999999999</v>
      </c>
      <c r="F11" s="279">
        <v>4019.8180000000002</v>
      </c>
      <c r="G11" s="279">
        <v>4019.8180000000002</v>
      </c>
      <c r="H11" s="279">
        <v>4019.8180000000002</v>
      </c>
      <c r="I11" s="279">
        <v>3997.2310000000002</v>
      </c>
      <c r="J11" s="279">
        <v>3997.2310000000002</v>
      </c>
      <c r="K11" s="279">
        <v>3997.2310000000002</v>
      </c>
      <c r="L11" s="279">
        <v>3992.07</v>
      </c>
      <c r="M11" s="279">
        <v>3992.07</v>
      </c>
      <c r="N11" s="279">
        <v>3992.07</v>
      </c>
      <c r="O11" s="279">
        <v>4039.6570000000002</v>
      </c>
      <c r="P11" s="279">
        <v>4039.6570000000002</v>
      </c>
      <c r="Q11" s="279">
        <v>4039.6570000000002</v>
      </c>
      <c r="R11" s="279">
        <v>4132.2619999999997</v>
      </c>
      <c r="S11" s="279">
        <v>4132.2619999999997</v>
      </c>
      <c r="T11" s="279">
        <v>4132.2619999999997</v>
      </c>
      <c r="U11" s="279">
        <v>4171.2470000000003</v>
      </c>
      <c r="V11" s="279">
        <v>4171.2470000000003</v>
      </c>
      <c r="W11" s="279">
        <v>4171.2470000000003</v>
      </c>
      <c r="X11" s="279">
        <v>4218.4949999999999</v>
      </c>
      <c r="Y11" s="279">
        <v>4218.4949999999999</v>
      </c>
      <c r="Z11" s="279">
        <v>4218.4949999999999</v>
      </c>
      <c r="AA11" s="279">
        <v>4249.7039999999997</v>
      </c>
      <c r="AB11" s="279">
        <v>4249.7039999999997</v>
      </c>
      <c r="AC11" s="279">
        <v>4249.7039999999997</v>
      </c>
      <c r="AD11" s="279">
        <v>4264.9049999999997</v>
      </c>
      <c r="AE11" s="279">
        <v>4264.9049999999997</v>
      </c>
      <c r="AF11" s="279">
        <v>4264.9049999999997</v>
      </c>
      <c r="AG11" s="279">
        <v>4281.2629999999999</v>
      </c>
      <c r="AH11" s="279">
        <v>4281.2629999999999</v>
      </c>
      <c r="AI11" s="279">
        <v>4281.2629999999999</v>
      </c>
      <c r="AJ11" s="279">
        <v>4260.2950000000001</v>
      </c>
      <c r="AK11" s="279">
        <v>4260.2950000000001</v>
      </c>
      <c r="AL11" s="279">
        <v>4260.2950000000001</v>
      </c>
      <c r="AM11" s="279">
        <v>4333.5879999999997</v>
      </c>
      <c r="AN11" s="279">
        <v>4333.5879999999997</v>
      </c>
      <c r="AO11" s="279">
        <v>4333.5879999999997</v>
      </c>
      <c r="AP11" s="279">
        <v>4380.4709999999995</v>
      </c>
      <c r="AQ11" s="279">
        <v>4380.4709999999995</v>
      </c>
      <c r="AR11" s="279">
        <v>4380.4709999999995</v>
      </c>
      <c r="AS11" s="279">
        <v>4389.3140000000003</v>
      </c>
      <c r="AT11" s="279">
        <v>4389.3140000000003</v>
      </c>
      <c r="AU11" s="279">
        <v>4389.3140000000003</v>
      </c>
      <c r="AV11" s="279">
        <v>4405.6610000000001</v>
      </c>
      <c r="AW11" s="279">
        <v>4405.6610000000001</v>
      </c>
      <c r="AX11" s="279">
        <v>4405.6610000000001</v>
      </c>
      <c r="AY11" s="279">
        <v>4475.0919999999996</v>
      </c>
      <c r="AZ11" s="783">
        <v>4475.0919999999996</v>
      </c>
      <c r="BA11" s="783">
        <v>4475.0919999999996</v>
      </c>
      <c r="BB11" s="783">
        <v>4521.4416182000004</v>
      </c>
      <c r="BC11" s="783">
        <v>4541.0089383000004</v>
      </c>
      <c r="BD11" s="783">
        <v>4558.4117650999997</v>
      </c>
      <c r="BE11" s="783">
        <v>4571.1764034999997</v>
      </c>
      <c r="BF11" s="290">
        <v>4586.1059999999998</v>
      </c>
      <c r="BG11" s="290">
        <v>4600.7250000000004</v>
      </c>
      <c r="BH11" s="290">
        <v>4614.6210000000001</v>
      </c>
      <c r="BI11" s="290">
        <v>4628.9340000000002</v>
      </c>
      <c r="BJ11" s="290">
        <v>4643.2489999999998</v>
      </c>
      <c r="BK11" s="290">
        <v>4657.5140000000001</v>
      </c>
      <c r="BL11" s="290">
        <v>4671.8729999999996</v>
      </c>
      <c r="BM11" s="290">
        <v>4686.2719999999999</v>
      </c>
      <c r="BN11" s="290">
        <v>4700.174</v>
      </c>
      <c r="BO11" s="290">
        <v>4715.0590000000002</v>
      </c>
      <c r="BP11" s="290">
        <v>4730.3890000000001</v>
      </c>
      <c r="BQ11" s="290">
        <v>4747.3109999999997</v>
      </c>
      <c r="BR11" s="290">
        <v>4762.6710000000003</v>
      </c>
      <c r="BS11" s="290">
        <v>4777.616</v>
      </c>
      <c r="BT11" s="290">
        <v>4792.7259999999997</v>
      </c>
      <c r="BU11" s="290">
        <v>4806.4059999999999</v>
      </c>
      <c r="BV11" s="290">
        <v>4819.2349999999997</v>
      </c>
    </row>
    <row r="12" spans="1:74" ht="11.1" customHeight="1" x14ac:dyDescent="0.2">
      <c r="A12" s="203"/>
      <c r="B12" s="441" t="s">
        <v>1321</v>
      </c>
      <c r="C12" s="278"/>
      <c r="D12" s="278"/>
      <c r="E12" s="278"/>
      <c r="F12" s="278"/>
      <c r="G12" s="278"/>
      <c r="H12" s="278"/>
      <c r="I12" s="278"/>
      <c r="J12" s="278"/>
      <c r="K12" s="278"/>
      <c r="L12" s="278"/>
      <c r="M12" s="278"/>
      <c r="N12" s="278"/>
      <c r="O12" s="278"/>
      <c r="P12" s="278"/>
      <c r="Q12" s="278"/>
      <c r="R12" s="278"/>
      <c r="S12" s="278"/>
      <c r="T12" s="278"/>
      <c r="U12" s="278"/>
      <c r="V12" s="278"/>
      <c r="W12" s="278"/>
      <c r="X12" s="278"/>
      <c r="Y12" s="278"/>
      <c r="Z12" s="278"/>
      <c r="AA12" s="278"/>
      <c r="AB12" s="278"/>
      <c r="AC12" s="278"/>
      <c r="AD12" s="278"/>
      <c r="AE12" s="278"/>
      <c r="AF12" s="278"/>
      <c r="AG12" s="278"/>
      <c r="AH12" s="278"/>
      <c r="AI12" s="278"/>
      <c r="AJ12" s="278"/>
      <c r="AK12" s="278"/>
      <c r="AL12" s="278"/>
      <c r="AM12" s="278"/>
      <c r="AN12" s="278"/>
      <c r="AO12" s="278"/>
      <c r="AP12" s="278"/>
      <c r="AQ12" s="278"/>
      <c r="AR12" s="278"/>
      <c r="AS12" s="278"/>
      <c r="AT12" s="278"/>
      <c r="AU12" s="278"/>
      <c r="AV12" s="278"/>
      <c r="AW12" s="278"/>
      <c r="AX12" s="278"/>
      <c r="AY12" s="278"/>
      <c r="AZ12" s="782"/>
      <c r="BA12" s="782"/>
      <c r="BB12" s="782"/>
      <c r="BC12" s="782"/>
      <c r="BD12" s="782"/>
      <c r="BE12" s="782"/>
      <c r="BF12" s="289"/>
      <c r="BG12" s="289"/>
      <c r="BH12" s="289"/>
      <c r="BI12" s="289"/>
      <c r="BJ12" s="289"/>
      <c r="BK12" s="289"/>
      <c r="BL12" s="289"/>
      <c r="BM12" s="289"/>
      <c r="BN12" s="289"/>
      <c r="BO12" s="289"/>
      <c r="BP12" s="289"/>
      <c r="BQ12" s="289"/>
      <c r="BR12" s="289"/>
      <c r="BS12" s="289"/>
      <c r="BT12" s="289"/>
      <c r="BU12" s="289"/>
      <c r="BV12" s="289"/>
    </row>
    <row r="13" spans="1:74" ht="11.1" customHeight="1" x14ac:dyDescent="0.2">
      <c r="A13" s="203" t="s">
        <v>1322</v>
      </c>
      <c r="B13" s="442" t="s">
        <v>90</v>
      </c>
      <c r="C13" s="428">
        <v>283.161</v>
      </c>
      <c r="D13" s="428">
        <v>283.161</v>
      </c>
      <c r="E13" s="428">
        <v>283.161</v>
      </c>
      <c r="F13" s="428">
        <v>150.59200000000001</v>
      </c>
      <c r="G13" s="428">
        <v>150.59200000000001</v>
      </c>
      <c r="H13" s="428">
        <v>150.59200000000001</v>
      </c>
      <c r="I13" s="428">
        <v>99.563999999999993</v>
      </c>
      <c r="J13" s="428">
        <v>99.563999999999993</v>
      </c>
      <c r="K13" s="428">
        <v>99.563999999999993</v>
      </c>
      <c r="L13" s="428">
        <v>191.63200000000001</v>
      </c>
      <c r="M13" s="428">
        <v>191.63200000000001</v>
      </c>
      <c r="N13" s="428">
        <v>191.63200000000001</v>
      </c>
      <c r="O13" s="428">
        <v>45.912999999999997</v>
      </c>
      <c r="P13" s="428">
        <v>45.912999999999997</v>
      </c>
      <c r="Q13" s="428">
        <v>45.912999999999997</v>
      </c>
      <c r="R13" s="428">
        <v>17.585999999999999</v>
      </c>
      <c r="S13" s="428">
        <v>17.585999999999999</v>
      </c>
      <c r="T13" s="428">
        <v>17.585999999999999</v>
      </c>
      <c r="U13" s="428">
        <v>82.465999999999994</v>
      </c>
      <c r="V13" s="428">
        <v>82.465999999999994</v>
      </c>
      <c r="W13" s="428">
        <v>82.465999999999994</v>
      </c>
      <c r="X13" s="428">
        <v>68.87</v>
      </c>
      <c r="Y13" s="428">
        <v>68.87</v>
      </c>
      <c r="Z13" s="428">
        <v>68.87</v>
      </c>
      <c r="AA13" s="428">
        <v>15.467000000000001</v>
      </c>
      <c r="AB13" s="428">
        <v>15.467000000000001</v>
      </c>
      <c r="AC13" s="428">
        <v>15.467000000000001</v>
      </c>
      <c r="AD13" s="428">
        <v>97.665999999999997</v>
      </c>
      <c r="AE13" s="428">
        <v>97.665999999999997</v>
      </c>
      <c r="AF13" s="428">
        <v>97.665999999999997</v>
      </c>
      <c r="AG13" s="428">
        <v>83.262</v>
      </c>
      <c r="AH13" s="428">
        <v>83.262</v>
      </c>
      <c r="AI13" s="428">
        <v>83.262</v>
      </c>
      <c r="AJ13" s="428">
        <v>17.789000000000001</v>
      </c>
      <c r="AK13" s="428">
        <v>17.789000000000001</v>
      </c>
      <c r="AL13" s="428">
        <v>17.789000000000001</v>
      </c>
      <c r="AM13" s="428">
        <v>212.2</v>
      </c>
      <c r="AN13" s="428">
        <v>212.2</v>
      </c>
      <c r="AO13" s="428">
        <v>212.2</v>
      </c>
      <c r="AP13" s="428">
        <v>-45.79</v>
      </c>
      <c r="AQ13" s="428">
        <v>-45.79</v>
      </c>
      <c r="AR13" s="428">
        <v>-45.79</v>
      </c>
      <c r="AS13" s="428">
        <v>-59.667000000000002</v>
      </c>
      <c r="AT13" s="428">
        <v>-59.667000000000002</v>
      </c>
      <c r="AU13" s="428">
        <v>-59.667000000000002</v>
      </c>
      <c r="AV13" s="428">
        <v>-46.15</v>
      </c>
      <c r="AW13" s="428">
        <v>-46.15</v>
      </c>
      <c r="AX13" s="428">
        <v>-46.15</v>
      </c>
      <c r="AY13" s="428">
        <v>-28.053000000000001</v>
      </c>
      <c r="AZ13" s="778">
        <v>-28.053000000000001</v>
      </c>
      <c r="BA13" s="778">
        <v>-28.053000000000001</v>
      </c>
      <c r="BB13" s="778">
        <v>-32.075012444000002</v>
      </c>
      <c r="BC13" s="778">
        <v>-27.743069777999999</v>
      </c>
      <c r="BD13" s="778">
        <v>-19.605357777999998</v>
      </c>
      <c r="BE13" s="778">
        <v>0.57808681481000002</v>
      </c>
      <c r="BF13" s="285">
        <v>10.147365037</v>
      </c>
      <c r="BG13" s="285">
        <v>17.342440148000001</v>
      </c>
      <c r="BH13" s="285">
        <v>13.831480741</v>
      </c>
      <c r="BI13" s="285">
        <v>22.527023185000001</v>
      </c>
      <c r="BJ13" s="285">
        <v>35.097236074000001</v>
      </c>
      <c r="BK13" s="285">
        <v>57.667217778000001</v>
      </c>
      <c r="BL13" s="285">
        <v>73.392947778000007</v>
      </c>
      <c r="BM13" s="285">
        <v>88.399524443999994</v>
      </c>
      <c r="BN13" s="285">
        <v>102.08622037000001</v>
      </c>
      <c r="BO13" s="285">
        <v>116.10503593</v>
      </c>
      <c r="BP13" s="285">
        <v>129.85524369999999</v>
      </c>
      <c r="BQ13" s="285">
        <v>144.69652221999999</v>
      </c>
      <c r="BR13" s="285">
        <v>156.88975556</v>
      </c>
      <c r="BS13" s="285">
        <v>167.79462222000001</v>
      </c>
      <c r="BT13" s="285">
        <v>176.96633704000001</v>
      </c>
      <c r="BU13" s="285">
        <v>185.62805925999999</v>
      </c>
      <c r="BV13" s="285">
        <v>193.33500369999999</v>
      </c>
    </row>
    <row r="14" spans="1:74" ht="11.1" customHeight="1" x14ac:dyDescent="0.2">
      <c r="A14" s="203"/>
      <c r="B14" s="441" t="s">
        <v>1323</v>
      </c>
      <c r="C14" s="358"/>
      <c r="D14" s="358"/>
      <c r="E14" s="358"/>
      <c r="F14" s="358"/>
      <c r="G14" s="358"/>
      <c r="H14" s="358"/>
      <c r="I14" s="358"/>
      <c r="J14" s="358"/>
      <c r="K14" s="358"/>
      <c r="L14" s="358"/>
      <c r="M14" s="358"/>
      <c r="N14" s="358"/>
      <c r="O14" s="358"/>
      <c r="P14" s="358"/>
      <c r="Q14" s="358"/>
      <c r="R14" s="358"/>
      <c r="S14" s="358"/>
      <c r="T14" s="358"/>
      <c r="U14" s="358"/>
      <c r="V14" s="358"/>
      <c r="W14" s="358"/>
      <c r="X14" s="358"/>
      <c r="Y14" s="358"/>
      <c r="Z14" s="358"/>
      <c r="AA14" s="358"/>
      <c r="AB14" s="358"/>
      <c r="AC14" s="358"/>
      <c r="AD14" s="358"/>
      <c r="AE14" s="358"/>
      <c r="AF14" s="358"/>
      <c r="AG14" s="358"/>
      <c r="AH14" s="358"/>
      <c r="AI14" s="358"/>
      <c r="AJ14" s="358"/>
      <c r="AK14" s="358"/>
      <c r="AL14" s="358"/>
      <c r="AM14" s="358"/>
      <c r="AN14" s="358"/>
      <c r="AO14" s="358"/>
      <c r="AP14" s="358"/>
      <c r="AQ14" s="358"/>
      <c r="AR14" s="358"/>
      <c r="AS14" s="358"/>
      <c r="AT14" s="358"/>
      <c r="AU14" s="358"/>
      <c r="AV14" s="358"/>
      <c r="AW14" s="358"/>
      <c r="AX14" s="358"/>
      <c r="AY14" s="358"/>
      <c r="AZ14" s="777"/>
      <c r="BA14" s="777"/>
      <c r="BB14" s="777"/>
      <c r="BC14" s="777"/>
      <c r="BD14" s="777"/>
      <c r="BE14" s="777"/>
      <c r="BF14" s="284"/>
      <c r="BG14" s="284"/>
      <c r="BH14" s="284"/>
      <c r="BI14" s="284"/>
      <c r="BJ14" s="284"/>
      <c r="BK14" s="284"/>
      <c r="BL14" s="284"/>
      <c r="BM14" s="284"/>
      <c r="BN14" s="284"/>
      <c r="BO14" s="284"/>
      <c r="BP14" s="284"/>
      <c r="BQ14" s="284"/>
      <c r="BR14" s="284"/>
      <c r="BS14" s="284"/>
      <c r="BT14" s="284"/>
      <c r="BU14" s="284"/>
      <c r="BV14" s="284"/>
    </row>
    <row r="15" spans="1:74" ht="11.1" customHeight="1" x14ac:dyDescent="0.2">
      <c r="A15" s="203" t="s">
        <v>1324</v>
      </c>
      <c r="B15" s="442" t="s">
        <v>90</v>
      </c>
      <c r="C15" s="279">
        <v>3665.4670000000001</v>
      </c>
      <c r="D15" s="279">
        <v>3665.4670000000001</v>
      </c>
      <c r="E15" s="279">
        <v>3665.4670000000001</v>
      </c>
      <c r="F15" s="279">
        <v>3652.4070000000002</v>
      </c>
      <c r="G15" s="279">
        <v>3652.4070000000002</v>
      </c>
      <c r="H15" s="279">
        <v>3652.4070000000002</v>
      </c>
      <c r="I15" s="279">
        <v>3667.8449999999998</v>
      </c>
      <c r="J15" s="279">
        <v>3667.8449999999998</v>
      </c>
      <c r="K15" s="279">
        <v>3667.8449999999998</v>
      </c>
      <c r="L15" s="279">
        <v>3705.1210000000001</v>
      </c>
      <c r="M15" s="279">
        <v>3705.1210000000001</v>
      </c>
      <c r="N15" s="279">
        <v>3705.1210000000001</v>
      </c>
      <c r="O15" s="279">
        <v>3742.9079999999999</v>
      </c>
      <c r="P15" s="279">
        <v>3742.9079999999999</v>
      </c>
      <c r="Q15" s="279">
        <v>3742.9079999999999</v>
      </c>
      <c r="R15" s="279">
        <v>3773.5439999999999</v>
      </c>
      <c r="S15" s="279">
        <v>3773.5439999999999</v>
      </c>
      <c r="T15" s="279">
        <v>3773.5439999999999</v>
      </c>
      <c r="U15" s="279">
        <v>3821.2379999999998</v>
      </c>
      <c r="V15" s="279">
        <v>3821.2379999999998</v>
      </c>
      <c r="W15" s="279">
        <v>3821.2379999999998</v>
      </c>
      <c r="X15" s="279">
        <v>3865.0610000000001</v>
      </c>
      <c r="Y15" s="279">
        <v>3865.0610000000001</v>
      </c>
      <c r="Z15" s="279">
        <v>3865.0610000000001</v>
      </c>
      <c r="AA15" s="279">
        <v>3887.0549999999998</v>
      </c>
      <c r="AB15" s="279">
        <v>3887.0549999999998</v>
      </c>
      <c r="AC15" s="279">
        <v>3887.0549999999998</v>
      </c>
      <c r="AD15" s="279">
        <v>3919.17</v>
      </c>
      <c r="AE15" s="279">
        <v>3919.17</v>
      </c>
      <c r="AF15" s="279">
        <v>3919.17</v>
      </c>
      <c r="AG15" s="279">
        <v>3971.2809999999999</v>
      </c>
      <c r="AH15" s="279">
        <v>3971.2809999999999</v>
      </c>
      <c r="AI15" s="279">
        <v>3971.2809999999999</v>
      </c>
      <c r="AJ15" s="279">
        <v>4003.7809999999999</v>
      </c>
      <c r="AK15" s="279">
        <v>4003.7809999999999</v>
      </c>
      <c r="AL15" s="279">
        <v>4003.7809999999999</v>
      </c>
      <c r="AM15" s="279">
        <v>3993.9229999999998</v>
      </c>
      <c r="AN15" s="279">
        <v>3993.9229999999998</v>
      </c>
      <c r="AO15" s="279">
        <v>3993.9229999999998</v>
      </c>
      <c r="AP15" s="279">
        <v>3992.9740000000002</v>
      </c>
      <c r="AQ15" s="279">
        <v>3992.9740000000002</v>
      </c>
      <c r="AR15" s="279">
        <v>3992.9740000000002</v>
      </c>
      <c r="AS15" s="279">
        <v>4014.9830000000002</v>
      </c>
      <c r="AT15" s="279">
        <v>4014.9830000000002</v>
      </c>
      <c r="AU15" s="279">
        <v>4014.9830000000002</v>
      </c>
      <c r="AV15" s="279">
        <v>3957.098</v>
      </c>
      <c r="AW15" s="279">
        <v>3957.098</v>
      </c>
      <c r="AX15" s="279">
        <v>3957.098</v>
      </c>
      <c r="AY15" s="279">
        <v>4000.2089999999998</v>
      </c>
      <c r="AZ15" s="783">
        <v>4000.2089999999998</v>
      </c>
      <c r="BA15" s="783">
        <v>4000.2089999999998</v>
      </c>
      <c r="BB15" s="783">
        <v>3994.3308040000002</v>
      </c>
      <c r="BC15" s="783">
        <v>3994.5025082000002</v>
      </c>
      <c r="BD15" s="783">
        <v>3996.5406935999999</v>
      </c>
      <c r="BE15" s="783">
        <v>4001.4088167</v>
      </c>
      <c r="BF15" s="290">
        <v>4006.4569999999999</v>
      </c>
      <c r="BG15" s="290">
        <v>4012.65</v>
      </c>
      <c r="BH15" s="290">
        <v>4023.645</v>
      </c>
      <c r="BI15" s="290">
        <v>4029.3809999999999</v>
      </c>
      <c r="BJ15" s="290">
        <v>4033.5169999999998</v>
      </c>
      <c r="BK15" s="290">
        <v>4034.4070000000002</v>
      </c>
      <c r="BL15" s="290">
        <v>4036.5770000000002</v>
      </c>
      <c r="BM15" s="290">
        <v>4038.3809999999999</v>
      </c>
      <c r="BN15" s="290">
        <v>4039.4540000000002</v>
      </c>
      <c r="BO15" s="290">
        <v>4040.799</v>
      </c>
      <c r="BP15" s="290">
        <v>4042.0529999999999</v>
      </c>
      <c r="BQ15" s="290">
        <v>4043.4609999999998</v>
      </c>
      <c r="BR15" s="290">
        <v>4044.3429999999998</v>
      </c>
      <c r="BS15" s="290">
        <v>4044.9479999999999</v>
      </c>
      <c r="BT15" s="290">
        <v>4044.8389999999999</v>
      </c>
      <c r="BU15" s="290">
        <v>4045.2139999999999</v>
      </c>
      <c r="BV15" s="290">
        <v>4045.6390000000001</v>
      </c>
    </row>
    <row r="16" spans="1:74" ht="11.1" customHeight="1" x14ac:dyDescent="0.2">
      <c r="A16" s="203"/>
      <c r="B16" s="441" t="s">
        <v>1325</v>
      </c>
      <c r="C16" s="358"/>
      <c r="D16" s="358"/>
      <c r="E16" s="358"/>
      <c r="F16" s="358"/>
      <c r="G16" s="358"/>
      <c r="H16" s="358"/>
      <c r="I16" s="358"/>
      <c r="J16" s="358"/>
      <c r="K16" s="358"/>
      <c r="L16" s="358"/>
      <c r="M16" s="358"/>
      <c r="N16" s="358"/>
      <c r="O16" s="358"/>
      <c r="P16" s="358"/>
      <c r="Q16" s="358"/>
      <c r="R16" s="358"/>
      <c r="S16" s="358"/>
      <c r="T16" s="358"/>
      <c r="U16" s="358"/>
      <c r="V16" s="358"/>
      <c r="W16" s="358"/>
      <c r="X16" s="358"/>
      <c r="Y16" s="358"/>
      <c r="Z16" s="358"/>
      <c r="AA16" s="358"/>
      <c r="AB16" s="358"/>
      <c r="AC16" s="358"/>
      <c r="AD16" s="358"/>
      <c r="AE16" s="358"/>
      <c r="AF16" s="358"/>
      <c r="AG16" s="358"/>
      <c r="AH16" s="358"/>
      <c r="AI16" s="358"/>
      <c r="AJ16" s="358"/>
      <c r="AK16" s="358"/>
      <c r="AL16" s="358"/>
      <c r="AM16" s="358"/>
      <c r="AN16" s="358"/>
      <c r="AO16" s="358"/>
      <c r="AP16" s="358"/>
      <c r="AQ16" s="358"/>
      <c r="AR16" s="358"/>
      <c r="AS16" s="358"/>
      <c r="AT16" s="358"/>
      <c r="AU16" s="358"/>
      <c r="AV16" s="358"/>
      <c r="AW16" s="358"/>
      <c r="AX16" s="358"/>
      <c r="AY16" s="358"/>
      <c r="AZ16" s="777"/>
      <c r="BA16" s="777"/>
      <c r="BB16" s="777"/>
      <c r="BC16" s="777"/>
      <c r="BD16" s="777"/>
      <c r="BE16" s="777"/>
      <c r="BF16" s="284"/>
      <c r="BG16" s="284"/>
      <c r="BH16" s="284"/>
      <c r="BI16" s="284"/>
      <c r="BJ16" s="284"/>
      <c r="BK16" s="284"/>
      <c r="BL16" s="284"/>
      <c r="BM16" s="284"/>
      <c r="BN16" s="284"/>
      <c r="BO16" s="284"/>
      <c r="BP16" s="284"/>
      <c r="BQ16" s="284"/>
      <c r="BR16" s="284"/>
      <c r="BS16" s="284"/>
      <c r="BT16" s="284"/>
      <c r="BU16" s="284"/>
      <c r="BV16" s="284"/>
    </row>
    <row r="17" spans="1:74" ht="11.1" customHeight="1" x14ac:dyDescent="0.2">
      <c r="A17" s="203" t="s">
        <v>1326</v>
      </c>
      <c r="B17" s="442" t="s">
        <v>90</v>
      </c>
      <c r="C17" s="279">
        <v>2377.5259999999998</v>
      </c>
      <c r="D17" s="279">
        <v>2377.5259999999998</v>
      </c>
      <c r="E17" s="279">
        <v>2377.5259999999998</v>
      </c>
      <c r="F17" s="279">
        <v>2451.6869999999999</v>
      </c>
      <c r="G17" s="279">
        <v>2451.6869999999999</v>
      </c>
      <c r="H17" s="279">
        <v>2451.6869999999999</v>
      </c>
      <c r="I17" s="279">
        <v>2538.933</v>
      </c>
      <c r="J17" s="279">
        <v>2538.933</v>
      </c>
      <c r="K17" s="279">
        <v>2538.933</v>
      </c>
      <c r="L17" s="279">
        <v>2520.098</v>
      </c>
      <c r="M17" s="279">
        <v>2520.098</v>
      </c>
      <c r="N17" s="279">
        <v>2520.098</v>
      </c>
      <c r="O17" s="279">
        <v>2543.5430000000001</v>
      </c>
      <c r="P17" s="279">
        <v>2543.5430000000001</v>
      </c>
      <c r="Q17" s="279">
        <v>2543.5430000000001</v>
      </c>
      <c r="R17" s="279">
        <v>2509.2640000000001</v>
      </c>
      <c r="S17" s="279">
        <v>2509.2640000000001</v>
      </c>
      <c r="T17" s="279">
        <v>2509.2640000000001</v>
      </c>
      <c r="U17" s="279">
        <v>2536.7260000000001</v>
      </c>
      <c r="V17" s="279">
        <v>2536.7260000000001</v>
      </c>
      <c r="W17" s="279">
        <v>2536.7260000000001</v>
      </c>
      <c r="X17" s="279">
        <v>2574.6280000000002</v>
      </c>
      <c r="Y17" s="279">
        <v>2574.6280000000002</v>
      </c>
      <c r="Z17" s="279">
        <v>2574.6280000000002</v>
      </c>
      <c r="AA17" s="279">
        <v>2603.6390000000001</v>
      </c>
      <c r="AB17" s="279">
        <v>2603.6390000000001</v>
      </c>
      <c r="AC17" s="279">
        <v>2603.6390000000001</v>
      </c>
      <c r="AD17" s="279">
        <v>2607.96</v>
      </c>
      <c r="AE17" s="279">
        <v>2607.96</v>
      </c>
      <c r="AF17" s="279">
        <v>2607.96</v>
      </c>
      <c r="AG17" s="279">
        <v>2664.3380000000002</v>
      </c>
      <c r="AH17" s="279">
        <v>2664.3380000000002</v>
      </c>
      <c r="AI17" s="279">
        <v>2664.3380000000002</v>
      </c>
      <c r="AJ17" s="279">
        <v>2658.4540000000002</v>
      </c>
      <c r="AK17" s="279">
        <v>2658.4540000000002</v>
      </c>
      <c r="AL17" s="279">
        <v>2658.4540000000002</v>
      </c>
      <c r="AM17" s="279">
        <v>2659.5279999999998</v>
      </c>
      <c r="AN17" s="279">
        <v>2659.5279999999998</v>
      </c>
      <c r="AO17" s="279">
        <v>2659.5279999999998</v>
      </c>
      <c r="AP17" s="279">
        <v>2647.279</v>
      </c>
      <c r="AQ17" s="279">
        <v>2647.279</v>
      </c>
      <c r="AR17" s="279">
        <v>2647.279</v>
      </c>
      <c r="AS17" s="279">
        <v>2708.7739999999999</v>
      </c>
      <c r="AT17" s="279">
        <v>2708.7739999999999</v>
      </c>
      <c r="AU17" s="279">
        <v>2708.7739999999999</v>
      </c>
      <c r="AV17" s="279">
        <v>2686.7539999999999</v>
      </c>
      <c r="AW17" s="279">
        <v>2686.7539999999999</v>
      </c>
      <c r="AX17" s="279">
        <v>2686.7539999999999</v>
      </c>
      <c r="AY17" s="279">
        <v>2756.9830000000002</v>
      </c>
      <c r="AZ17" s="783">
        <v>2756.9830000000002</v>
      </c>
      <c r="BA17" s="783">
        <v>2756.9830000000002</v>
      </c>
      <c r="BB17" s="783">
        <v>2794.5749687000002</v>
      </c>
      <c r="BC17" s="783">
        <v>2809.8667177000002</v>
      </c>
      <c r="BD17" s="783">
        <v>2823.0559256000001</v>
      </c>
      <c r="BE17" s="783">
        <v>2831.7288336000001</v>
      </c>
      <c r="BF17" s="290">
        <v>2842.5230000000001</v>
      </c>
      <c r="BG17" s="290">
        <v>2853.0259999999998</v>
      </c>
      <c r="BH17" s="290">
        <v>2863.0210000000002</v>
      </c>
      <c r="BI17" s="290">
        <v>2873.1</v>
      </c>
      <c r="BJ17" s="290">
        <v>2883.0459999999998</v>
      </c>
      <c r="BK17" s="290">
        <v>2894.06</v>
      </c>
      <c r="BL17" s="290">
        <v>2902.8440000000001</v>
      </c>
      <c r="BM17" s="290">
        <v>2910.598</v>
      </c>
      <c r="BN17" s="290">
        <v>2915.08</v>
      </c>
      <c r="BO17" s="290">
        <v>2922.4540000000002</v>
      </c>
      <c r="BP17" s="290">
        <v>2930.4789999999998</v>
      </c>
      <c r="BQ17" s="290">
        <v>2939.817</v>
      </c>
      <c r="BR17" s="290">
        <v>2948.6460000000002</v>
      </c>
      <c r="BS17" s="290">
        <v>2957.6289999999999</v>
      </c>
      <c r="BT17" s="290">
        <v>2968.43</v>
      </c>
      <c r="BU17" s="290">
        <v>2976.4720000000002</v>
      </c>
      <c r="BV17" s="290">
        <v>2983.4189999999999</v>
      </c>
    </row>
    <row r="18" spans="1:74" ht="11.1" customHeight="1" x14ac:dyDescent="0.2">
      <c r="A18" s="203"/>
      <c r="B18" s="441" t="s">
        <v>1327</v>
      </c>
      <c r="C18" s="358"/>
      <c r="D18" s="358"/>
      <c r="E18" s="358"/>
      <c r="F18" s="358"/>
      <c r="G18" s="358"/>
      <c r="H18" s="358"/>
      <c r="I18" s="358"/>
      <c r="J18" s="358"/>
      <c r="K18" s="358"/>
      <c r="L18" s="358"/>
      <c r="M18" s="358"/>
      <c r="N18" s="358"/>
      <c r="O18" s="358"/>
      <c r="P18" s="358"/>
      <c r="Q18" s="358"/>
      <c r="R18" s="358"/>
      <c r="S18" s="358"/>
      <c r="T18" s="358"/>
      <c r="U18" s="358"/>
      <c r="V18" s="358"/>
      <c r="W18" s="358"/>
      <c r="X18" s="358"/>
      <c r="Y18" s="358"/>
      <c r="Z18" s="358"/>
      <c r="AA18" s="358"/>
      <c r="AB18" s="358"/>
      <c r="AC18" s="358"/>
      <c r="AD18" s="358"/>
      <c r="AE18" s="358"/>
      <c r="AF18" s="358"/>
      <c r="AG18" s="358"/>
      <c r="AH18" s="358"/>
      <c r="AI18" s="358"/>
      <c r="AJ18" s="358"/>
      <c r="AK18" s="358"/>
      <c r="AL18" s="358"/>
      <c r="AM18" s="358"/>
      <c r="AN18" s="358"/>
      <c r="AO18" s="358"/>
      <c r="AP18" s="358"/>
      <c r="AQ18" s="358"/>
      <c r="AR18" s="358"/>
      <c r="AS18" s="358"/>
      <c r="AT18" s="358"/>
      <c r="AU18" s="358"/>
      <c r="AV18" s="358"/>
      <c r="AW18" s="358"/>
      <c r="AX18" s="358"/>
      <c r="AY18" s="358"/>
      <c r="AZ18" s="777"/>
      <c r="BA18" s="777"/>
      <c r="BB18" s="777"/>
      <c r="BC18" s="777"/>
      <c r="BD18" s="777"/>
      <c r="BE18" s="777"/>
      <c r="BF18" s="284"/>
      <c r="BG18" s="284"/>
      <c r="BH18" s="284"/>
      <c r="BI18" s="284"/>
      <c r="BJ18" s="284"/>
      <c r="BK18" s="284"/>
      <c r="BL18" s="284"/>
      <c r="BM18" s="284"/>
      <c r="BN18" s="284"/>
      <c r="BO18" s="284"/>
      <c r="BP18" s="284"/>
      <c r="BQ18" s="284"/>
      <c r="BR18" s="284"/>
      <c r="BS18" s="284"/>
      <c r="BT18" s="284"/>
      <c r="BU18" s="284"/>
      <c r="BV18" s="284"/>
    </row>
    <row r="19" spans="1:74" ht="11.1" customHeight="1" x14ac:dyDescent="0.2">
      <c r="A19" s="203" t="s">
        <v>1328</v>
      </c>
      <c r="B19" s="442" t="s">
        <v>90</v>
      </c>
      <c r="C19" s="279">
        <v>3484.366</v>
      </c>
      <c r="D19" s="279">
        <v>3484.366</v>
      </c>
      <c r="E19" s="279">
        <v>3484.366</v>
      </c>
      <c r="F19" s="279">
        <v>3544.7310000000002</v>
      </c>
      <c r="G19" s="279">
        <v>3544.7310000000002</v>
      </c>
      <c r="H19" s="279">
        <v>3544.7310000000002</v>
      </c>
      <c r="I19" s="279">
        <v>3492.0239999999999</v>
      </c>
      <c r="J19" s="279">
        <v>3492.0239999999999</v>
      </c>
      <c r="K19" s="279">
        <v>3492.0239999999999</v>
      </c>
      <c r="L19" s="279">
        <v>3464.6149999999998</v>
      </c>
      <c r="M19" s="279">
        <v>3464.6149999999998</v>
      </c>
      <c r="N19" s="279">
        <v>3464.6149999999998</v>
      </c>
      <c r="O19" s="279">
        <v>3455.7330000000002</v>
      </c>
      <c r="P19" s="279">
        <v>3455.7330000000002</v>
      </c>
      <c r="Q19" s="279">
        <v>3455.7330000000002</v>
      </c>
      <c r="R19" s="279">
        <v>3437.3780000000002</v>
      </c>
      <c r="S19" s="279">
        <v>3437.3780000000002</v>
      </c>
      <c r="T19" s="279">
        <v>3437.3780000000002</v>
      </c>
      <c r="U19" s="279">
        <v>3462.895</v>
      </c>
      <c r="V19" s="279">
        <v>3462.895</v>
      </c>
      <c r="W19" s="279">
        <v>3462.895</v>
      </c>
      <c r="X19" s="279">
        <v>3508.7759999999998</v>
      </c>
      <c r="Y19" s="279">
        <v>3508.7759999999998</v>
      </c>
      <c r="Z19" s="279">
        <v>3508.7759999999998</v>
      </c>
      <c r="AA19" s="279">
        <v>3567.779</v>
      </c>
      <c r="AB19" s="279">
        <v>3567.779</v>
      </c>
      <c r="AC19" s="279">
        <v>3567.779</v>
      </c>
      <c r="AD19" s="279">
        <v>3640.2060000000001</v>
      </c>
      <c r="AE19" s="279">
        <v>3640.2060000000001</v>
      </c>
      <c r="AF19" s="279">
        <v>3640.2060000000001</v>
      </c>
      <c r="AG19" s="279">
        <v>3729.2330000000002</v>
      </c>
      <c r="AH19" s="279">
        <v>3729.2330000000002</v>
      </c>
      <c r="AI19" s="279">
        <v>3729.2330000000002</v>
      </c>
      <c r="AJ19" s="279">
        <v>3727.4479999999999</v>
      </c>
      <c r="AK19" s="279">
        <v>3727.4479999999999</v>
      </c>
      <c r="AL19" s="279">
        <v>3727.4479999999999</v>
      </c>
      <c r="AM19" s="279">
        <v>4040.2460000000001</v>
      </c>
      <c r="AN19" s="279">
        <v>4040.2460000000001</v>
      </c>
      <c r="AO19" s="279">
        <v>4040.2460000000001</v>
      </c>
      <c r="AP19" s="279">
        <v>3705.3159999999998</v>
      </c>
      <c r="AQ19" s="279">
        <v>3705.3159999999998</v>
      </c>
      <c r="AR19" s="279">
        <v>3705.3159999999998</v>
      </c>
      <c r="AS19" s="279">
        <v>3664.2660000000001</v>
      </c>
      <c r="AT19" s="279">
        <v>3664.2660000000001</v>
      </c>
      <c r="AU19" s="279">
        <v>3664.2660000000001</v>
      </c>
      <c r="AV19" s="279">
        <v>3655.4110000000001</v>
      </c>
      <c r="AW19" s="279">
        <v>3655.4110000000001</v>
      </c>
      <c r="AX19" s="279">
        <v>3655.4110000000001</v>
      </c>
      <c r="AY19" s="279">
        <v>3758.8040000000001</v>
      </c>
      <c r="AZ19" s="783">
        <v>3758.8040000000001</v>
      </c>
      <c r="BA19" s="783">
        <v>3758.8040000000001</v>
      </c>
      <c r="BB19" s="783">
        <v>3856.2390777999999</v>
      </c>
      <c r="BC19" s="783">
        <v>3893.8689475000001</v>
      </c>
      <c r="BD19" s="783">
        <v>3924.8462156999999</v>
      </c>
      <c r="BE19" s="783">
        <v>3939.1051914</v>
      </c>
      <c r="BF19" s="290">
        <v>3964.3270000000002</v>
      </c>
      <c r="BG19" s="290">
        <v>3990.4450000000002</v>
      </c>
      <c r="BH19" s="290">
        <v>4021.75</v>
      </c>
      <c r="BI19" s="290">
        <v>4046.4430000000002</v>
      </c>
      <c r="BJ19" s="290">
        <v>4068.8150000000001</v>
      </c>
      <c r="BK19" s="290">
        <v>4089.9110000000001</v>
      </c>
      <c r="BL19" s="290">
        <v>4106.8559999999998</v>
      </c>
      <c r="BM19" s="290">
        <v>4120.6949999999997</v>
      </c>
      <c r="BN19" s="290">
        <v>4126.2439999999997</v>
      </c>
      <c r="BO19" s="290">
        <v>4137.7619999999997</v>
      </c>
      <c r="BP19" s="290">
        <v>4150.0640000000003</v>
      </c>
      <c r="BQ19" s="290">
        <v>4164.3310000000001</v>
      </c>
      <c r="BR19" s="290">
        <v>4177.3140000000003</v>
      </c>
      <c r="BS19" s="290">
        <v>4190.1940000000004</v>
      </c>
      <c r="BT19" s="290">
        <v>4204.6130000000003</v>
      </c>
      <c r="BU19" s="290">
        <v>4216.058</v>
      </c>
      <c r="BV19" s="290">
        <v>4226.17</v>
      </c>
    </row>
    <row r="20" spans="1:74" ht="11.1" customHeight="1" x14ac:dyDescent="0.2">
      <c r="A20" s="203"/>
      <c r="B20" s="298" t="s">
        <v>97</v>
      </c>
      <c r="C20" s="69"/>
      <c r="D20" s="69"/>
      <c r="E20" s="69"/>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69"/>
      <c r="AL20" s="69"/>
      <c r="AM20" s="69"/>
      <c r="AN20" s="69"/>
      <c r="AO20" s="69"/>
      <c r="AP20" s="69"/>
      <c r="AQ20" s="69"/>
      <c r="AR20" s="69"/>
      <c r="AS20" s="69"/>
      <c r="AT20" s="69"/>
      <c r="AU20" s="69"/>
      <c r="AV20" s="69"/>
      <c r="AW20" s="69"/>
      <c r="AX20" s="69"/>
      <c r="AY20" s="69"/>
      <c r="AZ20" s="839"/>
      <c r="BA20" s="839"/>
      <c r="BB20" s="839"/>
      <c r="BC20" s="839"/>
      <c r="BD20" s="839"/>
      <c r="BE20" s="839"/>
      <c r="BF20" s="433"/>
      <c r="BG20" s="433"/>
      <c r="BH20" s="433"/>
      <c r="BI20" s="433"/>
      <c r="BJ20" s="433"/>
      <c r="BK20" s="433"/>
      <c r="BL20" s="433"/>
      <c r="BM20" s="433"/>
      <c r="BN20" s="433"/>
      <c r="BO20" s="433"/>
      <c r="BP20" s="433"/>
      <c r="BQ20" s="433"/>
      <c r="BR20" s="433"/>
      <c r="BS20" s="433"/>
      <c r="BT20" s="433"/>
      <c r="BU20" s="433"/>
      <c r="BV20" s="433"/>
    </row>
    <row r="21" spans="1:74" ht="11.1" customHeight="1" x14ac:dyDescent="0.2">
      <c r="A21" s="203" t="s">
        <v>98</v>
      </c>
      <c r="B21" s="442" t="s">
        <v>90</v>
      </c>
      <c r="C21" s="279">
        <v>16206.1</v>
      </c>
      <c r="D21" s="279">
        <v>16207.6</v>
      </c>
      <c r="E21" s="279">
        <v>16127.2</v>
      </c>
      <c r="F21" s="279">
        <v>16125.5</v>
      </c>
      <c r="G21" s="279">
        <v>16103</v>
      </c>
      <c r="H21" s="279">
        <v>16062.9</v>
      </c>
      <c r="I21" s="279">
        <v>16270.4</v>
      </c>
      <c r="J21" s="279">
        <v>16367.3</v>
      </c>
      <c r="K21" s="279">
        <v>16423.8</v>
      </c>
      <c r="L21" s="279">
        <v>16476.3</v>
      </c>
      <c r="M21" s="279">
        <v>16502.7</v>
      </c>
      <c r="N21" s="279">
        <v>16578.2</v>
      </c>
      <c r="O21" s="279">
        <v>16906.900000000001</v>
      </c>
      <c r="P21" s="279">
        <v>16998.2</v>
      </c>
      <c r="Q21" s="279">
        <v>17098.8</v>
      </c>
      <c r="R21" s="279">
        <v>17135.3</v>
      </c>
      <c r="S21" s="279">
        <v>17196.7</v>
      </c>
      <c r="T21" s="279">
        <v>17216.3</v>
      </c>
      <c r="U21" s="279">
        <v>17250.599999999999</v>
      </c>
      <c r="V21" s="279">
        <v>17275.3</v>
      </c>
      <c r="W21" s="279">
        <v>17282.2</v>
      </c>
      <c r="X21" s="279">
        <v>17341.3</v>
      </c>
      <c r="Y21" s="279">
        <v>17427.099999999999</v>
      </c>
      <c r="Z21" s="279">
        <v>17481.7</v>
      </c>
      <c r="AA21" s="279">
        <v>17575.400000000001</v>
      </c>
      <c r="AB21" s="279">
        <v>17596.2</v>
      </c>
      <c r="AC21" s="279">
        <v>17617</v>
      </c>
      <c r="AD21" s="279">
        <v>17638.599999999999</v>
      </c>
      <c r="AE21" s="279">
        <v>17713.3</v>
      </c>
      <c r="AF21" s="279">
        <v>17751.099999999999</v>
      </c>
      <c r="AG21" s="279">
        <v>17743.2</v>
      </c>
      <c r="AH21" s="279">
        <v>17752.900000000001</v>
      </c>
      <c r="AI21" s="279">
        <v>17769.900000000001</v>
      </c>
      <c r="AJ21" s="279">
        <v>17810.5</v>
      </c>
      <c r="AK21" s="279">
        <v>17851.400000000001</v>
      </c>
      <c r="AL21" s="279">
        <v>17867.900000000001</v>
      </c>
      <c r="AM21" s="279">
        <v>17889.8</v>
      </c>
      <c r="AN21" s="279">
        <v>17910.5</v>
      </c>
      <c r="AO21" s="279">
        <v>18029.099999999999</v>
      </c>
      <c r="AP21" s="279">
        <v>18132.900000000001</v>
      </c>
      <c r="AQ21" s="279">
        <v>17980.900000000001</v>
      </c>
      <c r="AR21" s="279">
        <v>17962.099999999999</v>
      </c>
      <c r="AS21" s="279">
        <v>18040.900000000001</v>
      </c>
      <c r="AT21" s="279">
        <v>18076.900000000001</v>
      </c>
      <c r="AU21" s="279">
        <v>18094.599999999999</v>
      </c>
      <c r="AV21" s="279">
        <v>18037.3</v>
      </c>
      <c r="AW21" s="279">
        <v>18035.099999999999</v>
      </c>
      <c r="AX21" s="279">
        <v>18018.5</v>
      </c>
      <c r="AY21" s="279">
        <v>18134.599999999999</v>
      </c>
      <c r="AZ21" s="783">
        <v>18051.900000000001</v>
      </c>
      <c r="BA21" s="783">
        <v>18030.5</v>
      </c>
      <c r="BB21" s="783">
        <v>17938.8</v>
      </c>
      <c r="BC21" s="783">
        <v>17983.8</v>
      </c>
      <c r="BD21" s="783">
        <v>17981.284595000001</v>
      </c>
      <c r="BE21" s="783">
        <v>18014.443631999999</v>
      </c>
      <c r="BF21" s="290">
        <v>18042.490000000002</v>
      </c>
      <c r="BG21" s="290">
        <v>18077.939999999999</v>
      </c>
      <c r="BH21" s="290">
        <v>18122.07</v>
      </c>
      <c r="BI21" s="290">
        <v>18171.38</v>
      </c>
      <c r="BJ21" s="290">
        <v>18227.16</v>
      </c>
      <c r="BK21" s="290">
        <v>18299.97</v>
      </c>
      <c r="BL21" s="290">
        <v>18360.740000000002</v>
      </c>
      <c r="BM21" s="290">
        <v>18420.03</v>
      </c>
      <c r="BN21" s="290">
        <v>18476.86</v>
      </c>
      <c r="BO21" s="290">
        <v>18533.97</v>
      </c>
      <c r="BP21" s="290">
        <v>18590.349999999999</v>
      </c>
      <c r="BQ21" s="290">
        <v>18646.45</v>
      </c>
      <c r="BR21" s="290">
        <v>18701.07</v>
      </c>
      <c r="BS21" s="290">
        <v>18754.66</v>
      </c>
      <c r="BT21" s="290">
        <v>18803.439999999999</v>
      </c>
      <c r="BU21" s="290">
        <v>18857.78</v>
      </c>
      <c r="BV21" s="290">
        <v>18913.91</v>
      </c>
    </row>
    <row r="22" spans="1:74" ht="11.1" customHeight="1" x14ac:dyDescent="0.2">
      <c r="A22" s="203"/>
      <c r="B22" s="440" t="s">
        <v>1329</v>
      </c>
      <c r="C22" s="278"/>
      <c r="D22" s="278"/>
      <c r="E22" s="278"/>
      <c r="F22" s="278"/>
      <c r="G22" s="278"/>
      <c r="H22" s="278"/>
      <c r="I22" s="278"/>
      <c r="J22" s="278"/>
      <c r="K22" s="278"/>
      <c r="L22" s="278"/>
      <c r="M22" s="278"/>
      <c r="N22" s="278"/>
      <c r="O22" s="278"/>
      <c r="P22" s="278"/>
      <c r="Q22" s="278"/>
      <c r="R22" s="278"/>
      <c r="S22" s="278"/>
      <c r="T22" s="278"/>
      <c r="U22" s="278"/>
      <c r="V22" s="278"/>
      <c r="W22" s="278"/>
      <c r="X22" s="278"/>
      <c r="Y22" s="278"/>
      <c r="Z22" s="278"/>
      <c r="AA22" s="278"/>
      <c r="AB22" s="278"/>
      <c r="AC22" s="278"/>
      <c r="AD22" s="278"/>
      <c r="AE22" s="278"/>
      <c r="AF22" s="278"/>
      <c r="AG22" s="278"/>
      <c r="AH22" s="278"/>
      <c r="AI22" s="278"/>
      <c r="AJ22" s="278"/>
      <c r="AK22" s="278"/>
      <c r="AL22" s="278"/>
      <c r="AM22" s="278"/>
      <c r="AN22" s="278"/>
      <c r="AO22" s="278"/>
      <c r="AP22" s="278"/>
      <c r="AQ22" s="278"/>
      <c r="AR22" s="278"/>
      <c r="AS22" s="278"/>
      <c r="AT22" s="278"/>
      <c r="AU22" s="278"/>
      <c r="AV22" s="278"/>
      <c r="AW22" s="278"/>
      <c r="AX22" s="278"/>
      <c r="AY22" s="278"/>
      <c r="AZ22" s="782"/>
      <c r="BA22" s="782"/>
      <c r="BB22" s="782"/>
      <c r="BC22" s="782"/>
      <c r="BD22" s="782"/>
      <c r="BE22" s="782"/>
      <c r="BF22" s="289"/>
      <c r="BG22" s="289"/>
      <c r="BH22" s="289"/>
      <c r="BI22" s="289"/>
      <c r="BJ22" s="289"/>
      <c r="BK22" s="289"/>
      <c r="BL22" s="289"/>
      <c r="BM22" s="289"/>
      <c r="BN22" s="289"/>
      <c r="BO22" s="289"/>
      <c r="BP22" s="289"/>
      <c r="BQ22" s="289"/>
      <c r="BR22" s="289"/>
      <c r="BS22" s="289"/>
      <c r="BT22" s="289"/>
      <c r="BU22" s="289"/>
      <c r="BV22" s="289"/>
    </row>
    <row r="23" spans="1:74" ht="11.1" customHeight="1" x14ac:dyDescent="0.2">
      <c r="A23" s="203" t="s">
        <v>1330</v>
      </c>
      <c r="B23" s="439" t="s">
        <v>1331</v>
      </c>
      <c r="C23" s="275">
        <v>150.006</v>
      </c>
      <c r="D23" s="275">
        <v>150.82499999999999</v>
      </c>
      <c r="E23" s="275">
        <v>151.315</v>
      </c>
      <c r="F23" s="275">
        <v>151.62299999999999</v>
      </c>
      <c r="G23" s="275">
        <v>151.92400000000001</v>
      </c>
      <c r="H23" s="275">
        <v>152.358</v>
      </c>
      <c r="I23" s="275">
        <v>153.072</v>
      </c>
      <c r="J23" s="275">
        <v>153.36199999999999</v>
      </c>
      <c r="K23" s="275">
        <v>153.58199999999999</v>
      </c>
      <c r="L23" s="275">
        <v>153.93899999999999</v>
      </c>
      <c r="M23" s="275">
        <v>154.24199999999999</v>
      </c>
      <c r="N23" s="275">
        <v>154.34200000000001</v>
      </c>
      <c r="O23" s="275">
        <v>154.77600000000001</v>
      </c>
      <c r="P23" s="275">
        <v>155.066</v>
      </c>
      <c r="Q23" s="275">
        <v>155.13399999999999</v>
      </c>
      <c r="R23" s="275">
        <v>155.375</v>
      </c>
      <c r="S23" s="275">
        <v>155.655</v>
      </c>
      <c r="T23" s="275">
        <v>155.88</v>
      </c>
      <c r="U23" s="275">
        <v>156.04300000000001</v>
      </c>
      <c r="V23" s="275">
        <v>156.261</v>
      </c>
      <c r="W23" s="275">
        <v>156.417</v>
      </c>
      <c r="X23" s="275">
        <v>156.57599999999999</v>
      </c>
      <c r="Y23" s="275">
        <v>156.703</v>
      </c>
      <c r="Z23" s="275">
        <v>156.857</v>
      </c>
      <c r="AA23" s="275">
        <v>157.03200000000001</v>
      </c>
      <c r="AB23" s="275">
        <v>157.238</v>
      </c>
      <c r="AC23" s="275">
        <v>157.46600000000001</v>
      </c>
      <c r="AD23" s="275">
        <v>157.53</v>
      </c>
      <c r="AE23" s="275">
        <v>157.608</v>
      </c>
      <c r="AF23" s="275">
        <v>157.69499999999999</v>
      </c>
      <c r="AG23" s="275">
        <v>157.74799999999999</v>
      </c>
      <c r="AH23" s="275">
        <v>157.75700000000001</v>
      </c>
      <c r="AI23" s="275">
        <v>157.91200000000001</v>
      </c>
      <c r="AJ23" s="275">
        <v>157.94499999999999</v>
      </c>
      <c r="AK23" s="275">
        <v>158.07900000000001</v>
      </c>
      <c r="AL23" s="275">
        <v>158.316</v>
      </c>
      <c r="AM23" s="275">
        <v>158.268</v>
      </c>
      <c r="AN23" s="275">
        <v>158.31</v>
      </c>
      <c r="AO23" s="275">
        <v>158.37700000000001</v>
      </c>
      <c r="AP23" s="275">
        <v>158.48500000000001</v>
      </c>
      <c r="AQ23" s="275">
        <v>158.49799999999999</v>
      </c>
      <c r="AR23" s="275">
        <v>158.47800000000001</v>
      </c>
      <c r="AS23" s="275">
        <v>158.542</v>
      </c>
      <c r="AT23" s="275">
        <v>158.47200000000001</v>
      </c>
      <c r="AU23" s="275">
        <v>158.548</v>
      </c>
      <c r="AV23" s="275">
        <v>158.40799999999999</v>
      </c>
      <c r="AW23" s="275">
        <v>158.44900000000001</v>
      </c>
      <c r="AX23" s="275">
        <v>158.43199999999999</v>
      </c>
      <c r="AY23" s="275">
        <v>158.59200000000001</v>
      </c>
      <c r="AZ23" s="779">
        <v>158.43600000000001</v>
      </c>
      <c r="BA23" s="779">
        <v>158.65</v>
      </c>
      <c r="BB23" s="779">
        <v>158.798</v>
      </c>
      <c r="BC23" s="779">
        <v>158.92699999999999</v>
      </c>
      <c r="BD23" s="779">
        <v>158.98400000000001</v>
      </c>
      <c r="BE23" s="779">
        <v>159.01777036999999</v>
      </c>
      <c r="BF23" s="286">
        <v>159.054</v>
      </c>
      <c r="BG23" s="286">
        <v>159.07759999999999</v>
      </c>
      <c r="BH23" s="286">
        <v>159.07259999999999</v>
      </c>
      <c r="BI23" s="286">
        <v>159.08269999999999</v>
      </c>
      <c r="BJ23" s="286">
        <v>159.09219999999999</v>
      </c>
      <c r="BK23" s="286">
        <v>159.08940000000001</v>
      </c>
      <c r="BL23" s="286">
        <v>159.10589999999999</v>
      </c>
      <c r="BM23" s="286">
        <v>159.1301</v>
      </c>
      <c r="BN23" s="286">
        <v>159.15989999999999</v>
      </c>
      <c r="BO23" s="286">
        <v>159.20140000000001</v>
      </c>
      <c r="BP23" s="286">
        <v>159.2525</v>
      </c>
      <c r="BQ23" s="286">
        <v>159.31790000000001</v>
      </c>
      <c r="BR23" s="286">
        <v>159.3843</v>
      </c>
      <c r="BS23" s="286">
        <v>159.4564</v>
      </c>
      <c r="BT23" s="286">
        <v>159.54320000000001</v>
      </c>
      <c r="BU23" s="286">
        <v>159.62029999999999</v>
      </c>
      <c r="BV23" s="286">
        <v>159.69649999999999</v>
      </c>
    </row>
    <row r="24" spans="1:74" s="52" customFormat="1" ht="11.1" customHeight="1" x14ac:dyDescent="0.2">
      <c r="A24" s="203"/>
      <c r="B24" s="440" t="s">
        <v>1332</v>
      </c>
      <c r="C24" s="275"/>
      <c r="D24" s="275"/>
      <c r="E24" s="275"/>
      <c r="F24" s="275"/>
      <c r="G24" s="275"/>
      <c r="H24" s="275"/>
      <c r="I24" s="275"/>
      <c r="J24" s="275"/>
      <c r="K24" s="275"/>
      <c r="L24" s="275"/>
      <c r="M24" s="275"/>
      <c r="N24" s="275"/>
      <c r="O24" s="275"/>
      <c r="P24" s="275"/>
      <c r="Q24" s="275"/>
      <c r="R24" s="275"/>
      <c r="S24" s="275"/>
      <c r="T24" s="275"/>
      <c r="U24" s="275"/>
      <c r="V24" s="275"/>
      <c r="W24" s="275"/>
      <c r="X24" s="275"/>
      <c r="Y24" s="275"/>
      <c r="Z24" s="275"/>
      <c r="AA24" s="275"/>
      <c r="AB24" s="275"/>
      <c r="AC24" s="275"/>
      <c r="AD24" s="275"/>
      <c r="AE24" s="275"/>
      <c r="AF24" s="275"/>
      <c r="AG24" s="275"/>
      <c r="AH24" s="275"/>
      <c r="AI24" s="275"/>
      <c r="AJ24" s="275"/>
      <c r="AK24" s="275"/>
      <c r="AL24" s="275"/>
      <c r="AM24" s="275"/>
      <c r="AN24" s="275"/>
      <c r="AO24" s="275"/>
      <c r="AP24" s="275"/>
      <c r="AQ24" s="275"/>
      <c r="AR24" s="275"/>
      <c r="AS24" s="275"/>
      <c r="AT24" s="275"/>
      <c r="AU24" s="275"/>
      <c r="AV24" s="275"/>
      <c r="AW24" s="275"/>
      <c r="AX24" s="275"/>
      <c r="AY24" s="275"/>
      <c r="AZ24" s="779"/>
      <c r="BA24" s="779"/>
      <c r="BB24" s="779"/>
      <c r="BC24" s="779"/>
      <c r="BD24" s="779"/>
      <c r="BE24" s="779"/>
      <c r="BF24" s="286"/>
      <c r="BG24" s="286"/>
      <c r="BH24" s="286"/>
      <c r="BI24" s="286"/>
      <c r="BJ24" s="286"/>
      <c r="BK24" s="286"/>
      <c r="BL24" s="286"/>
      <c r="BM24" s="286"/>
      <c r="BN24" s="286"/>
      <c r="BO24" s="286"/>
      <c r="BP24" s="286"/>
      <c r="BQ24" s="286"/>
      <c r="BR24" s="286"/>
      <c r="BS24" s="286"/>
      <c r="BT24" s="286"/>
      <c r="BU24" s="286"/>
      <c r="BV24" s="286"/>
    </row>
    <row r="25" spans="1:74" s="52" customFormat="1" ht="11.1" customHeight="1" x14ac:dyDescent="0.2">
      <c r="A25" s="203" t="s">
        <v>1333</v>
      </c>
      <c r="B25" s="439" t="s">
        <v>1334</v>
      </c>
      <c r="C25" s="275">
        <v>4</v>
      </c>
      <c r="D25" s="275">
        <v>3.9</v>
      </c>
      <c r="E25" s="275">
        <v>3.7</v>
      </c>
      <c r="F25" s="275">
        <v>3.7</v>
      </c>
      <c r="G25" s="275">
        <v>3.6</v>
      </c>
      <c r="H25" s="275">
        <v>3.6</v>
      </c>
      <c r="I25" s="275">
        <v>3.5</v>
      </c>
      <c r="J25" s="275">
        <v>3.6</v>
      </c>
      <c r="K25" s="275">
        <v>3.5</v>
      </c>
      <c r="L25" s="275">
        <v>3.6</v>
      </c>
      <c r="M25" s="275">
        <v>3.6</v>
      </c>
      <c r="N25" s="275">
        <v>3.5</v>
      </c>
      <c r="O25" s="275">
        <v>3.5</v>
      </c>
      <c r="P25" s="275">
        <v>3.6</v>
      </c>
      <c r="Q25" s="275">
        <v>3.5</v>
      </c>
      <c r="R25" s="275">
        <v>3.4</v>
      </c>
      <c r="S25" s="275">
        <v>3.6</v>
      </c>
      <c r="T25" s="275">
        <v>3.6</v>
      </c>
      <c r="U25" s="275">
        <v>3.5</v>
      </c>
      <c r="V25" s="275">
        <v>3.7</v>
      </c>
      <c r="W25" s="275">
        <v>3.7</v>
      </c>
      <c r="X25" s="275">
        <v>3.9</v>
      </c>
      <c r="Y25" s="275">
        <v>3.7</v>
      </c>
      <c r="Z25" s="275">
        <v>3.8</v>
      </c>
      <c r="AA25" s="275">
        <v>3.7</v>
      </c>
      <c r="AB25" s="275">
        <v>3.9</v>
      </c>
      <c r="AC25" s="275">
        <v>3.9</v>
      </c>
      <c r="AD25" s="275">
        <v>3.9</v>
      </c>
      <c r="AE25" s="275">
        <v>3.9</v>
      </c>
      <c r="AF25" s="275">
        <v>4.0999999999999996</v>
      </c>
      <c r="AG25" s="275">
        <v>4.2</v>
      </c>
      <c r="AH25" s="275">
        <v>4.2</v>
      </c>
      <c r="AI25" s="275">
        <v>4.0999999999999996</v>
      </c>
      <c r="AJ25" s="275">
        <v>4.0999999999999996</v>
      </c>
      <c r="AK25" s="275">
        <v>4.2</v>
      </c>
      <c r="AL25" s="275">
        <v>4.0999999999999996</v>
      </c>
      <c r="AM25" s="275">
        <v>4</v>
      </c>
      <c r="AN25" s="275">
        <v>4.2</v>
      </c>
      <c r="AO25" s="275">
        <v>4.2</v>
      </c>
      <c r="AP25" s="275">
        <v>4.2</v>
      </c>
      <c r="AQ25" s="275">
        <v>4.3</v>
      </c>
      <c r="AR25" s="275">
        <v>4.0999999999999996</v>
      </c>
      <c r="AS25" s="275">
        <v>4.3</v>
      </c>
      <c r="AT25" s="275">
        <v>4.3</v>
      </c>
      <c r="AU25" s="275">
        <v>4.4000000000000004</v>
      </c>
      <c r="AV25" s="275" t="str">
        <f>"-"</f>
        <v>-</v>
      </c>
      <c r="AW25" s="275">
        <v>4.5</v>
      </c>
      <c r="AX25" s="275">
        <v>4.4000000000000004</v>
      </c>
      <c r="AY25" s="275">
        <v>4.3</v>
      </c>
      <c r="AZ25" s="779">
        <v>4.4000000000000004</v>
      </c>
      <c r="BA25" s="779">
        <v>4.3</v>
      </c>
      <c r="BB25" s="779">
        <v>4.3</v>
      </c>
      <c r="BC25" s="779">
        <v>4.3</v>
      </c>
      <c r="BD25" s="779">
        <v>4.2</v>
      </c>
      <c r="BE25" s="779">
        <v>4.3064768147999999</v>
      </c>
      <c r="BF25" s="286">
        <v>4.3268570000000004</v>
      </c>
      <c r="BG25" s="286">
        <v>4.3475210000000004</v>
      </c>
      <c r="BH25" s="286">
        <v>4.373602</v>
      </c>
      <c r="BI25" s="286">
        <v>4.3909880000000001</v>
      </c>
      <c r="BJ25" s="286">
        <v>4.4048119999999997</v>
      </c>
      <c r="BK25" s="286">
        <v>4.4166150000000002</v>
      </c>
      <c r="BL25" s="286">
        <v>4.4221550000000001</v>
      </c>
      <c r="BM25" s="286">
        <v>4.4229750000000001</v>
      </c>
      <c r="BN25" s="286">
        <v>4.418215</v>
      </c>
      <c r="BO25" s="286">
        <v>4.4102379999999997</v>
      </c>
      <c r="BP25" s="286">
        <v>4.3981830000000004</v>
      </c>
      <c r="BQ25" s="286">
        <v>4.3802149999999997</v>
      </c>
      <c r="BR25" s="286">
        <v>4.3613840000000001</v>
      </c>
      <c r="BS25" s="286">
        <v>4.339855</v>
      </c>
      <c r="BT25" s="286">
        <v>4.3100940000000003</v>
      </c>
      <c r="BU25" s="286">
        <v>4.2873150000000004</v>
      </c>
      <c r="BV25" s="286">
        <v>4.265987</v>
      </c>
    </row>
    <row r="26" spans="1:74" ht="11.1" customHeight="1" x14ac:dyDescent="0.2">
      <c r="A26" s="203"/>
      <c r="B26" s="440" t="s">
        <v>1335</v>
      </c>
      <c r="C26" s="429"/>
      <c r="D26" s="429"/>
      <c r="E26" s="429"/>
      <c r="F26" s="429"/>
      <c r="G26" s="429"/>
      <c r="H26" s="429"/>
      <c r="I26" s="429"/>
      <c r="J26" s="429"/>
      <c r="K26" s="429"/>
      <c r="L26" s="429"/>
      <c r="M26" s="429"/>
      <c r="N26" s="429"/>
      <c r="O26" s="429"/>
      <c r="P26" s="429"/>
      <c r="Q26" s="429"/>
      <c r="R26" s="429"/>
      <c r="S26" s="429"/>
      <c r="T26" s="429"/>
      <c r="U26" s="429"/>
      <c r="V26" s="429"/>
      <c r="W26" s="429"/>
      <c r="X26" s="429"/>
      <c r="Y26" s="429"/>
      <c r="Z26" s="429"/>
      <c r="AA26" s="429"/>
      <c r="AB26" s="429"/>
      <c r="AC26" s="429"/>
      <c r="AD26" s="429"/>
      <c r="AE26" s="429"/>
      <c r="AF26" s="429"/>
      <c r="AG26" s="429"/>
      <c r="AH26" s="429"/>
      <c r="AI26" s="429"/>
      <c r="AJ26" s="429"/>
      <c r="AK26" s="429"/>
      <c r="AL26" s="429"/>
      <c r="AM26" s="429"/>
      <c r="AN26" s="429"/>
      <c r="AO26" s="429"/>
      <c r="AP26" s="429"/>
      <c r="AQ26" s="429"/>
      <c r="AR26" s="429"/>
      <c r="AS26" s="429"/>
      <c r="AT26" s="429"/>
      <c r="AU26" s="429"/>
      <c r="AV26" s="429"/>
      <c r="AW26" s="429"/>
      <c r="AX26" s="429"/>
      <c r="AY26" s="429"/>
      <c r="AZ26" s="840"/>
      <c r="BA26" s="840"/>
      <c r="BB26" s="840"/>
      <c r="BC26" s="840"/>
      <c r="BD26" s="840"/>
      <c r="BE26" s="840"/>
      <c r="BF26" s="434"/>
      <c r="BG26" s="434"/>
      <c r="BH26" s="434"/>
      <c r="BI26" s="434"/>
      <c r="BJ26" s="434"/>
      <c r="BK26" s="434"/>
      <c r="BL26" s="434"/>
      <c r="BM26" s="434"/>
      <c r="BN26" s="434"/>
      <c r="BO26" s="434"/>
      <c r="BP26" s="434"/>
      <c r="BQ26" s="434"/>
      <c r="BR26" s="434"/>
      <c r="BS26" s="434"/>
      <c r="BT26" s="434"/>
      <c r="BU26" s="434"/>
      <c r="BV26" s="434"/>
    </row>
    <row r="27" spans="1:74" ht="11.1" customHeight="1" x14ac:dyDescent="0.2">
      <c r="A27" s="203" t="s">
        <v>1336</v>
      </c>
      <c r="B27" s="439" t="s">
        <v>1337</v>
      </c>
      <c r="C27" s="273">
        <v>1.6930000000000001</v>
      </c>
      <c r="D27" s="273">
        <v>1.73</v>
      </c>
      <c r="E27" s="273">
        <v>1.7</v>
      </c>
      <c r="F27" s="273">
        <v>1.8069999999999999</v>
      </c>
      <c r="G27" s="273">
        <v>1.546</v>
      </c>
      <c r="H27" s="273">
        <v>1.556</v>
      </c>
      <c r="I27" s="273">
        <v>1.3819999999999999</v>
      </c>
      <c r="J27" s="273">
        <v>1.532</v>
      </c>
      <c r="K27" s="273">
        <v>1.4810000000000001</v>
      </c>
      <c r="L27" s="273">
        <v>1.446</v>
      </c>
      <c r="M27" s="273">
        <v>1.4339999999999999</v>
      </c>
      <c r="N27" s="273">
        <v>1.296</v>
      </c>
      <c r="O27" s="273">
        <v>1.3580000000000001</v>
      </c>
      <c r="P27" s="273">
        <v>1.395</v>
      </c>
      <c r="Q27" s="273">
        <v>1.3660000000000001</v>
      </c>
      <c r="R27" s="273">
        <v>1.343</v>
      </c>
      <c r="S27" s="273">
        <v>1.609</v>
      </c>
      <c r="T27" s="273">
        <v>1.42</v>
      </c>
      <c r="U27" s="273">
        <v>1.464</v>
      </c>
      <c r="V27" s="273">
        <v>1.321</v>
      </c>
      <c r="W27" s="273">
        <v>1.369</v>
      </c>
      <c r="X27" s="273">
        <v>1.38</v>
      </c>
      <c r="Y27" s="273">
        <v>1.522</v>
      </c>
      <c r="Z27" s="273">
        <v>1.504</v>
      </c>
      <c r="AA27" s="273">
        <v>1.3779999999999999</v>
      </c>
      <c r="AB27" s="273">
        <v>1.5549999999999999</v>
      </c>
      <c r="AC27" s="273">
        <v>1.2969999999999999</v>
      </c>
      <c r="AD27" s="273">
        <v>1.379</v>
      </c>
      <c r="AE27" s="273">
        <v>1.329</v>
      </c>
      <c r="AF27" s="273">
        <v>1.3180000000000001</v>
      </c>
      <c r="AG27" s="273">
        <v>1.2689999999999999</v>
      </c>
      <c r="AH27" s="273">
        <v>1.3939999999999999</v>
      </c>
      <c r="AI27" s="273">
        <v>1.357</v>
      </c>
      <c r="AJ27" s="273">
        <v>1.37</v>
      </c>
      <c r="AK27" s="273">
        <v>1.3</v>
      </c>
      <c r="AL27" s="273">
        <v>1.494</v>
      </c>
      <c r="AM27" s="273">
        <v>1.353</v>
      </c>
      <c r="AN27" s="273">
        <v>1.4910000000000001</v>
      </c>
      <c r="AO27" s="273">
        <v>1.3460000000000001</v>
      </c>
      <c r="AP27" s="273">
        <v>1.4</v>
      </c>
      <c r="AQ27" s="273">
        <v>1.2889999999999999</v>
      </c>
      <c r="AR27" s="273">
        <v>1.379</v>
      </c>
      <c r="AS27" s="273">
        <v>1.4319999999999999</v>
      </c>
      <c r="AT27" s="273">
        <v>1.2909999999999999</v>
      </c>
      <c r="AU27" s="273">
        <v>1.319</v>
      </c>
      <c r="AV27" s="273">
        <v>1.2729999999999999</v>
      </c>
      <c r="AW27" s="273">
        <v>1.319</v>
      </c>
      <c r="AX27" s="273">
        <v>1.3779999999999999</v>
      </c>
      <c r="AY27" s="273">
        <v>1.385</v>
      </c>
      <c r="AZ27" s="777">
        <v>1.3460000000000001</v>
      </c>
      <c r="BA27" s="777">
        <v>1.522</v>
      </c>
      <c r="BB27" s="777">
        <v>1.3919999999999999</v>
      </c>
      <c r="BC27" s="777">
        <v>1.177</v>
      </c>
      <c r="BD27" s="777">
        <v>1.3049307531000001</v>
      </c>
      <c r="BE27" s="777">
        <v>1.3514441852000001</v>
      </c>
      <c r="BF27" s="284">
        <v>1.359226</v>
      </c>
      <c r="BG27" s="284">
        <v>1.359931</v>
      </c>
      <c r="BH27" s="284">
        <v>1.340204</v>
      </c>
      <c r="BI27" s="284">
        <v>1.336767</v>
      </c>
      <c r="BJ27" s="284">
        <v>1.3362670000000001</v>
      </c>
      <c r="BK27" s="284">
        <v>1.3418429999999999</v>
      </c>
      <c r="BL27" s="284">
        <v>1.3448640000000001</v>
      </c>
      <c r="BM27" s="284">
        <v>1.3484670000000001</v>
      </c>
      <c r="BN27" s="284">
        <v>1.3536109999999999</v>
      </c>
      <c r="BO27" s="284">
        <v>1.3576619999999999</v>
      </c>
      <c r="BP27" s="284">
        <v>1.361577</v>
      </c>
      <c r="BQ27" s="284">
        <v>1.3662700000000001</v>
      </c>
      <c r="BR27" s="284">
        <v>1.3692299999999999</v>
      </c>
      <c r="BS27" s="284">
        <v>1.3713679999999999</v>
      </c>
      <c r="BT27" s="284">
        <v>1.3747480000000001</v>
      </c>
      <c r="BU27" s="284">
        <v>1.373699</v>
      </c>
      <c r="BV27" s="284">
        <v>1.3702829999999999</v>
      </c>
    </row>
    <row r="28" spans="1:74" s="52" customFormat="1" ht="11.1" customHeight="1" x14ac:dyDescent="0.2">
      <c r="A28" s="941"/>
      <c r="B28" s="942"/>
      <c r="C28" s="275"/>
      <c r="D28" s="275"/>
      <c r="E28" s="275"/>
      <c r="F28" s="275"/>
      <c r="G28" s="275"/>
      <c r="H28" s="275"/>
      <c r="I28" s="275"/>
      <c r="J28" s="275"/>
      <c r="K28" s="275"/>
      <c r="L28" s="275"/>
      <c r="M28" s="275"/>
      <c r="N28" s="275"/>
      <c r="O28" s="275"/>
      <c r="P28" s="275"/>
      <c r="Q28" s="275"/>
      <c r="R28" s="275"/>
      <c r="S28" s="275"/>
      <c r="T28" s="275"/>
      <c r="U28" s="275"/>
      <c r="V28" s="275"/>
      <c r="W28" s="275"/>
      <c r="X28" s="275"/>
      <c r="Y28" s="275"/>
      <c r="Z28" s="275"/>
      <c r="AA28" s="275"/>
      <c r="AB28" s="275"/>
      <c r="AC28" s="275"/>
      <c r="AD28" s="275"/>
      <c r="AE28" s="275"/>
      <c r="AF28" s="275"/>
      <c r="AG28" s="275"/>
      <c r="AH28" s="275"/>
      <c r="AI28" s="275"/>
      <c r="AJ28" s="275"/>
      <c r="AK28" s="275"/>
      <c r="AL28" s="275"/>
      <c r="AM28" s="275"/>
      <c r="AN28" s="275"/>
      <c r="AO28" s="275"/>
      <c r="AP28" s="275"/>
      <c r="AQ28" s="275"/>
      <c r="AR28" s="275"/>
      <c r="AS28" s="275"/>
      <c r="AT28" s="275"/>
      <c r="AU28" s="275"/>
      <c r="AV28" s="275"/>
      <c r="AW28" s="275"/>
      <c r="AX28" s="275"/>
      <c r="AY28" s="275"/>
      <c r="AZ28" s="779"/>
      <c r="BA28" s="779"/>
      <c r="BB28" s="779"/>
      <c r="BC28" s="779"/>
      <c r="BD28" s="779"/>
      <c r="BE28" s="779"/>
      <c r="BF28" s="286"/>
      <c r="BG28" s="286"/>
      <c r="BH28" s="286"/>
      <c r="BI28" s="286"/>
      <c r="BJ28" s="286"/>
      <c r="BK28" s="286"/>
      <c r="BL28" s="286"/>
      <c r="BM28" s="286"/>
      <c r="BN28" s="286"/>
      <c r="BO28" s="286"/>
      <c r="BP28" s="286"/>
      <c r="BQ28" s="286"/>
      <c r="BR28" s="286"/>
      <c r="BS28" s="286"/>
      <c r="BT28" s="286"/>
      <c r="BU28" s="286"/>
      <c r="BV28" s="286"/>
    </row>
    <row r="29" spans="1:74" ht="11.1" customHeight="1" x14ac:dyDescent="0.2">
      <c r="A29" s="943"/>
      <c r="B29" s="86" t="s">
        <v>1338</v>
      </c>
      <c r="C29" s="280"/>
      <c r="D29" s="280"/>
      <c r="E29" s="280"/>
      <c r="F29" s="280"/>
      <c r="G29" s="280"/>
      <c r="H29" s="280"/>
      <c r="I29" s="280"/>
      <c r="J29" s="280"/>
      <c r="K29" s="280"/>
      <c r="L29" s="280"/>
      <c r="M29" s="280"/>
      <c r="N29" s="280"/>
      <c r="O29" s="280"/>
      <c r="P29" s="280"/>
      <c r="Q29" s="280"/>
      <c r="R29" s="280"/>
      <c r="S29" s="280"/>
      <c r="T29" s="280"/>
      <c r="U29" s="280"/>
      <c r="V29" s="280"/>
      <c r="W29" s="280"/>
      <c r="X29" s="280"/>
      <c r="Y29" s="280"/>
      <c r="Z29" s="280"/>
      <c r="AA29" s="280"/>
      <c r="AB29" s="280"/>
      <c r="AC29" s="280"/>
      <c r="AD29" s="280"/>
      <c r="AE29" s="280"/>
      <c r="AF29" s="280"/>
      <c r="AG29" s="280"/>
      <c r="AH29" s="280"/>
      <c r="AI29" s="280"/>
      <c r="AJ29" s="280"/>
      <c r="AK29" s="280"/>
      <c r="AL29" s="280"/>
      <c r="AM29" s="280"/>
      <c r="AN29" s="280"/>
      <c r="AO29" s="280"/>
      <c r="AP29" s="280"/>
      <c r="AQ29" s="280"/>
      <c r="AR29" s="280"/>
      <c r="AS29" s="280"/>
      <c r="AT29" s="280"/>
      <c r="AU29" s="280"/>
      <c r="AV29" s="280"/>
      <c r="AW29" s="280"/>
      <c r="AX29" s="280"/>
      <c r="AY29" s="280"/>
      <c r="AZ29" s="784"/>
      <c r="BA29" s="784"/>
      <c r="BB29" s="784"/>
      <c r="BC29" s="784"/>
      <c r="BD29" s="784"/>
      <c r="BE29" s="784"/>
      <c r="BF29" s="291"/>
      <c r="BG29" s="291"/>
      <c r="BH29" s="291"/>
      <c r="BI29" s="291"/>
      <c r="BJ29" s="291"/>
      <c r="BK29" s="291"/>
      <c r="BL29" s="291"/>
      <c r="BM29" s="291"/>
      <c r="BN29" s="291"/>
      <c r="BO29" s="291"/>
      <c r="BP29" s="291"/>
      <c r="BQ29" s="291"/>
      <c r="BR29" s="291"/>
      <c r="BS29" s="291"/>
      <c r="BT29" s="291"/>
      <c r="BU29" s="291"/>
      <c r="BV29" s="291"/>
    </row>
    <row r="30" spans="1:74" ht="11.1" customHeight="1" x14ac:dyDescent="0.2">
      <c r="A30" s="203" t="s">
        <v>1339</v>
      </c>
      <c r="B30" s="438" t="s">
        <v>1340</v>
      </c>
      <c r="C30" s="275">
        <v>100.18559999999999</v>
      </c>
      <c r="D30" s="275">
        <v>100.8064</v>
      </c>
      <c r="E30" s="275">
        <v>101.3907</v>
      </c>
      <c r="F30" s="275">
        <v>101.44</v>
      </c>
      <c r="G30" s="275">
        <v>101.3335</v>
      </c>
      <c r="H30" s="275">
        <v>101.018</v>
      </c>
      <c r="I30" s="275">
        <v>101.223</v>
      </c>
      <c r="J30" s="275">
        <v>101.0963</v>
      </c>
      <c r="K30" s="275">
        <v>101.29179999999999</v>
      </c>
      <c r="L30" s="275">
        <v>101.2529</v>
      </c>
      <c r="M30" s="275">
        <v>100.9552</v>
      </c>
      <c r="N30" s="275">
        <v>99.766400000000004</v>
      </c>
      <c r="O30" s="275">
        <v>100.505</v>
      </c>
      <c r="P30" s="275">
        <v>100.6416</v>
      </c>
      <c r="Q30" s="275">
        <v>101.0205</v>
      </c>
      <c r="R30" s="275">
        <v>101.253</v>
      </c>
      <c r="S30" s="275">
        <v>100.9286</v>
      </c>
      <c r="T30" s="275">
        <v>100.11960000000001</v>
      </c>
      <c r="U30" s="275">
        <v>100.9067</v>
      </c>
      <c r="V30" s="275">
        <v>100.83929999999999</v>
      </c>
      <c r="W30" s="275">
        <v>101.0211</v>
      </c>
      <c r="X30" s="275">
        <v>100.4689</v>
      </c>
      <c r="Y30" s="275">
        <v>100.8639</v>
      </c>
      <c r="Z30" s="275">
        <v>100.6031</v>
      </c>
      <c r="AA30" s="275">
        <v>99.222300000000004</v>
      </c>
      <c r="AB30" s="275">
        <v>100.285</v>
      </c>
      <c r="AC30" s="275">
        <v>100.4575</v>
      </c>
      <c r="AD30" s="275">
        <v>100.24339999999999</v>
      </c>
      <c r="AE30" s="275">
        <v>100.863</v>
      </c>
      <c r="AF30" s="275">
        <v>100.89400000000001</v>
      </c>
      <c r="AG30" s="275">
        <v>99.975700000000003</v>
      </c>
      <c r="AH30" s="275">
        <v>100.43089999999999</v>
      </c>
      <c r="AI30" s="275">
        <v>99.808400000000006</v>
      </c>
      <c r="AJ30" s="275">
        <v>99.469499999999996</v>
      </c>
      <c r="AK30" s="275">
        <v>99.292500000000004</v>
      </c>
      <c r="AL30" s="275">
        <v>100.32729999999999</v>
      </c>
      <c r="AM30" s="275">
        <v>100.0647</v>
      </c>
      <c r="AN30" s="275">
        <v>101.0993</v>
      </c>
      <c r="AO30" s="275">
        <v>101.04040000000001</v>
      </c>
      <c r="AP30" s="275">
        <v>101.1279</v>
      </c>
      <c r="AQ30" s="275">
        <v>100.96550000000001</v>
      </c>
      <c r="AR30" s="275">
        <v>101.4785</v>
      </c>
      <c r="AS30" s="275">
        <v>101.89400000000001</v>
      </c>
      <c r="AT30" s="275">
        <v>101.6247</v>
      </c>
      <c r="AU30" s="275">
        <v>101.66800000000001</v>
      </c>
      <c r="AV30" s="275">
        <v>101.2195</v>
      </c>
      <c r="AW30" s="275">
        <v>101.03440000000001</v>
      </c>
      <c r="AX30" s="275">
        <v>101.4941</v>
      </c>
      <c r="AY30" s="275">
        <v>101.12350000000001</v>
      </c>
      <c r="AZ30" s="779">
        <v>101.94929999999999</v>
      </c>
      <c r="BA30" s="779">
        <v>101.62730000000001</v>
      </c>
      <c r="BB30" s="779">
        <v>102.509</v>
      </c>
      <c r="BC30" s="779">
        <v>102.64749999999999</v>
      </c>
      <c r="BD30" s="779">
        <v>102.93476296</v>
      </c>
      <c r="BE30" s="779">
        <v>103.16261480999999</v>
      </c>
      <c r="BF30" s="286">
        <v>103.2075</v>
      </c>
      <c r="BG30" s="286">
        <v>103.1344</v>
      </c>
      <c r="BH30" s="286">
        <v>102.7222</v>
      </c>
      <c r="BI30" s="286">
        <v>102.5789</v>
      </c>
      <c r="BJ30" s="286">
        <v>102.4836</v>
      </c>
      <c r="BK30" s="286">
        <v>102.4181</v>
      </c>
      <c r="BL30" s="286">
        <v>102.432</v>
      </c>
      <c r="BM30" s="286">
        <v>102.5074</v>
      </c>
      <c r="BN30" s="286">
        <v>102.71599999999999</v>
      </c>
      <c r="BO30" s="286">
        <v>102.8603</v>
      </c>
      <c r="BP30" s="286">
        <v>103.0121</v>
      </c>
      <c r="BQ30" s="286">
        <v>103.1871</v>
      </c>
      <c r="BR30" s="286">
        <v>103.34220000000001</v>
      </c>
      <c r="BS30" s="286">
        <v>103.4931</v>
      </c>
      <c r="BT30" s="286">
        <v>103.6447</v>
      </c>
      <c r="BU30" s="286">
        <v>103.7833</v>
      </c>
      <c r="BV30" s="286">
        <v>103.9141</v>
      </c>
    </row>
    <row r="31" spans="1:74" ht="11.1" customHeight="1" x14ac:dyDescent="0.2">
      <c r="A31" s="87" t="s">
        <v>101</v>
      </c>
      <c r="B31" s="442" t="s">
        <v>1341</v>
      </c>
      <c r="C31" s="275">
        <v>97.953500000000005</v>
      </c>
      <c r="D31" s="275">
        <v>98.522300000000001</v>
      </c>
      <c r="E31" s="275">
        <v>98.970399999999998</v>
      </c>
      <c r="F31" s="275">
        <v>98.920400000000001</v>
      </c>
      <c r="G31" s="275">
        <v>98.479900000000001</v>
      </c>
      <c r="H31" s="275">
        <v>97.938299999999998</v>
      </c>
      <c r="I31" s="275">
        <v>98.0214</v>
      </c>
      <c r="J31" s="275">
        <v>98.001900000000006</v>
      </c>
      <c r="K31" s="275">
        <v>97.993600000000001</v>
      </c>
      <c r="L31" s="275">
        <v>98.239000000000004</v>
      </c>
      <c r="M31" s="275">
        <v>97.455500000000001</v>
      </c>
      <c r="N31" s="275">
        <v>95.754499999999993</v>
      </c>
      <c r="O31" s="275">
        <v>97.433199999999999</v>
      </c>
      <c r="P31" s="275">
        <v>97.482100000000003</v>
      </c>
      <c r="Q31" s="275">
        <v>96.855199999999996</v>
      </c>
      <c r="R31" s="275">
        <v>97.773799999999994</v>
      </c>
      <c r="S31" s="275">
        <v>97.595600000000005</v>
      </c>
      <c r="T31" s="275">
        <v>96.921700000000001</v>
      </c>
      <c r="U31" s="275">
        <v>97.307500000000005</v>
      </c>
      <c r="V31" s="275">
        <v>97.2654</v>
      </c>
      <c r="W31" s="275">
        <v>97.303700000000006</v>
      </c>
      <c r="X31" s="275">
        <v>96.786000000000001</v>
      </c>
      <c r="Y31" s="275">
        <v>97.2483</v>
      </c>
      <c r="Z31" s="275">
        <v>97.244500000000002</v>
      </c>
      <c r="AA31" s="275">
        <v>95.745699999999999</v>
      </c>
      <c r="AB31" s="275">
        <v>96.955299999999994</v>
      </c>
      <c r="AC31" s="275">
        <v>97.089600000000004</v>
      </c>
      <c r="AD31" s="275">
        <v>96.563999999999993</v>
      </c>
      <c r="AE31" s="275">
        <v>97.104600000000005</v>
      </c>
      <c r="AF31" s="275">
        <v>96.926400000000001</v>
      </c>
      <c r="AG31" s="275">
        <v>96.166300000000007</v>
      </c>
      <c r="AH31" s="275">
        <v>96.624399999999994</v>
      </c>
      <c r="AI31" s="275">
        <v>96.086399999999998</v>
      </c>
      <c r="AJ31" s="275">
        <v>95.444900000000004</v>
      </c>
      <c r="AK31" s="275">
        <v>95.724599999999995</v>
      </c>
      <c r="AL31" s="275">
        <v>96.1524</v>
      </c>
      <c r="AM31" s="275">
        <v>95.767300000000006</v>
      </c>
      <c r="AN31" s="275">
        <v>96.955399999999997</v>
      </c>
      <c r="AO31" s="275">
        <v>97.389799999999994</v>
      </c>
      <c r="AP31" s="275">
        <v>97.331400000000002</v>
      </c>
      <c r="AQ31" s="275">
        <v>97.248199999999997</v>
      </c>
      <c r="AR31" s="275">
        <v>97.579400000000007</v>
      </c>
      <c r="AS31" s="275">
        <v>98.069299999999998</v>
      </c>
      <c r="AT31" s="275">
        <v>98.084000000000003</v>
      </c>
      <c r="AU31" s="275">
        <v>98.047300000000007</v>
      </c>
      <c r="AV31" s="275">
        <v>97.212800000000001</v>
      </c>
      <c r="AW31" s="275">
        <v>97.129900000000006</v>
      </c>
      <c r="AX31" s="275">
        <v>96.985699999999994</v>
      </c>
      <c r="AY31" s="275">
        <v>97.119299999999996</v>
      </c>
      <c r="AZ31" s="779">
        <v>97.744600000000005</v>
      </c>
      <c r="BA31" s="779">
        <v>97.875799999999998</v>
      </c>
      <c r="BB31" s="779">
        <v>98.587000000000003</v>
      </c>
      <c r="BC31" s="779">
        <v>98.635300000000001</v>
      </c>
      <c r="BD31" s="779">
        <v>98.919023703999997</v>
      </c>
      <c r="BE31" s="779">
        <v>99.056518889000003</v>
      </c>
      <c r="BF31" s="286">
        <v>99.184839999999994</v>
      </c>
      <c r="BG31" s="286">
        <v>99.272540000000006</v>
      </c>
      <c r="BH31" s="286">
        <v>99.236750000000001</v>
      </c>
      <c r="BI31" s="286">
        <v>99.30538</v>
      </c>
      <c r="BJ31" s="286">
        <v>99.39555</v>
      </c>
      <c r="BK31" s="286">
        <v>99.463189999999997</v>
      </c>
      <c r="BL31" s="286">
        <v>99.629499999999993</v>
      </c>
      <c r="BM31" s="286">
        <v>99.850409999999997</v>
      </c>
      <c r="BN31" s="286">
        <v>100.1833</v>
      </c>
      <c r="BO31" s="286">
        <v>100.4704</v>
      </c>
      <c r="BP31" s="286">
        <v>100.7689</v>
      </c>
      <c r="BQ31" s="286">
        <v>101.1305</v>
      </c>
      <c r="BR31" s="286">
        <v>101.4135</v>
      </c>
      <c r="BS31" s="286">
        <v>101.6695</v>
      </c>
      <c r="BT31" s="286">
        <v>101.9104</v>
      </c>
      <c r="BU31" s="286">
        <v>102.1032</v>
      </c>
      <c r="BV31" s="286">
        <v>102.2597</v>
      </c>
    </row>
    <row r="32" spans="1:74" ht="11.1" customHeight="1" x14ac:dyDescent="0.2">
      <c r="A32" s="204" t="s">
        <v>1342</v>
      </c>
      <c r="B32" s="443" t="s">
        <v>1343</v>
      </c>
      <c r="C32" s="275">
        <v>103.7313</v>
      </c>
      <c r="D32" s="275">
        <v>105.01179999999999</v>
      </c>
      <c r="E32" s="275">
        <v>105.01179999999999</v>
      </c>
      <c r="F32" s="275">
        <v>104.9546</v>
      </c>
      <c r="G32" s="275">
        <v>104.6437</v>
      </c>
      <c r="H32" s="275">
        <v>104.5685</v>
      </c>
      <c r="I32" s="275">
        <v>104.2671</v>
      </c>
      <c r="J32" s="275">
        <v>104.3343</v>
      </c>
      <c r="K32" s="275">
        <v>104.46729999999999</v>
      </c>
      <c r="L32" s="275">
        <v>104.64490000000001</v>
      </c>
      <c r="M32" s="275">
        <v>104.29219999999999</v>
      </c>
      <c r="N32" s="275">
        <v>102.6683</v>
      </c>
      <c r="O32" s="275">
        <v>104.67400000000001</v>
      </c>
      <c r="P32" s="275">
        <v>104.36239999999999</v>
      </c>
      <c r="Q32" s="275">
        <v>103.0971</v>
      </c>
      <c r="R32" s="275">
        <v>103.3466</v>
      </c>
      <c r="S32" s="275">
        <v>103.6722</v>
      </c>
      <c r="T32" s="275">
        <v>102.03</v>
      </c>
      <c r="U32" s="275">
        <v>101.3032</v>
      </c>
      <c r="V32" s="275">
        <v>102.5175</v>
      </c>
      <c r="W32" s="275">
        <v>102.29649999999999</v>
      </c>
      <c r="X32" s="275">
        <v>103.1369</v>
      </c>
      <c r="Y32" s="275">
        <v>103.03749999999999</v>
      </c>
      <c r="Z32" s="275">
        <v>102.7332</v>
      </c>
      <c r="AA32" s="275">
        <v>102.1968</v>
      </c>
      <c r="AB32" s="275">
        <v>103.0378</v>
      </c>
      <c r="AC32" s="275">
        <v>102.6746</v>
      </c>
      <c r="AD32" s="275">
        <v>102.6621</v>
      </c>
      <c r="AE32" s="275">
        <v>103.5547</v>
      </c>
      <c r="AF32" s="275">
        <v>102.7512</v>
      </c>
      <c r="AG32" s="275">
        <v>103.12560000000001</v>
      </c>
      <c r="AH32" s="275">
        <v>102.1906</v>
      </c>
      <c r="AI32" s="275">
        <v>103.057</v>
      </c>
      <c r="AJ32" s="275">
        <v>102.9605</v>
      </c>
      <c r="AK32" s="275">
        <v>103.1661</v>
      </c>
      <c r="AL32" s="275">
        <v>104.07899999999999</v>
      </c>
      <c r="AM32" s="275">
        <v>104.37430000000001</v>
      </c>
      <c r="AN32" s="275">
        <v>103.72629999999999</v>
      </c>
      <c r="AO32" s="275">
        <v>103.9919</v>
      </c>
      <c r="AP32" s="275">
        <v>104.163</v>
      </c>
      <c r="AQ32" s="275">
        <v>104.1373</v>
      </c>
      <c r="AR32" s="275">
        <v>104.0003</v>
      </c>
      <c r="AS32" s="275">
        <v>104.46720000000001</v>
      </c>
      <c r="AT32" s="275">
        <v>104.4696</v>
      </c>
      <c r="AU32" s="275">
        <v>104.8514</v>
      </c>
      <c r="AV32" s="275">
        <v>104.0197</v>
      </c>
      <c r="AW32" s="275">
        <v>105.0642</v>
      </c>
      <c r="AX32" s="275">
        <v>104.98650000000001</v>
      </c>
      <c r="AY32" s="275">
        <v>103.8715</v>
      </c>
      <c r="AZ32" s="779">
        <v>103.6895</v>
      </c>
      <c r="BA32" s="779">
        <v>104.1968</v>
      </c>
      <c r="BB32" s="779">
        <v>105.9645</v>
      </c>
      <c r="BC32" s="779">
        <v>105.2606</v>
      </c>
      <c r="BD32" s="779">
        <v>106.03433457</v>
      </c>
      <c r="BE32" s="779">
        <v>106.15380741</v>
      </c>
      <c r="BF32" s="286">
        <v>106.3578</v>
      </c>
      <c r="BG32" s="286">
        <v>106.53270000000001</v>
      </c>
      <c r="BH32" s="286">
        <v>106.64360000000001</v>
      </c>
      <c r="BI32" s="286">
        <v>106.78619999999999</v>
      </c>
      <c r="BJ32" s="286">
        <v>106.92570000000001</v>
      </c>
      <c r="BK32" s="286">
        <v>107.0461</v>
      </c>
      <c r="BL32" s="286">
        <v>107.1913</v>
      </c>
      <c r="BM32" s="286">
        <v>107.3454</v>
      </c>
      <c r="BN32" s="286">
        <v>107.521</v>
      </c>
      <c r="BO32" s="286">
        <v>107.68340000000001</v>
      </c>
      <c r="BP32" s="286">
        <v>107.84529999999999</v>
      </c>
      <c r="BQ32" s="286">
        <v>108.01779999999999</v>
      </c>
      <c r="BR32" s="286">
        <v>108.17019999999999</v>
      </c>
      <c r="BS32" s="286">
        <v>108.31359999999999</v>
      </c>
      <c r="BT32" s="286">
        <v>108.44799999999999</v>
      </c>
      <c r="BU32" s="286">
        <v>108.57340000000001</v>
      </c>
      <c r="BV32" s="286">
        <v>108.68980000000001</v>
      </c>
    </row>
    <row r="33" spans="1:74" ht="11.1" customHeight="1" x14ac:dyDescent="0.2">
      <c r="A33" s="204" t="s">
        <v>1344</v>
      </c>
      <c r="B33" s="443" t="s">
        <v>1345</v>
      </c>
      <c r="C33" s="275">
        <v>94.238699999999994</v>
      </c>
      <c r="D33" s="275">
        <v>94.963899999999995</v>
      </c>
      <c r="E33" s="275">
        <v>94.856399999999994</v>
      </c>
      <c r="F33" s="275">
        <v>94.293400000000005</v>
      </c>
      <c r="G33" s="275">
        <v>93.782499999999999</v>
      </c>
      <c r="H33" s="275">
        <v>93.053899999999999</v>
      </c>
      <c r="I33" s="275">
        <v>91.597399999999993</v>
      </c>
      <c r="J33" s="275">
        <v>89.057299999999998</v>
      </c>
      <c r="K33" s="275">
        <v>88.313900000000004</v>
      </c>
      <c r="L33" s="275">
        <v>86.169799999999995</v>
      </c>
      <c r="M33" s="275">
        <v>87.654499999999999</v>
      </c>
      <c r="N33" s="275">
        <v>83.128100000000003</v>
      </c>
      <c r="O33" s="275">
        <v>84.742599999999996</v>
      </c>
      <c r="P33" s="275">
        <v>83.123400000000004</v>
      </c>
      <c r="Q33" s="275">
        <v>83.297600000000003</v>
      </c>
      <c r="R33" s="275">
        <v>81.486900000000006</v>
      </c>
      <c r="S33" s="275">
        <v>82.660700000000006</v>
      </c>
      <c r="T33" s="275">
        <v>81.959800000000001</v>
      </c>
      <c r="U33" s="275">
        <v>80.427700000000002</v>
      </c>
      <c r="V33" s="275">
        <v>81.671700000000001</v>
      </c>
      <c r="W33" s="275">
        <v>83.310599999999994</v>
      </c>
      <c r="X33" s="275">
        <v>82.829800000000006</v>
      </c>
      <c r="Y33" s="275">
        <v>83.365399999999994</v>
      </c>
      <c r="Z33" s="275">
        <v>83.217299999999994</v>
      </c>
      <c r="AA33" s="275">
        <v>82.416200000000003</v>
      </c>
      <c r="AB33" s="275">
        <v>83.743099999999998</v>
      </c>
      <c r="AC33" s="275">
        <v>83.626599999999996</v>
      </c>
      <c r="AD33" s="275">
        <v>83.556100000000001</v>
      </c>
      <c r="AE33" s="275">
        <v>83.537700000000001</v>
      </c>
      <c r="AF33" s="275">
        <v>83.454899999999995</v>
      </c>
      <c r="AG33" s="275">
        <v>83.615399999999994</v>
      </c>
      <c r="AH33" s="275">
        <v>83.599199999999996</v>
      </c>
      <c r="AI33" s="275">
        <v>83.825000000000003</v>
      </c>
      <c r="AJ33" s="275">
        <v>83.016099999999994</v>
      </c>
      <c r="AK33" s="275">
        <v>83.752499999999998</v>
      </c>
      <c r="AL33" s="275">
        <v>82.94</v>
      </c>
      <c r="AM33" s="275">
        <v>83.386700000000005</v>
      </c>
      <c r="AN33" s="275">
        <v>82.347899999999996</v>
      </c>
      <c r="AO33" s="275">
        <v>81.627700000000004</v>
      </c>
      <c r="AP33" s="275">
        <v>81.084699999999998</v>
      </c>
      <c r="AQ33" s="275">
        <v>80.858599999999996</v>
      </c>
      <c r="AR33" s="275">
        <v>82.142499999999998</v>
      </c>
      <c r="AS33" s="275">
        <v>82.004000000000005</v>
      </c>
      <c r="AT33" s="275">
        <v>81.481800000000007</v>
      </c>
      <c r="AU33" s="275">
        <v>80.908100000000005</v>
      </c>
      <c r="AV33" s="275">
        <v>78.973699999999994</v>
      </c>
      <c r="AW33" s="275">
        <v>80.3142</v>
      </c>
      <c r="AX33" s="275">
        <v>79.094700000000003</v>
      </c>
      <c r="AY33" s="275">
        <v>78.402600000000007</v>
      </c>
      <c r="AZ33" s="779">
        <v>78.997699999999995</v>
      </c>
      <c r="BA33" s="779">
        <v>79.316199999999995</v>
      </c>
      <c r="BB33" s="779">
        <v>79.072500000000005</v>
      </c>
      <c r="BC33" s="779">
        <v>78.460999999999999</v>
      </c>
      <c r="BD33" s="779">
        <v>78.759034443999994</v>
      </c>
      <c r="BE33" s="779">
        <v>78.874231480999995</v>
      </c>
      <c r="BF33" s="286">
        <v>78.981780000000001</v>
      </c>
      <c r="BG33" s="286">
        <v>79.112759999999994</v>
      </c>
      <c r="BH33" s="286">
        <v>79.337329999999994</v>
      </c>
      <c r="BI33" s="286">
        <v>79.462540000000004</v>
      </c>
      <c r="BJ33" s="286">
        <v>79.55856</v>
      </c>
      <c r="BK33" s="286">
        <v>79.548370000000006</v>
      </c>
      <c r="BL33" s="286">
        <v>79.643780000000007</v>
      </c>
      <c r="BM33" s="286">
        <v>79.767750000000007</v>
      </c>
      <c r="BN33" s="286">
        <v>79.995050000000006</v>
      </c>
      <c r="BO33" s="286">
        <v>80.120099999999994</v>
      </c>
      <c r="BP33" s="286">
        <v>80.217669999999998</v>
      </c>
      <c r="BQ33" s="286">
        <v>80.273979999999995</v>
      </c>
      <c r="BR33" s="286">
        <v>80.326880000000003</v>
      </c>
      <c r="BS33" s="286">
        <v>80.362589999999997</v>
      </c>
      <c r="BT33" s="286">
        <v>80.397509999999997</v>
      </c>
      <c r="BU33" s="286">
        <v>80.386600000000001</v>
      </c>
      <c r="BV33" s="286">
        <v>80.346230000000006</v>
      </c>
    </row>
    <row r="34" spans="1:74" ht="11.1" customHeight="1" x14ac:dyDescent="0.2">
      <c r="A34" s="204" t="s">
        <v>1346</v>
      </c>
      <c r="B34" s="443" t="s">
        <v>1347</v>
      </c>
      <c r="C34" s="275">
        <v>88.280299999999997</v>
      </c>
      <c r="D34" s="275">
        <v>88.807100000000005</v>
      </c>
      <c r="E34" s="275">
        <v>88.896100000000004</v>
      </c>
      <c r="F34" s="275">
        <v>87.941100000000006</v>
      </c>
      <c r="G34" s="275">
        <v>88.004000000000005</v>
      </c>
      <c r="H34" s="275">
        <v>86.307299999999998</v>
      </c>
      <c r="I34" s="275">
        <v>85.333799999999997</v>
      </c>
      <c r="J34" s="275">
        <v>86.333500000000001</v>
      </c>
      <c r="K34" s="275">
        <v>87.780199999999994</v>
      </c>
      <c r="L34" s="275">
        <v>86.438000000000002</v>
      </c>
      <c r="M34" s="275">
        <v>86.890100000000004</v>
      </c>
      <c r="N34" s="275">
        <v>83.498400000000004</v>
      </c>
      <c r="O34" s="275">
        <v>85.645799999999994</v>
      </c>
      <c r="P34" s="275">
        <v>84.978099999999998</v>
      </c>
      <c r="Q34" s="275">
        <v>86.0137</v>
      </c>
      <c r="R34" s="275">
        <v>87.468400000000003</v>
      </c>
      <c r="S34" s="275">
        <v>86.851200000000006</v>
      </c>
      <c r="T34" s="275">
        <v>86.467600000000004</v>
      </c>
      <c r="U34" s="275">
        <v>87.424400000000006</v>
      </c>
      <c r="V34" s="275">
        <v>88.073800000000006</v>
      </c>
      <c r="W34" s="275">
        <v>88.807100000000005</v>
      </c>
      <c r="X34" s="275">
        <v>88.510900000000007</v>
      </c>
      <c r="Y34" s="275">
        <v>89.6845</v>
      </c>
      <c r="Z34" s="275">
        <v>90.448899999999995</v>
      </c>
      <c r="AA34" s="275">
        <v>88.223299999999995</v>
      </c>
      <c r="AB34" s="275">
        <v>88.867400000000004</v>
      </c>
      <c r="AC34" s="275">
        <v>90.633600000000001</v>
      </c>
      <c r="AD34" s="275">
        <v>88.069100000000006</v>
      </c>
      <c r="AE34" s="275">
        <v>89.586100000000002</v>
      </c>
      <c r="AF34" s="275">
        <v>89.162000000000006</v>
      </c>
      <c r="AG34" s="275">
        <v>89.4495</v>
      </c>
      <c r="AH34" s="275">
        <v>90.076300000000003</v>
      </c>
      <c r="AI34" s="275">
        <v>89.998099999999994</v>
      </c>
      <c r="AJ34" s="275">
        <v>91.560400000000001</v>
      </c>
      <c r="AK34" s="275">
        <v>89.436599999999999</v>
      </c>
      <c r="AL34" s="275">
        <v>91.352000000000004</v>
      </c>
      <c r="AM34" s="275">
        <v>90.312299999999993</v>
      </c>
      <c r="AN34" s="275">
        <v>89.996700000000004</v>
      </c>
      <c r="AO34" s="275">
        <v>89.3596</v>
      </c>
      <c r="AP34" s="275">
        <v>88.966499999999996</v>
      </c>
      <c r="AQ34" s="275">
        <v>89.856399999999994</v>
      </c>
      <c r="AR34" s="275">
        <v>91.156800000000004</v>
      </c>
      <c r="AS34" s="275">
        <v>89.754599999999996</v>
      </c>
      <c r="AT34" s="275">
        <v>89.489900000000006</v>
      </c>
      <c r="AU34" s="275">
        <v>89.802800000000005</v>
      </c>
      <c r="AV34" s="275">
        <v>88.462699999999998</v>
      </c>
      <c r="AW34" s="275">
        <v>89.643000000000001</v>
      </c>
      <c r="AX34" s="275">
        <v>90.512699999999995</v>
      </c>
      <c r="AY34" s="275">
        <v>89.675299999999993</v>
      </c>
      <c r="AZ34" s="779">
        <v>89.903300000000002</v>
      </c>
      <c r="BA34" s="779">
        <v>90.789599999999993</v>
      </c>
      <c r="BB34" s="779">
        <v>91.587400000000002</v>
      </c>
      <c r="BC34" s="779">
        <v>88.846900000000005</v>
      </c>
      <c r="BD34" s="779">
        <v>90.213633580000007</v>
      </c>
      <c r="BE34" s="779">
        <v>90.483271481000003</v>
      </c>
      <c r="BF34" s="286">
        <v>90.714860000000002</v>
      </c>
      <c r="BG34" s="286">
        <v>90.970929999999996</v>
      </c>
      <c r="BH34" s="286">
        <v>91.322670000000002</v>
      </c>
      <c r="BI34" s="286">
        <v>91.574299999999994</v>
      </c>
      <c r="BJ34" s="286">
        <v>91.797020000000003</v>
      </c>
      <c r="BK34" s="286">
        <v>91.950590000000005</v>
      </c>
      <c r="BL34" s="286">
        <v>92.145650000000003</v>
      </c>
      <c r="BM34" s="286">
        <v>92.341970000000003</v>
      </c>
      <c r="BN34" s="286">
        <v>92.620270000000005</v>
      </c>
      <c r="BO34" s="286">
        <v>92.758579999999995</v>
      </c>
      <c r="BP34" s="286">
        <v>92.837609999999998</v>
      </c>
      <c r="BQ34" s="286">
        <v>92.821680000000001</v>
      </c>
      <c r="BR34" s="286">
        <v>92.808909999999997</v>
      </c>
      <c r="BS34" s="286">
        <v>92.763620000000003</v>
      </c>
      <c r="BT34" s="286">
        <v>92.663200000000003</v>
      </c>
      <c r="BU34" s="286">
        <v>92.569829999999996</v>
      </c>
      <c r="BV34" s="286">
        <v>92.460890000000006</v>
      </c>
    </row>
    <row r="35" spans="1:74" ht="11.1" customHeight="1" x14ac:dyDescent="0.2">
      <c r="A35" s="204" t="s">
        <v>1348</v>
      </c>
      <c r="B35" s="443" t="s">
        <v>1349</v>
      </c>
      <c r="C35" s="275">
        <v>99.037800000000004</v>
      </c>
      <c r="D35" s="275">
        <v>98.632099999999994</v>
      </c>
      <c r="E35" s="275">
        <v>98.581699999999998</v>
      </c>
      <c r="F35" s="275">
        <v>97.468100000000007</v>
      </c>
      <c r="G35" s="275">
        <v>97.407499999999999</v>
      </c>
      <c r="H35" s="275">
        <v>96.602699999999999</v>
      </c>
      <c r="I35" s="275">
        <v>96.249499999999998</v>
      </c>
      <c r="J35" s="275">
        <v>95.993899999999996</v>
      </c>
      <c r="K35" s="275">
        <v>95.400400000000005</v>
      </c>
      <c r="L35" s="275">
        <v>95.289900000000003</v>
      </c>
      <c r="M35" s="275">
        <v>95.007300000000001</v>
      </c>
      <c r="N35" s="275">
        <v>91.928600000000003</v>
      </c>
      <c r="O35" s="275">
        <v>95.431700000000006</v>
      </c>
      <c r="P35" s="275">
        <v>97.400599999999997</v>
      </c>
      <c r="Q35" s="275">
        <v>97.317400000000006</v>
      </c>
      <c r="R35" s="275">
        <v>98.195999999999998</v>
      </c>
      <c r="S35" s="275">
        <v>97.174899999999994</v>
      </c>
      <c r="T35" s="275">
        <v>97.443799999999996</v>
      </c>
      <c r="U35" s="275">
        <v>97.269800000000004</v>
      </c>
      <c r="V35" s="275">
        <v>97.811700000000002</v>
      </c>
      <c r="W35" s="275">
        <v>98.473799999999997</v>
      </c>
      <c r="X35" s="275">
        <v>97.901700000000005</v>
      </c>
      <c r="Y35" s="275">
        <v>97.812200000000004</v>
      </c>
      <c r="Z35" s="275">
        <v>98.427199999999999</v>
      </c>
      <c r="AA35" s="275">
        <v>96.384200000000007</v>
      </c>
      <c r="AB35" s="275">
        <v>98.414400000000001</v>
      </c>
      <c r="AC35" s="275">
        <v>98.308800000000005</v>
      </c>
      <c r="AD35" s="275">
        <v>98.474100000000007</v>
      </c>
      <c r="AE35" s="275">
        <v>99.533000000000001</v>
      </c>
      <c r="AF35" s="275">
        <v>99.940600000000003</v>
      </c>
      <c r="AG35" s="275">
        <v>99.907499999999999</v>
      </c>
      <c r="AH35" s="275">
        <v>99.979399999999998</v>
      </c>
      <c r="AI35" s="275">
        <v>100.2517</v>
      </c>
      <c r="AJ35" s="275">
        <v>100.92959999999999</v>
      </c>
      <c r="AK35" s="275">
        <v>101.89879999999999</v>
      </c>
      <c r="AL35" s="275">
        <v>102.09990000000001</v>
      </c>
      <c r="AM35" s="275">
        <v>100.90819999999999</v>
      </c>
      <c r="AN35" s="275">
        <v>102.3781</v>
      </c>
      <c r="AO35" s="275">
        <v>103.33199999999999</v>
      </c>
      <c r="AP35" s="275">
        <v>103.012</v>
      </c>
      <c r="AQ35" s="275">
        <v>101.6048</v>
      </c>
      <c r="AR35" s="275">
        <v>102.9333</v>
      </c>
      <c r="AS35" s="275">
        <v>104.258</v>
      </c>
      <c r="AT35" s="275">
        <v>104.2533</v>
      </c>
      <c r="AU35" s="275">
        <v>104.0752</v>
      </c>
      <c r="AV35" s="275">
        <v>103.1979</v>
      </c>
      <c r="AW35" s="275">
        <v>102.4229</v>
      </c>
      <c r="AX35" s="275">
        <v>101.48480000000001</v>
      </c>
      <c r="AY35" s="275">
        <v>101.7743</v>
      </c>
      <c r="AZ35" s="779">
        <v>102.27849999999999</v>
      </c>
      <c r="BA35" s="779">
        <v>102.9571</v>
      </c>
      <c r="BB35" s="779">
        <v>102.4179</v>
      </c>
      <c r="BC35" s="779">
        <v>101.5926</v>
      </c>
      <c r="BD35" s="779">
        <v>102.33411357999999</v>
      </c>
      <c r="BE35" s="779">
        <v>103.20141111</v>
      </c>
      <c r="BF35" s="286">
        <v>103.7363</v>
      </c>
      <c r="BG35" s="286">
        <v>104.2516</v>
      </c>
      <c r="BH35" s="286">
        <v>104.8279</v>
      </c>
      <c r="BI35" s="286">
        <v>105.2435</v>
      </c>
      <c r="BJ35" s="286">
        <v>105.5789</v>
      </c>
      <c r="BK35" s="286">
        <v>105.6746</v>
      </c>
      <c r="BL35" s="286">
        <v>105.9696</v>
      </c>
      <c r="BM35" s="286">
        <v>106.3043</v>
      </c>
      <c r="BN35" s="286">
        <v>106.7569</v>
      </c>
      <c r="BO35" s="286">
        <v>107.1123</v>
      </c>
      <c r="BP35" s="286">
        <v>107.4485</v>
      </c>
      <c r="BQ35" s="286">
        <v>107.76349999999999</v>
      </c>
      <c r="BR35" s="286">
        <v>108.0633</v>
      </c>
      <c r="BS35" s="286">
        <v>108.34569999999999</v>
      </c>
      <c r="BT35" s="286">
        <v>108.62009999999999</v>
      </c>
      <c r="BU35" s="286">
        <v>108.86069999999999</v>
      </c>
      <c r="BV35" s="286">
        <v>109.077</v>
      </c>
    </row>
    <row r="36" spans="1:74" ht="11.1" customHeight="1" x14ac:dyDescent="0.2">
      <c r="A36" s="204" t="s">
        <v>1350</v>
      </c>
      <c r="B36" s="443" t="s">
        <v>1351</v>
      </c>
      <c r="C36" s="275">
        <v>102.03440000000001</v>
      </c>
      <c r="D36" s="275">
        <v>105.1039</v>
      </c>
      <c r="E36" s="275">
        <v>104.05500000000001</v>
      </c>
      <c r="F36" s="275">
        <v>102.4603</v>
      </c>
      <c r="G36" s="275">
        <v>102.9983</v>
      </c>
      <c r="H36" s="275">
        <v>102.78489999999999</v>
      </c>
      <c r="I36" s="275">
        <v>102.33150000000001</v>
      </c>
      <c r="J36" s="275">
        <v>102.0997</v>
      </c>
      <c r="K36" s="275">
        <v>103.72490000000001</v>
      </c>
      <c r="L36" s="275">
        <v>102.4933</v>
      </c>
      <c r="M36" s="275">
        <v>101.5911</v>
      </c>
      <c r="N36" s="275">
        <v>101.01860000000001</v>
      </c>
      <c r="O36" s="275">
        <v>103.8104</v>
      </c>
      <c r="P36" s="275">
        <v>104.4945</v>
      </c>
      <c r="Q36" s="275">
        <v>101.4502</v>
      </c>
      <c r="R36" s="275">
        <v>101.16889999999999</v>
      </c>
      <c r="S36" s="275">
        <v>101.66</v>
      </c>
      <c r="T36" s="275">
        <v>100.2747</v>
      </c>
      <c r="U36" s="275">
        <v>100.0594</v>
      </c>
      <c r="V36" s="275">
        <v>100.3053</v>
      </c>
      <c r="W36" s="275">
        <v>99.960700000000003</v>
      </c>
      <c r="X36" s="275">
        <v>100.6812</v>
      </c>
      <c r="Y36" s="275">
        <v>98.576300000000003</v>
      </c>
      <c r="Z36" s="275">
        <v>98.233500000000006</v>
      </c>
      <c r="AA36" s="275">
        <v>94.960300000000004</v>
      </c>
      <c r="AB36" s="275">
        <v>95.788499999999999</v>
      </c>
      <c r="AC36" s="275">
        <v>94.3005</v>
      </c>
      <c r="AD36" s="275">
        <v>94.249300000000005</v>
      </c>
      <c r="AE36" s="275">
        <v>93.525599999999997</v>
      </c>
      <c r="AF36" s="275">
        <v>94.192400000000006</v>
      </c>
      <c r="AG36" s="275">
        <v>94.320800000000006</v>
      </c>
      <c r="AH36" s="275">
        <v>93.617699999999999</v>
      </c>
      <c r="AI36" s="275">
        <v>94.0488</v>
      </c>
      <c r="AJ36" s="275">
        <v>95.449200000000005</v>
      </c>
      <c r="AK36" s="275">
        <v>95.638000000000005</v>
      </c>
      <c r="AL36" s="275">
        <v>95.443899999999999</v>
      </c>
      <c r="AM36" s="275">
        <v>96.927199999999999</v>
      </c>
      <c r="AN36" s="275">
        <v>97.972300000000004</v>
      </c>
      <c r="AO36" s="275">
        <v>99.110100000000003</v>
      </c>
      <c r="AP36" s="275">
        <v>97.438699999999997</v>
      </c>
      <c r="AQ36" s="275">
        <v>96.075400000000002</v>
      </c>
      <c r="AR36" s="275">
        <v>94.9619</v>
      </c>
      <c r="AS36" s="275">
        <v>95.442899999999995</v>
      </c>
      <c r="AT36" s="275">
        <v>96.223399999999998</v>
      </c>
      <c r="AU36" s="275">
        <v>96.325100000000006</v>
      </c>
      <c r="AV36" s="275">
        <v>94.985399999999998</v>
      </c>
      <c r="AW36" s="275">
        <v>94.772800000000004</v>
      </c>
      <c r="AX36" s="275">
        <v>93.5518</v>
      </c>
      <c r="AY36" s="275">
        <v>96.668599999999998</v>
      </c>
      <c r="AZ36" s="779">
        <v>96.648499999999999</v>
      </c>
      <c r="BA36" s="779">
        <v>96.826300000000003</v>
      </c>
      <c r="BB36" s="779">
        <v>97.281899999999993</v>
      </c>
      <c r="BC36" s="779">
        <v>99.080699999999993</v>
      </c>
      <c r="BD36" s="779">
        <v>97.797810494000004</v>
      </c>
      <c r="BE36" s="779">
        <v>96.949275556000003</v>
      </c>
      <c r="BF36" s="286">
        <v>96.578620000000001</v>
      </c>
      <c r="BG36" s="286">
        <v>96.259479999999996</v>
      </c>
      <c r="BH36" s="286">
        <v>95.995599999999996</v>
      </c>
      <c r="BI36" s="286">
        <v>95.776669999999996</v>
      </c>
      <c r="BJ36" s="286">
        <v>95.606440000000006</v>
      </c>
      <c r="BK36" s="286">
        <v>95.466809999999995</v>
      </c>
      <c r="BL36" s="286">
        <v>95.407560000000004</v>
      </c>
      <c r="BM36" s="286">
        <v>95.410589999999999</v>
      </c>
      <c r="BN36" s="286">
        <v>95.537869999999998</v>
      </c>
      <c r="BO36" s="286">
        <v>95.618979999999993</v>
      </c>
      <c r="BP36" s="286">
        <v>95.715900000000005</v>
      </c>
      <c r="BQ36" s="286">
        <v>95.821979999999996</v>
      </c>
      <c r="BR36" s="286">
        <v>95.955479999999994</v>
      </c>
      <c r="BS36" s="286">
        <v>96.109769999999997</v>
      </c>
      <c r="BT36" s="286">
        <v>96.314490000000006</v>
      </c>
      <c r="BU36" s="286">
        <v>96.488110000000006</v>
      </c>
      <c r="BV36" s="286">
        <v>96.660290000000003</v>
      </c>
    </row>
    <row r="37" spans="1:74" ht="11.1" customHeight="1" x14ac:dyDescent="0.2">
      <c r="A37" s="204" t="s">
        <v>1352</v>
      </c>
      <c r="B37" s="443" t="s">
        <v>1353</v>
      </c>
      <c r="C37" s="275">
        <v>97.553600000000003</v>
      </c>
      <c r="D37" s="275">
        <v>99.630300000000005</v>
      </c>
      <c r="E37" s="275">
        <v>98.923000000000002</v>
      </c>
      <c r="F37" s="275">
        <v>100.9004</v>
      </c>
      <c r="G37" s="275">
        <v>102.4335</v>
      </c>
      <c r="H37" s="275">
        <v>101.78060000000001</v>
      </c>
      <c r="I37" s="275">
        <v>103.50230000000001</v>
      </c>
      <c r="J37" s="275">
        <v>101.6293</v>
      </c>
      <c r="K37" s="275">
        <v>100.87309999999999</v>
      </c>
      <c r="L37" s="275">
        <v>102.4325</v>
      </c>
      <c r="M37" s="275">
        <v>98.889799999999994</v>
      </c>
      <c r="N37" s="275">
        <v>96.715000000000003</v>
      </c>
      <c r="O37" s="275">
        <v>99.881299999999996</v>
      </c>
      <c r="P37" s="275">
        <v>101.14360000000001</v>
      </c>
      <c r="Q37" s="275">
        <v>100.6956</v>
      </c>
      <c r="R37" s="275">
        <v>101.5003</v>
      </c>
      <c r="S37" s="275">
        <v>100.26819999999999</v>
      </c>
      <c r="T37" s="275">
        <v>100.5034</v>
      </c>
      <c r="U37" s="275">
        <v>98.985699999999994</v>
      </c>
      <c r="V37" s="275">
        <v>98.741299999999995</v>
      </c>
      <c r="W37" s="275">
        <v>99.916399999999996</v>
      </c>
      <c r="X37" s="275">
        <v>97.805000000000007</v>
      </c>
      <c r="Y37" s="275">
        <v>99.019300000000001</v>
      </c>
      <c r="Z37" s="275">
        <v>98.835999999999999</v>
      </c>
      <c r="AA37" s="275">
        <v>96.600700000000003</v>
      </c>
      <c r="AB37" s="275">
        <v>97.252499999999998</v>
      </c>
      <c r="AC37" s="275">
        <v>97.724699999999999</v>
      </c>
      <c r="AD37" s="275">
        <v>96.107900000000001</v>
      </c>
      <c r="AE37" s="275">
        <v>99.359300000000005</v>
      </c>
      <c r="AF37" s="275">
        <v>95.201499999999996</v>
      </c>
      <c r="AG37" s="275">
        <v>96.196600000000004</v>
      </c>
      <c r="AH37" s="275">
        <v>98.498099999999994</v>
      </c>
      <c r="AI37" s="275">
        <v>97.349699999999999</v>
      </c>
      <c r="AJ37" s="275">
        <v>95.825800000000001</v>
      </c>
      <c r="AK37" s="275">
        <v>94.938100000000006</v>
      </c>
      <c r="AL37" s="275">
        <v>96.624600000000001</v>
      </c>
      <c r="AM37" s="275">
        <v>97.111999999999995</v>
      </c>
      <c r="AN37" s="275">
        <v>96.340999999999994</v>
      </c>
      <c r="AO37" s="275">
        <v>97.440399999999997</v>
      </c>
      <c r="AP37" s="275">
        <v>97.875200000000007</v>
      </c>
      <c r="AQ37" s="275">
        <v>96.476699999999994</v>
      </c>
      <c r="AR37" s="275">
        <v>99.347099999999998</v>
      </c>
      <c r="AS37" s="275">
        <v>99.287800000000004</v>
      </c>
      <c r="AT37" s="275">
        <v>100.2534</v>
      </c>
      <c r="AU37" s="275">
        <v>100.6604</v>
      </c>
      <c r="AV37" s="275">
        <v>100.2324</v>
      </c>
      <c r="AW37" s="275">
        <v>98.308899999999994</v>
      </c>
      <c r="AX37" s="275">
        <v>99.046099999999996</v>
      </c>
      <c r="AY37" s="275">
        <v>98.869399999999999</v>
      </c>
      <c r="AZ37" s="779">
        <v>99.640600000000006</v>
      </c>
      <c r="BA37" s="779">
        <v>99.795500000000004</v>
      </c>
      <c r="BB37" s="779">
        <v>99.450100000000006</v>
      </c>
      <c r="BC37" s="779">
        <v>100.726</v>
      </c>
      <c r="BD37" s="779">
        <v>100.96363457</v>
      </c>
      <c r="BE37" s="779">
        <v>101.3508037</v>
      </c>
      <c r="BF37" s="286">
        <v>101.7743</v>
      </c>
      <c r="BG37" s="286">
        <v>102.2179</v>
      </c>
      <c r="BH37" s="286">
        <v>102.89230000000001</v>
      </c>
      <c r="BI37" s="286">
        <v>103.2186</v>
      </c>
      <c r="BJ37" s="286">
        <v>103.4072</v>
      </c>
      <c r="BK37" s="286">
        <v>103.0634</v>
      </c>
      <c r="BL37" s="286">
        <v>103.273</v>
      </c>
      <c r="BM37" s="286">
        <v>103.64100000000001</v>
      </c>
      <c r="BN37" s="286">
        <v>104.44929999999999</v>
      </c>
      <c r="BO37" s="286">
        <v>104.923</v>
      </c>
      <c r="BP37" s="286">
        <v>105.3438</v>
      </c>
      <c r="BQ37" s="286">
        <v>105.79040000000001</v>
      </c>
      <c r="BR37" s="286">
        <v>106.0466</v>
      </c>
      <c r="BS37" s="286">
        <v>106.1909</v>
      </c>
      <c r="BT37" s="286">
        <v>106.1382</v>
      </c>
      <c r="BU37" s="286">
        <v>106.1228</v>
      </c>
      <c r="BV37" s="286">
        <v>106.0594</v>
      </c>
    </row>
    <row r="38" spans="1:74" ht="11.1" customHeight="1" x14ac:dyDescent="0.2">
      <c r="A38" s="87" t="s">
        <v>1354</v>
      </c>
      <c r="B38" s="680" t="s">
        <v>1355</v>
      </c>
      <c r="C38" s="275">
        <v>97.123720685999999</v>
      </c>
      <c r="D38" s="275">
        <v>98.255037916000006</v>
      </c>
      <c r="E38" s="275">
        <v>97.710881345999994</v>
      </c>
      <c r="F38" s="275">
        <v>97.160615711999995</v>
      </c>
      <c r="G38" s="275">
        <v>97.409098053999998</v>
      </c>
      <c r="H38" s="275">
        <v>96.727220930000001</v>
      </c>
      <c r="I38" s="275">
        <v>96.482470512000006</v>
      </c>
      <c r="J38" s="275">
        <v>96.013559036000004</v>
      </c>
      <c r="K38" s="275">
        <v>96.355270016000006</v>
      </c>
      <c r="L38" s="275">
        <v>95.970421787999996</v>
      </c>
      <c r="M38" s="275">
        <v>94.923040404000005</v>
      </c>
      <c r="N38" s="275">
        <v>91.995206506000002</v>
      </c>
      <c r="O38" s="275">
        <v>95.384510700000007</v>
      </c>
      <c r="P38" s="275">
        <v>96.429028107999997</v>
      </c>
      <c r="Q38" s="275">
        <v>95.391565752000005</v>
      </c>
      <c r="R38" s="275">
        <v>95.974236751999996</v>
      </c>
      <c r="S38" s="275">
        <v>95.519387444000003</v>
      </c>
      <c r="T38" s="275">
        <v>95.215430010000006</v>
      </c>
      <c r="U38" s="275">
        <v>94.821917924000005</v>
      </c>
      <c r="V38" s="275">
        <v>95.327000650000002</v>
      </c>
      <c r="W38" s="275">
        <v>95.439732930000005</v>
      </c>
      <c r="X38" s="275">
        <v>95.042359628</v>
      </c>
      <c r="Y38" s="275">
        <v>94.997710490000003</v>
      </c>
      <c r="Z38" s="275">
        <v>95.529087833999995</v>
      </c>
      <c r="AA38" s="275">
        <v>92.462634226000006</v>
      </c>
      <c r="AB38" s="275">
        <v>93.613393615999996</v>
      </c>
      <c r="AC38" s="275">
        <v>94.143150301999995</v>
      </c>
      <c r="AD38" s="275">
        <v>93.108388312000002</v>
      </c>
      <c r="AE38" s="275">
        <v>94.479830813999996</v>
      </c>
      <c r="AF38" s="275">
        <v>93.733592834000007</v>
      </c>
      <c r="AG38" s="275">
        <v>93.725611592000007</v>
      </c>
      <c r="AH38" s="275">
        <v>93.526922102</v>
      </c>
      <c r="AI38" s="275">
        <v>94.102134190000001</v>
      </c>
      <c r="AJ38" s="275">
        <v>94.050184360000003</v>
      </c>
      <c r="AK38" s="275">
        <v>93.887548711999997</v>
      </c>
      <c r="AL38" s="275">
        <v>95.238791699999993</v>
      </c>
      <c r="AM38" s="275">
        <v>95.125268696000006</v>
      </c>
      <c r="AN38" s="275">
        <v>95.035037475999999</v>
      </c>
      <c r="AO38" s="275">
        <v>95.575993178000004</v>
      </c>
      <c r="AP38" s="275">
        <v>95.288919269999994</v>
      </c>
      <c r="AQ38" s="275">
        <v>94.755750926000005</v>
      </c>
      <c r="AR38" s="275">
        <v>95.377937235999994</v>
      </c>
      <c r="AS38" s="275">
        <v>95.550374024000007</v>
      </c>
      <c r="AT38" s="275">
        <v>96.287817462000007</v>
      </c>
      <c r="AU38" s="275">
        <v>96.748428598000004</v>
      </c>
      <c r="AV38" s="275">
        <v>94.998786883999998</v>
      </c>
      <c r="AW38" s="275">
        <v>94.875114044</v>
      </c>
      <c r="AX38" s="275">
        <v>95.184660260000001</v>
      </c>
      <c r="AY38" s="275">
        <v>95.814674319999995</v>
      </c>
      <c r="AZ38" s="779">
        <v>96.037093589999998</v>
      </c>
      <c r="BA38" s="779">
        <v>96.253285696000006</v>
      </c>
      <c r="BB38" s="779">
        <v>96.146882750000003</v>
      </c>
      <c r="BC38" s="779">
        <v>96.266691882000003</v>
      </c>
      <c r="BD38" s="779">
        <v>96.465219532000006</v>
      </c>
      <c r="BE38" s="779">
        <v>96.790250462000003</v>
      </c>
      <c r="BF38" s="286">
        <v>97.056169999999995</v>
      </c>
      <c r="BG38" s="286">
        <v>97.330020000000005</v>
      </c>
      <c r="BH38" s="286">
        <v>97.716570000000004</v>
      </c>
      <c r="BI38" s="286">
        <v>97.92774</v>
      </c>
      <c r="BJ38" s="286">
        <v>98.068280000000001</v>
      </c>
      <c r="BK38" s="286">
        <v>97.953879999999998</v>
      </c>
      <c r="BL38" s="286">
        <v>98.091409999999996</v>
      </c>
      <c r="BM38" s="286">
        <v>98.296549999999996</v>
      </c>
      <c r="BN38" s="286">
        <v>98.708280000000002</v>
      </c>
      <c r="BO38" s="286">
        <v>98.944389999999999</v>
      </c>
      <c r="BP38" s="286">
        <v>99.143870000000007</v>
      </c>
      <c r="BQ38" s="286">
        <v>99.312420000000003</v>
      </c>
      <c r="BR38" s="286">
        <v>99.434349999999995</v>
      </c>
      <c r="BS38" s="286">
        <v>99.515370000000004</v>
      </c>
      <c r="BT38" s="286">
        <v>99.525580000000005</v>
      </c>
      <c r="BU38" s="286">
        <v>99.547179999999997</v>
      </c>
      <c r="BV38" s="286">
        <v>99.550269999999998</v>
      </c>
    </row>
    <row r="39" spans="1:74" ht="11.1" customHeight="1" x14ac:dyDescent="0.2">
      <c r="A39" s="87" t="s">
        <v>1356</v>
      </c>
      <c r="B39" s="680" t="s">
        <v>1357</v>
      </c>
      <c r="C39" s="275">
        <v>99.597210230000002</v>
      </c>
      <c r="D39" s="275">
        <v>100.97587034999999</v>
      </c>
      <c r="E39" s="275">
        <v>100.77843781999999</v>
      </c>
      <c r="F39" s="275">
        <v>100.27435258</v>
      </c>
      <c r="G39" s="275">
        <v>100.20855432</v>
      </c>
      <c r="H39" s="275">
        <v>99.737013770000004</v>
      </c>
      <c r="I39" s="275">
        <v>99.309679029999998</v>
      </c>
      <c r="J39" s="275">
        <v>98.920338079999993</v>
      </c>
      <c r="K39" s="275">
        <v>98.982854860000003</v>
      </c>
      <c r="L39" s="275">
        <v>98.545304689999995</v>
      </c>
      <c r="M39" s="275">
        <v>97.87204199</v>
      </c>
      <c r="N39" s="275">
        <v>95.776016229999996</v>
      </c>
      <c r="O39" s="275">
        <v>98.247460590000003</v>
      </c>
      <c r="P39" s="275">
        <v>98.306986199999997</v>
      </c>
      <c r="Q39" s="275">
        <v>97.071412050000006</v>
      </c>
      <c r="R39" s="275">
        <v>97.373527769999995</v>
      </c>
      <c r="S39" s="275">
        <v>97.300757529999998</v>
      </c>
      <c r="T39" s="275">
        <v>96.579075709999998</v>
      </c>
      <c r="U39" s="275">
        <v>96.081330690000001</v>
      </c>
      <c r="V39" s="275">
        <v>96.789233999999993</v>
      </c>
      <c r="W39" s="275">
        <v>96.735827499999999</v>
      </c>
      <c r="X39" s="275">
        <v>96.558744169999997</v>
      </c>
      <c r="Y39" s="275">
        <v>96.467818519999994</v>
      </c>
      <c r="Z39" s="275">
        <v>96.320410510000002</v>
      </c>
      <c r="AA39" s="275">
        <v>94.224012329999994</v>
      </c>
      <c r="AB39" s="275">
        <v>95.603391520000002</v>
      </c>
      <c r="AC39" s="275">
        <v>95.528455109999996</v>
      </c>
      <c r="AD39" s="275">
        <v>94.818012170000003</v>
      </c>
      <c r="AE39" s="275">
        <v>95.537163320000005</v>
      </c>
      <c r="AF39" s="275">
        <v>95.265772420000005</v>
      </c>
      <c r="AG39" s="275">
        <v>95.264204570000004</v>
      </c>
      <c r="AH39" s="275">
        <v>94.860580499999998</v>
      </c>
      <c r="AI39" s="275">
        <v>95.375997630000001</v>
      </c>
      <c r="AJ39" s="275">
        <v>95.367391580000003</v>
      </c>
      <c r="AK39" s="275">
        <v>95.635446119999997</v>
      </c>
      <c r="AL39" s="275">
        <v>96.087497949999999</v>
      </c>
      <c r="AM39" s="275">
        <v>96.464710460000006</v>
      </c>
      <c r="AN39" s="275">
        <v>96.773742659999996</v>
      </c>
      <c r="AO39" s="275">
        <v>97.180419819999997</v>
      </c>
      <c r="AP39" s="275">
        <v>96.873703379999995</v>
      </c>
      <c r="AQ39" s="275">
        <v>96.678019599999999</v>
      </c>
      <c r="AR39" s="275">
        <v>96.615941160000006</v>
      </c>
      <c r="AS39" s="275">
        <v>96.869234680000005</v>
      </c>
      <c r="AT39" s="275">
        <v>97.308334500000001</v>
      </c>
      <c r="AU39" s="275">
        <v>97.385083469999998</v>
      </c>
      <c r="AV39" s="275">
        <v>95.912639659999996</v>
      </c>
      <c r="AW39" s="275">
        <v>96.543278749999999</v>
      </c>
      <c r="AX39" s="275">
        <v>95.953666459999994</v>
      </c>
      <c r="AY39" s="275">
        <v>96.46510146</v>
      </c>
      <c r="AZ39" s="779">
        <v>96.69292446</v>
      </c>
      <c r="BA39" s="779">
        <v>96.677889919999998</v>
      </c>
      <c r="BB39" s="779">
        <v>97.373075659999998</v>
      </c>
      <c r="BC39" s="779">
        <v>97.818335390000001</v>
      </c>
      <c r="BD39" s="779">
        <v>97.743555610000001</v>
      </c>
      <c r="BE39" s="779">
        <v>97.745796286000001</v>
      </c>
      <c r="BF39" s="286">
        <v>97.855680000000007</v>
      </c>
      <c r="BG39" s="286">
        <v>97.972009999999997</v>
      </c>
      <c r="BH39" s="286">
        <v>98.124930000000006</v>
      </c>
      <c r="BI39" s="286">
        <v>98.231530000000006</v>
      </c>
      <c r="BJ39" s="286">
        <v>98.321950000000001</v>
      </c>
      <c r="BK39" s="286">
        <v>98.312880000000007</v>
      </c>
      <c r="BL39" s="286">
        <v>98.433449999999993</v>
      </c>
      <c r="BM39" s="286">
        <v>98.600319999999996</v>
      </c>
      <c r="BN39" s="286">
        <v>98.883780000000002</v>
      </c>
      <c r="BO39" s="286">
        <v>99.09057</v>
      </c>
      <c r="BP39" s="286">
        <v>99.290970000000002</v>
      </c>
      <c r="BQ39" s="286">
        <v>99.503720000000001</v>
      </c>
      <c r="BR39" s="286">
        <v>99.677279999999996</v>
      </c>
      <c r="BS39" s="286">
        <v>99.830380000000005</v>
      </c>
      <c r="BT39" s="286">
        <v>99.957719999999995</v>
      </c>
      <c r="BU39" s="286">
        <v>100.07389999999999</v>
      </c>
      <c r="BV39" s="286">
        <v>100.17359999999999</v>
      </c>
    </row>
    <row r="40" spans="1:74" ht="11.1" customHeight="1" x14ac:dyDescent="0.2">
      <c r="A40" s="87" t="s">
        <v>1358</v>
      </c>
      <c r="B40" s="680" t="s">
        <v>1359</v>
      </c>
      <c r="C40" s="275">
        <v>98.029447540000007</v>
      </c>
      <c r="D40" s="275">
        <v>99.009015739999995</v>
      </c>
      <c r="E40" s="275">
        <v>99.097167249999998</v>
      </c>
      <c r="F40" s="275">
        <v>98.895035489999998</v>
      </c>
      <c r="G40" s="275">
        <v>98.7072632</v>
      </c>
      <c r="H40" s="275">
        <v>98.226718090000006</v>
      </c>
      <c r="I40" s="275">
        <v>98.469100609999998</v>
      </c>
      <c r="J40" s="275">
        <v>97.946039749999997</v>
      </c>
      <c r="K40" s="275">
        <v>97.712029659999999</v>
      </c>
      <c r="L40" s="275">
        <v>97.597861409999993</v>
      </c>
      <c r="M40" s="275">
        <v>96.380721469999997</v>
      </c>
      <c r="N40" s="275">
        <v>93.987192300000004</v>
      </c>
      <c r="O40" s="275">
        <v>96.639402540000006</v>
      </c>
      <c r="P40" s="275">
        <v>97.226353230000001</v>
      </c>
      <c r="Q40" s="275">
        <v>96.822450360000005</v>
      </c>
      <c r="R40" s="275">
        <v>97.357369079999998</v>
      </c>
      <c r="S40" s="275">
        <v>97.055642390000003</v>
      </c>
      <c r="T40" s="275">
        <v>96.472561510000006</v>
      </c>
      <c r="U40" s="275">
        <v>96.726388540000002</v>
      </c>
      <c r="V40" s="275">
        <v>96.68610339</v>
      </c>
      <c r="W40" s="275">
        <v>97.366091549999993</v>
      </c>
      <c r="X40" s="275">
        <v>96.570758819999995</v>
      </c>
      <c r="Y40" s="275">
        <v>96.866807039999998</v>
      </c>
      <c r="Z40" s="275">
        <v>96.995232419999994</v>
      </c>
      <c r="AA40" s="275">
        <v>95.027530819999996</v>
      </c>
      <c r="AB40" s="275">
        <v>96.045998080000004</v>
      </c>
      <c r="AC40" s="275">
        <v>96.288366479999993</v>
      </c>
      <c r="AD40" s="275">
        <v>95.656661150000005</v>
      </c>
      <c r="AE40" s="275">
        <v>96.590657770000007</v>
      </c>
      <c r="AF40" s="275">
        <v>95.970117220000006</v>
      </c>
      <c r="AG40" s="275">
        <v>95.245583969999998</v>
      </c>
      <c r="AH40" s="275">
        <v>95.781607510000001</v>
      </c>
      <c r="AI40" s="275">
        <v>95.682066059999997</v>
      </c>
      <c r="AJ40" s="275">
        <v>95.349436519999998</v>
      </c>
      <c r="AK40" s="275">
        <v>95.684490389999993</v>
      </c>
      <c r="AL40" s="275">
        <v>96.509641060000007</v>
      </c>
      <c r="AM40" s="275">
        <v>95.626070150000004</v>
      </c>
      <c r="AN40" s="275">
        <v>96.0503085</v>
      </c>
      <c r="AO40" s="275">
        <v>96.451099450000001</v>
      </c>
      <c r="AP40" s="275">
        <v>96.386852279999999</v>
      </c>
      <c r="AQ40" s="275">
        <v>96.151280459999995</v>
      </c>
      <c r="AR40" s="275">
        <v>96.786985670000007</v>
      </c>
      <c r="AS40" s="275">
        <v>97.354540560000004</v>
      </c>
      <c r="AT40" s="275">
        <v>97.695315410000006</v>
      </c>
      <c r="AU40" s="275">
        <v>97.408969060000004</v>
      </c>
      <c r="AV40" s="275">
        <v>96.414054300000004</v>
      </c>
      <c r="AW40" s="275">
        <v>96.369451330000004</v>
      </c>
      <c r="AX40" s="275">
        <v>95.932998229999995</v>
      </c>
      <c r="AY40" s="275">
        <v>96.372072669999994</v>
      </c>
      <c r="AZ40" s="779">
        <v>96.794474949999994</v>
      </c>
      <c r="BA40" s="779">
        <v>97.379225050000002</v>
      </c>
      <c r="BB40" s="779">
        <v>97.619723460000003</v>
      </c>
      <c r="BC40" s="779">
        <v>97.721585520000005</v>
      </c>
      <c r="BD40" s="779">
        <v>98.022512363999994</v>
      </c>
      <c r="BE40" s="779">
        <v>98.409029540000006</v>
      </c>
      <c r="BF40" s="286">
        <v>98.746089999999995</v>
      </c>
      <c r="BG40" s="286">
        <v>99.073700000000002</v>
      </c>
      <c r="BH40" s="286">
        <v>99.466840000000005</v>
      </c>
      <c r="BI40" s="286">
        <v>99.719279999999998</v>
      </c>
      <c r="BJ40" s="286">
        <v>99.906009999999995</v>
      </c>
      <c r="BK40" s="286">
        <v>99.857399999999998</v>
      </c>
      <c r="BL40" s="286">
        <v>100.04</v>
      </c>
      <c r="BM40" s="286">
        <v>100.28400000000001</v>
      </c>
      <c r="BN40" s="286">
        <v>100.7075</v>
      </c>
      <c r="BO40" s="286">
        <v>100.9862</v>
      </c>
      <c r="BP40" s="286">
        <v>101.2381</v>
      </c>
      <c r="BQ40" s="286">
        <v>101.48399999999999</v>
      </c>
      <c r="BR40" s="286">
        <v>101.6665</v>
      </c>
      <c r="BS40" s="286">
        <v>101.8065</v>
      </c>
      <c r="BT40" s="286">
        <v>101.8836</v>
      </c>
      <c r="BU40" s="286">
        <v>101.9539</v>
      </c>
      <c r="BV40" s="286">
        <v>101.9969</v>
      </c>
    </row>
    <row r="41" spans="1:74" ht="11.1" customHeight="1" x14ac:dyDescent="0.2">
      <c r="A41" s="87" t="s">
        <v>1360</v>
      </c>
      <c r="B41" s="680" t="s">
        <v>1361</v>
      </c>
      <c r="C41" s="275">
        <v>96.259143499999993</v>
      </c>
      <c r="D41" s="275">
        <v>96.825802920000001</v>
      </c>
      <c r="E41" s="275">
        <v>96.800725869999994</v>
      </c>
      <c r="F41" s="275">
        <v>96.207816980000004</v>
      </c>
      <c r="G41" s="275">
        <v>96.039619549999998</v>
      </c>
      <c r="H41" s="275">
        <v>95.356235369999993</v>
      </c>
      <c r="I41" s="275">
        <v>95.245010250000007</v>
      </c>
      <c r="J41" s="275">
        <v>94.708107420000005</v>
      </c>
      <c r="K41" s="275">
        <v>94.484186120000004</v>
      </c>
      <c r="L41" s="275">
        <v>93.811613640000004</v>
      </c>
      <c r="M41" s="275">
        <v>92.886937270000004</v>
      </c>
      <c r="N41" s="275">
        <v>89.171185219999998</v>
      </c>
      <c r="O41" s="275">
        <v>93.269405329999998</v>
      </c>
      <c r="P41" s="275">
        <v>94.404947210000003</v>
      </c>
      <c r="Q41" s="275">
        <v>94.136667700000004</v>
      </c>
      <c r="R41" s="275">
        <v>94.394529890000001</v>
      </c>
      <c r="S41" s="275">
        <v>93.627260930000006</v>
      </c>
      <c r="T41" s="275">
        <v>93.345129749999998</v>
      </c>
      <c r="U41" s="275">
        <v>93.659883870000002</v>
      </c>
      <c r="V41" s="275">
        <v>93.952757700000006</v>
      </c>
      <c r="W41" s="275">
        <v>94.582603390000003</v>
      </c>
      <c r="X41" s="275">
        <v>93.980829830000005</v>
      </c>
      <c r="Y41" s="275">
        <v>94.109646650000002</v>
      </c>
      <c r="Z41" s="275">
        <v>94.630619409999994</v>
      </c>
      <c r="AA41" s="275">
        <v>91.79147639</v>
      </c>
      <c r="AB41" s="275">
        <v>93.368859920000006</v>
      </c>
      <c r="AC41" s="275">
        <v>93.973832869999995</v>
      </c>
      <c r="AD41" s="275">
        <v>93.064797900000002</v>
      </c>
      <c r="AE41" s="275">
        <v>94.314022260000002</v>
      </c>
      <c r="AF41" s="275">
        <v>94.040910389999993</v>
      </c>
      <c r="AG41" s="275">
        <v>93.058927060000002</v>
      </c>
      <c r="AH41" s="275">
        <v>93.423979099999997</v>
      </c>
      <c r="AI41" s="275">
        <v>94.00316977</v>
      </c>
      <c r="AJ41" s="275">
        <v>94.04325704</v>
      </c>
      <c r="AK41" s="275">
        <v>94.643474190000006</v>
      </c>
      <c r="AL41" s="275">
        <v>95.646929080000007</v>
      </c>
      <c r="AM41" s="275">
        <v>93.878217759999998</v>
      </c>
      <c r="AN41" s="275">
        <v>94.102132749999996</v>
      </c>
      <c r="AO41" s="275">
        <v>94.275703429999993</v>
      </c>
      <c r="AP41" s="275">
        <v>94.141536840000001</v>
      </c>
      <c r="AQ41" s="275">
        <v>93.764827150000002</v>
      </c>
      <c r="AR41" s="275">
        <v>94.866571739999998</v>
      </c>
      <c r="AS41" s="275">
        <v>95.497382560000005</v>
      </c>
      <c r="AT41" s="275">
        <v>95.883016729999994</v>
      </c>
      <c r="AU41" s="275">
        <v>95.779496429999995</v>
      </c>
      <c r="AV41" s="275">
        <v>94.154137800000001</v>
      </c>
      <c r="AW41" s="275">
        <v>94.356328520000005</v>
      </c>
      <c r="AX41" s="275">
        <v>94.067564250000004</v>
      </c>
      <c r="AY41" s="275">
        <v>94.334224579999997</v>
      </c>
      <c r="AZ41" s="779">
        <v>94.667966390000004</v>
      </c>
      <c r="BA41" s="779">
        <v>95.408919170000004</v>
      </c>
      <c r="BB41" s="779">
        <v>95.330884069999996</v>
      </c>
      <c r="BC41" s="779">
        <v>94.854336160000003</v>
      </c>
      <c r="BD41" s="779">
        <v>95.416696838999997</v>
      </c>
      <c r="BE41" s="779">
        <v>96.026645754</v>
      </c>
      <c r="BF41" s="286">
        <v>96.459040000000002</v>
      </c>
      <c r="BG41" s="286">
        <v>96.879670000000004</v>
      </c>
      <c r="BH41" s="286">
        <v>97.409520000000001</v>
      </c>
      <c r="BI41" s="286">
        <v>97.71593</v>
      </c>
      <c r="BJ41" s="286">
        <v>97.919870000000003</v>
      </c>
      <c r="BK41" s="286">
        <v>97.801760000000002</v>
      </c>
      <c r="BL41" s="286">
        <v>97.965429999999998</v>
      </c>
      <c r="BM41" s="286">
        <v>98.191299999999998</v>
      </c>
      <c r="BN41" s="286">
        <v>98.624319999999997</v>
      </c>
      <c r="BO41" s="286">
        <v>98.865889999999993</v>
      </c>
      <c r="BP41" s="286">
        <v>99.060959999999994</v>
      </c>
      <c r="BQ41" s="286">
        <v>99.206659999999999</v>
      </c>
      <c r="BR41" s="286">
        <v>99.310879999999997</v>
      </c>
      <c r="BS41" s="286">
        <v>99.370750000000001</v>
      </c>
      <c r="BT41" s="286">
        <v>99.353039999999993</v>
      </c>
      <c r="BU41" s="286">
        <v>99.349140000000006</v>
      </c>
      <c r="BV41" s="286">
        <v>99.325819999999993</v>
      </c>
    </row>
    <row r="42" spans="1:74" ht="11.1" customHeight="1" x14ac:dyDescent="0.2">
      <c r="A42" s="15"/>
      <c r="B42" s="17"/>
      <c r="C42" s="275"/>
      <c r="D42" s="275"/>
      <c r="E42" s="275"/>
      <c r="F42" s="275"/>
      <c r="G42" s="275"/>
      <c r="H42" s="275"/>
      <c r="I42" s="275"/>
      <c r="J42" s="275"/>
      <c r="K42" s="275"/>
      <c r="L42" s="275"/>
      <c r="M42" s="275"/>
      <c r="N42" s="275"/>
      <c r="O42" s="275"/>
      <c r="P42" s="275"/>
      <c r="Q42" s="275"/>
      <c r="R42" s="275"/>
      <c r="S42" s="275"/>
      <c r="T42" s="275"/>
      <c r="U42" s="275"/>
      <c r="V42" s="275"/>
      <c r="W42" s="275"/>
      <c r="X42" s="275"/>
      <c r="Y42" s="275"/>
      <c r="Z42" s="275"/>
      <c r="AA42" s="275"/>
      <c r="AB42" s="275"/>
      <c r="AC42" s="275"/>
      <c r="AD42" s="275"/>
      <c r="AE42" s="275"/>
      <c r="AF42" s="275"/>
      <c r="AG42" s="275"/>
      <c r="AH42" s="275"/>
      <c r="AI42" s="275"/>
      <c r="AJ42" s="275"/>
      <c r="AK42" s="275"/>
      <c r="AL42" s="275"/>
      <c r="AM42" s="275"/>
      <c r="AN42" s="275"/>
      <c r="AO42" s="275"/>
      <c r="AP42" s="275"/>
      <c r="AQ42" s="275"/>
      <c r="AR42" s="275"/>
      <c r="AS42" s="275"/>
      <c r="AT42" s="275"/>
      <c r="AU42" s="275"/>
      <c r="AV42" s="275"/>
      <c r="AW42" s="275"/>
      <c r="AX42" s="275"/>
      <c r="AY42" s="275"/>
      <c r="AZ42" s="779"/>
      <c r="BA42" s="779"/>
      <c r="BB42" s="779"/>
      <c r="BC42" s="779"/>
      <c r="BD42" s="779"/>
      <c r="BE42" s="779"/>
      <c r="BF42" s="286"/>
      <c r="BG42" s="286"/>
      <c r="BH42" s="286"/>
      <c r="BI42" s="286"/>
      <c r="BJ42" s="286"/>
      <c r="BK42" s="286"/>
      <c r="BL42" s="286"/>
      <c r="BM42" s="286"/>
      <c r="BN42" s="286"/>
      <c r="BO42" s="286"/>
      <c r="BP42" s="286"/>
      <c r="BQ42" s="286"/>
      <c r="BR42" s="286"/>
      <c r="BS42" s="286"/>
      <c r="BT42" s="286"/>
      <c r="BU42" s="286"/>
      <c r="BV42" s="286"/>
    </row>
    <row r="43" spans="1:74" ht="11.1" customHeight="1" x14ac:dyDescent="0.2">
      <c r="A43" s="203"/>
      <c r="B43" s="49" t="s">
        <v>1362</v>
      </c>
      <c r="C43" s="275"/>
      <c r="D43" s="275"/>
      <c r="E43" s="275"/>
      <c r="F43" s="275"/>
      <c r="G43" s="275"/>
      <c r="H43" s="275"/>
      <c r="I43" s="275"/>
      <c r="J43" s="275"/>
      <c r="K43" s="275"/>
      <c r="L43" s="275"/>
      <c r="M43" s="275"/>
      <c r="N43" s="275"/>
      <c r="O43" s="275"/>
      <c r="P43" s="275"/>
      <c r="Q43" s="275"/>
      <c r="R43" s="275"/>
      <c r="S43" s="275"/>
      <c r="T43" s="275"/>
      <c r="U43" s="275"/>
      <c r="V43" s="275"/>
      <c r="W43" s="275"/>
      <c r="X43" s="275"/>
      <c r="Y43" s="275"/>
      <c r="Z43" s="275"/>
      <c r="AA43" s="275"/>
      <c r="AB43" s="275"/>
      <c r="AC43" s="275"/>
      <c r="AD43" s="275"/>
      <c r="AE43" s="275"/>
      <c r="AF43" s="275"/>
      <c r="AG43" s="275"/>
      <c r="AH43" s="275"/>
      <c r="AI43" s="275"/>
      <c r="AJ43" s="275"/>
      <c r="AK43" s="275"/>
      <c r="AL43" s="275"/>
      <c r="AM43" s="275"/>
      <c r="AN43" s="275"/>
      <c r="AO43" s="275"/>
      <c r="AP43" s="275"/>
      <c r="AQ43" s="275"/>
      <c r="AR43" s="275"/>
      <c r="AS43" s="275"/>
      <c r="AT43" s="275"/>
      <c r="AU43" s="275"/>
      <c r="AV43" s="275"/>
      <c r="AW43" s="275"/>
      <c r="AX43" s="275"/>
      <c r="AY43" s="275"/>
      <c r="AZ43" s="779"/>
      <c r="BA43" s="779"/>
      <c r="BB43" s="779"/>
      <c r="BC43" s="779"/>
      <c r="BD43" s="779"/>
      <c r="BE43" s="779"/>
      <c r="BF43" s="286"/>
      <c r="BG43" s="286"/>
      <c r="BH43" s="286"/>
      <c r="BI43" s="286"/>
      <c r="BJ43" s="286"/>
      <c r="BK43" s="286"/>
      <c r="BL43" s="286"/>
      <c r="BM43" s="286"/>
      <c r="BN43" s="286"/>
      <c r="BO43" s="286"/>
      <c r="BP43" s="286"/>
      <c r="BQ43" s="286"/>
      <c r="BR43" s="286"/>
      <c r="BS43" s="286"/>
      <c r="BT43" s="286"/>
      <c r="BU43" s="286"/>
      <c r="BV43" s="286"/>
    </row>
    <row r="44" spans="1:74" ht="11.1" customHeight="1" x14ac:dyDescent="0.2">
      <c r="A44" s="943"/>
      <c r="B44" s="440" t="s">
        <v>1363</v>
      </c>
      <c r="C44" s="430"/>
      <c r="D44" s="430"/>
      <c r="E44" s="430"/>
      <c r="F44" s="430"/>
      <c r="G44" s="430"/>
      <c r="H44" s="430"/>
      <c r="I44" s="430"/>
      <c r="J44" s="430"/>
      <c r="K44" s="430"/>
      <c r="L44" s="430"/>
      <c r="M44" s="430"/>
      <c r="N44" s="430"/>
      <c r="O44" s="430"/>
      <c r="P44" s="430"/>
      <c r="Q44" s="430"/>
      <c r="R44" s="430"/>
      <c r="S44" s="430"/>
      <c r="T44" s="430"/>
      <c r="U44" s="430"/>
      <c r="V44" s="430"/>
      <c r="W44" s="430"/>
      <c r="X44" s="430"/>
      <c r="Y44" s="430"/>
      <c r="Z44" s="430"/>
      <c r="AA44" s="430"/>
      <c r="AB44" s="430"/>
      <c r="AC44" s="430"/>
      <c r="AD44" s="430"/>
      <c r="AE44" s="430"/>
      <c r="AF44" s="430"/>
      <c r="AG44" s="430"/>
      <c r="AH44" s="430"/>
      <c r="AI44" s="430"/>
      <c r="AJ44" s="430"/>
      <c r="AK44" s="430"/>
      <c r="AL44" s="430"/>
      <c r="AM44" s="430"/>
      <c r="AN44" s="430"/>
      <c r="AO44" s="430"/>
      <c r="AP44" s="430"/>
      <c r="AQ44" s="430"/>
      <c r="AR44" s="430"/>
      <c r="AS44" s="430"/>
      <c r="AT44" s="430"/>
      <c r="AU44" s="430"/>
      <c r="AV44" s="430"/>
      <c r="AW44" s="430"/>
      <c r="AX44" s="430"/>
      <c r="AY44" s="430"/>
      <c r="AZ44" s="841"/>
      <c r="BA44" s="841"/>
      <c r="BB44" s="841"/>
      <c r="BC44" s="841"/>
      <c r="BD44" s="841"/>
      <c r="BE44" s="841"/>
      <c r="BF44" s="435"/>
      <c r="BG44" s="435"/>
      <c r="BH44" s="435"/>
      <c r="BI44" s="435"/>
      <c r="BJ44" s="435"/>
      <c r="BK44" s="435"/>
      <c r="BL44" s="435"/>
      <c r="BM44" s="435"/>
      <c r="BN44" s="435"/>
      <c r="BO44" s="435"/>
      <c r="BP44" s="435"/>
      <c r="BQ44" s="435"/>
      <c r="BR44" s="435"/>
      <c r="BS44" s="435"/>
      <c r="BT44" s="435"/>
      <c r="BU44" s="435"/>
      <c r="BV44" s="435"/>
    </row>
    <row r="45" spans="1:74" ht="11.1" customHeight="1" x14ac:dyDescent="0.2">
      <c r="A45" s="203" t="s">
        <v>1364</v>
      </c>
      <c r="B45" s="439" t="s">
        <v>1365</v>
      </c>
      <c r="C45" s="358">
        <v>2.8254299999999999</v>
      </c>
      <c r="D45" s="358">
        <v>2.8450000000000002</v>
      </c>
      <c r="E45" s="358">
        <v>2.8767399999999999</v>
      </c>
      <c r="F45" s="358">
        <v>2.8856099999999998</v>
      </c>
      <c r="G45" s="358">
        <v>2.9129800000000001</v>
      </c>
      <c r="H45" s="358">
        <v>2.94957</v>
      </c>
      <c r="I45" s="358">
        <v>2.9491299999999998</v>
      </c>
      <c r="J45" s="358">
        <v>2.9509699999999999</v>
      </c>
      <c r="K45" s="358">
        <v>2.9634900000000002</v>
      </c>
      <c r="L45" s="358">
        <v>2.98007</v>
      </c>
      <c r="M45" s="358">
        <v>2.98786</v>
      </c>
      <c r="N45" s="358">
        <v>2.9883199999999999</v>
      </c>
      <c r="O45" s="358">
        <v>3.0042</v>
      </c>
      <c r="P45" s="358">
        <v>3.0145</v>
      </c>
      <c r="Q45" s="358">
        <v>3.0182099999999998</v>
      </c>
      <c r="R45" s="358">
        <v>3.0284499999999999</v>
      </c>
      <c r="S45" s="358">
        <v>3.0333399999999999</v>
      </c>
      <c r="T45" s="358">
        <v>3.0401400000000001</v>
      </c>
      <c r="U45" s="358">
        <v>3.04609</v>
      </c>
      <c r="V45" s="358">
        <v>3.0608200000000001</v>
      </c>
      <c r="W45" s="358">
        <v>3.0727600000000002</v>
      </c>
      <c r="X45" s="358">
        <v>3.0769600000000001</v>
      </c>
      <c r="Y45" s="358">
        <v>3.08148</v>
      </c>
      <c r="Z45" s="358">
        <v>3.0874100000000002</v>
      </c>
      <c r="AA45" s="358">
        <v>3.0969799999999998</v>
      </c>
      <c r="AB45" s="358">
        <v>3.1096699999999999</v>
      </c>
      <c r="AC45" s="358">
        <v>3.1234500000000001</v>
      </c>
      <c r="AD45" s="358">
        <v>3.1302300000000001</v>
      </c>
      <c r="AE45" s="358">
        <v>3.1317499999999998</v>
      </c>
      <c r="AF45" s="358">
        <v>3.1304400000000001</v>
      </c>
      <c r="AG45" s="358">
        <v>3.1356899999999999</v>
      </c>
      <c r="AH45" s="358">
        <v>3.1406200000000002</v>
      </c>
      <c r="AI45" s="358">
        <v>3.1473200000000001</v>
      </c>
      <c r="AJ45" s="358">
        <v>3.1563099999999999</v>
      </c>
      <c r="AK45" s="358">
        <v>3.1652800000000001</v>
      </c>
      <c r="AL45" s="358">
        <v>3.17604</v>
      </c>
      <c r="AM45" s="358">
        <v>3.1896100000000001</v>
      </c>
      <c r="AN45" s="358">
        <v>3.19679</v>
      </c>
      <c r="AO45" s="358">
        <v>3.1978499999999999</v>
      </c>
      <c r="AP45" s="358">
        <v>3.20302</v>
      </c>
      <c r="AQ45" s="358">
        <v>3.2061999999999999</v>
      </c>
      <c r="AR45" s="358">
        <v>3.21435</v>
      </c>
      <c r="AS45" s="358">
        <v>3.2216900000000002</v>
      </c>
      <c r="AT45" s="358">
        <v>3.23291</v>
      </c>
      <c r="AU45" s="358">
        <v>3.2424499999999998</v>
      </c>
      <c r="AV45" s="275" t="str">
        <f>"-"</f>
        <v>-</v>
      </c>
      <c r="AW45" s="358">
        <v>3.2506300000000001</v>
      </c>
      <c r="AX45" s="358">
        <v>3.26031</v>
      </c>
      <c r="AY45" s="358">
        <v>3.2658800000000001</v>
      </c>
      <c r="AZ45" s="777">
        <v>3.2746</v>
      </c>
      <c r="BA45" s="777">
        <v>3.3029299999999999</v>
      </c>
      <c r="BB45" s="777">
        <v>3.3240699999999999</v>
      </c>
      <c r="BC45" s="777">
        <v>3.3397899999999998</v>
      </c>
      <c r="BD45" s="777">
        <v>3.3415931974999999</v>
      </c>
      <c r="BE45" s="777">
        <v>3.3347591480999998</v>
      </c>
      <c r="BF45" s="284">
        <v>3.33752</v>
      </c>
      <c r="BG45" s="284">
        <v>3.3414109999999999</v>
      </c>
      <c r="BH45" s="284">
        <v>3.3493750000000002</v>
      </c>
      <c r="BI45" s="284">
        <v>3.3533189999999999</v>
      </c>
      <c r="BJ45" s="284">
        <v>3.3561860000000001</v>
      </c>
      <c r="BK45" s="284">
        <v>3.3564690000000001</v>
      </c>
      <c r="BL45" s="284">
        <v>3.358311</v>
      </c>
      <c r="BM45" s="284">
        <v>3.360204</v>
      </c>
      <c r="BN45" s="284">
        <v>3.3610989999999998</v>
      </c>
      <c r="BO45" s="284">
        <v>3.3638849999999998</v>
      </c>
      <c r="BP45" s="284">
        <v>3.3675109999999999</v>
      </c>
      <c r="BQ45" s="284">
        <v>3.372544</v>
      </c>
      <c r="BR45" s="284">
        <v>3.3774250000000001</v>
      </c>
      <c r="BS45" s="284">
        <v>3.3827199999999999</v>
      </c>
      <c r="BT45" s="284">
        <v>3.3902260000000002</v>
      </c>
      <c r="BU45" s="284">
        <v>3.3950049999999998</v>
      </c>
      <c r="BV45" s="284">
        <v>3.398854</v>
      </c>
    </row>
    <row r="46" spans="1:74" ht="11.1" customHeight="1" x14ac:dyDescent="0.2">
      <c r="A46" s="944"/>
      <c r="B46" s="440" t="s">
        <v>1366</v>
      </c>
      <c r="C46" s="278"/>
      <c r="D46" s="278"/>
      <c r="E46" s="278"/>
      <c r="F46" s="278"/>
      <c r="G46" s="278"/>
      <c r="H46" s="278"/>
      <c r="I46" s="278"/>
      <c r="J46" s="278"/>
      <c r="K46" s="278"/>
      <c r="L46" s="278"/>
      <c r="M46" s="278"/>
      <c r="N46" s="278"/>
      <c r="O46" s="278"/>
      <c r="P46" s="278"/>
      <c r="Q46" s="278"/>
      <c r="R46" s="278"/>
      <c r="S46" s="278"/>
      <c r="T46" s="278"/>
      <c r="U46" s="278"/>
      <c r="V46" s="278"/>
      <c r="W46" s="278"/>
      <c r="X46" s="278"/>
      <c r="Y46" s="278"/>
      <c r="Z46" s="278"/>
      <c r="AA46" s="278"/>
      <c r="AB46" s="278"/>
      <c r="AC46" s="278"/>
      <c r="AD46" s="278"/>
      <c r="AE46" s="278"/>
      <c r="AF46" s="278"/>
      <c r="AG46" s="278"/>
      <c r="AH46" s="278"/>
      <c r="AI46" s="278"/>
      <c r="AJ46" s="278"/>
      <c r="AK46" s="278"/>
      <c r="AL46" s="278"/>
      <c r="AM46" s="278"/>
      <c r="AN46" s="278"/>
      <c r="AO46" s="278"/>
      <c r="AP46" s="278"/>
      <c r="AQ46" s="278"/>
      <c r="AR46" s="278"/>
      <c r="AS46" s="278"/>
      <c r="AT46" s="278"/>
      <c r="AU46" s="278"/>
      <c r="AV46" s="278"/>
      <c r="AW46" s="278"/>
      <c r="AX46" s="278"/>
      <c r="AY46" s="278"/>
      <c r="AZ46" s="782"/>
      <c r="BA46" s="782"/>
      <c r="BB46" s="782"/>
      <c r="BC46" s="782"/>
      <c r="BD46" s="782"/>
      <c r="BE46" s="782"/>
      <c r="BF46" s="289"/>
      <c r="BG46" s="289"/>
      <c r="BH46" s="289"/>
      <c r="BI46" s="289"/>
      <c r="BJ46" s="289"/>
      <c r="BK46" s="289"/>
      <c r="BL46" s="289"/>
      <c r="BM46" s="289"/>
      <c r="BN46" s="289"/>
      <c r="BO46" s="289"/>
      <c r="BP46" s="289"/>
      <c r="BQ46" s="289"/>
      <c r="BR46" s="289"/>
      <c r="BS46" s="289"/>
      <c r="BT46" s="289"/>
      <c r="BU46" s="289"/>
      <c r="BV46" s="289"/>
    </row>
    <row r="47" spans="1:74" ht="11.1" customHeight="1" x14ac:dyDescent="0.2">
      <c r="A47" s="203" t="s">
        <v>1367</v>
      </c>
      <c r="B47" s="439" t="s">
        <v>1368</v>
      </c>
      <c r="C47" s="358">
        <v>2.4913696747</v>
      </c>
      <c r="D47" s="358">
        <v>2.5345079306999998</v>
      </c>
      <c r="E47" s="358">
        <v>2.5858996633000002</v>
      </c>
      <c r="F47" s="358">
        <v>2.6875786669999999</v>
      </c>
      <c r="G47" s="358">
        <v>2.7239520070999999</v>
      </c>
      <c r="H47" s="358">
        <v>2.7370534781</v>
      </c>
      <c r="I47" s="358">
        <v>2.6980710799000001</v>
      </c>
      <c r="J47" s="358">
        <v>2.6862378125999999</v>
      </c>
      <c r="K47" s="358">
        <v>2.6727416760999998</v>
      </c>
      <c r="L47" s="358">
        <v>2.6555969753999999</v>
      </c>
      <c r="M47" s="358">
        <v>2.6402643720999999</v>
      </c>
      <c r="N47" s="358">
        <v>2.6247581709999999</v>
      </c>
      <c r="O47" s="358">
        <v>2.6104534986000001</v>
      </c>
      <c r="P47" s="358">
        <v>2.5935687570999999</v>
      </c>
      <c r="Q47" s="358">
        <v>2.5754790729999999</v>
      </c>
      <c r="R47" s="358">
        <v>2.5431326270999999</v>
      </c>
      <c r="S47" s="358">
        <v>2.5324219219000002</v>
      </c>
      <c r="T47" s="358">
        <v>2.5302951383000001</v>
      </c>
      <c r="U47" s="358">
        <v>2.5521365774000002</v>
      </c>
      <c r="V47" s="358">
        <v>2.5556394112</v>
      </c>
      <c r="W47" s="358">
        <v>2.5561879409000001</v>
      </c>
      <c r="X47" s="358">
        <v>2.5494332529000001</v>
      </c>
      <c r="Y47" s="358">
        <v>2.5473348592999998</v>
      </c>
      <c r="Z47" s="358">
        <v>2.5455438466000002</v>
      </c>
      <c r="AA47" s="358">
        <v>2.5430583644000002</v>
      </c>
      <c r="AB47" s="358">
        <v>2.5426335014000001</v>
      </c>
      <c r="AC47" s="358">
        <v>2.5432674072000001</v>
      </c>
      <c r="AD47" s="358">
        <v>2.5486497393</v>
      </c>
      <c r="AE47" s="358">
        <v>2.5486339394000002</v>
      </c>
      <c r="AF47" s="358">
        <v>2.5469096649999998</v>
      </c>
      <c r="AG47" s="358">
        <v>2.5372772574</v>
      </c>
      <c r="AH47" s="358">
        <v>2.5367857781000001</v>
      </c>
      <c r="AI47" s="358">
        <v>2.5392355684000001</v>
      </c>
      <c r="AJ47" s="358">
        <v>2.5457116243</v>
      </c>
      <c r="AK47" s="358">
        <v>2.5532302068999999</v>
      </c>
      <c r="AL47" s="358">
        <v>2.5628763120000002</v>
      </c>
      <c r="AM47" s="358">
        <v>2.5841080088999999</v>
      </c>
      <c r="AN47" s="358">
        <v>2.5909156073999999</v>
      </c>
      <c r="AO47" s="358">
        <v>2.5927571767000002</v>
      </c>
      <c r="AP47" s="358">
        <v>2.5775732563</v>
      </c>
      <c r="AQ47" s="358">
        <v>2.5785273623</v>
      </c>
      <c r="AR47" s="358">
        <v>2.5835600342</v>
      </c>
      <c r="AS47" s="358">
        <v>2.5980357212</v>
      </c>
      <c r="AT47" s="358">
        <v>2.6072021883000001</v>
      </c>
      <c r="AU47" s="358">
        <v>2.6164238846000001</v>
      </c>
      <c r="AV47" s="358">
        <v>2.6200707860999999</v>
      </c>
      <c r="AW47" s="358">
        <v>2.6336254585000001</v>
      </c>
      <c r="AX47" s="358">
        <v>2.651457878</v>
      </c>
      <c r="AY47" s="358">
        <v>2.6823605034</v>
      </c>
      <c r="AZ47" s="777">
        <v>2.7021540729</v>
      </c>
      <c r="BA47" s="777">
        <v>2.7196310452999999</v>
      </c>
      <c r="BB47" s="777">
        <v>2.7454937544</v>
      </c>
      <c r="BC47" s="777">
        <v>2.7503107824000002</v>
      </c>
      <c r="BD47" s="777">
        <v>2.7447844630999998</v>
      </c>
      <c r="BE47" s="777">
        <v>2.7072472221999999</v>
      </c>
      <c r="BF47" s="284">
        <v>2.6972849999999999</v>
      </c>
      <c r="BG47" s="284">
        <v>2.6932299999999998</v>
      </c>
      <c r="BH47" s="284">
        <v>2.7069969999999999</v>
      </c>
      <c r="BI47" s="284">
        <v>2.7058209999999998</v>
      </c>
      <c r="BJ47" s="284">
        <v>2.7016149999999999</v>
      </c>
      <c r="BK47" s="284">
        <v>2.6921599999999999</v>
      </c>
      <c r="BL47" s="284">
        <v>2.6835610000000001</v>
      </c>
      <c r="BM47" s="284">
        <v>2.673597</v>
      </c>
      <c r="BN47" s="284">
        <v>2.6544750000000001</v>
      </c>
      <c r="BO47" s="284">
        <v>2.6476280000000001</v>
      </c>
      <c r="BP47" s="284">
        <v>2.6452599999999999</v>
      </c>
      <c r="BQ47" s="284">
        <v>2.6533009999999999</v>
      </c>
      <c r="BR47" s="284">
        <v>2.6554479999999998</v>
      </c>
      <c r="BS47" s="284">
        <v>2.6576309999999999</v>
      </c>
      <c r="BT47" s="284">
        <v>2.664215</v>
      </c>
      <c r="BU47" s="284">
        <v>2.6631909999999999</v>
      </c>
      <c r="BV47" s="284">
        <v>2.6589260000000001</v>
      </c>
    </row>
    <row r="48" spans="1:74" ht="11.1" customHeight="1" x14ac:dyDescent="0.2">
      <c r="A48" s="943"/>
      <c r="B48" s="440" t="s">
        <v>1369</v>
      </c>
      <c r="C48" s="430"/>
      <c r="D48" s="430"/>
      <c r="E48" s="430"/>
      <c r="F48" s="430"/>
      <c r="G48" s="430"/>
      <c r="H48" s="430"/>
      <c r="I48" s="430"/>
      <c r="J48" s="430"/>
      <c r="K48" s="430"/>
      <c r="L48" s="430"/>
      <c r="M48" s="430"/>
      <c r="N48" s="430"/>
      <c r="O48" s="430"/>
      <c r="P48" s="430"/>
      <c r="Q48" s="430"/>
      <c r="R48" s="430"/>
      <c r="S48" s="430"/>
      <c r="T48" s="430"/>
      <c r="U48" s="430"/>
      <c r="V48" s="430"/>
      <c r="W48" s="430"/>
      <c r="X48" s="430"/>
      <c r="Y48" s="430"/>
      <c r="Z48" s="430"/>
      <c r="AA48" s="430"/>
      <c r="AB48" s="430"/>
      <c r="AC48" s="430"/>
      <c r="AD48" s="430"/>
      <c r="AE48" s="430"/>
      <c r="AF48" s="430"/>
      <c r="AG48" s="430"/>
      <c r="AH48" s="430"/>
      <c r="AI48" s="430"/>
      <c r="AJ48" s="430"/>
      <c r="AK48" s="430"/>
      <c r="AL48" s="430"/>
      <c r="AM48" s="430"/>
      <c r="AN48" s="430"/>
      <c r="AO48" s="430"/>
      <c r="AP48" s="430"/>
      <c r="AQ48" s="430"/>
      <c r="AR48" s="430"/>
      <c r="AS48" s="430"/>
      <c r="AT48" s="430"/>
      <c r="AU48" s="430"/>
      <c r="AV48" s="430"/>
      <c r="AW48" s="430"/>
      <c r="AX48" s="430"/>
      <c r="AY48" s="430"/>
      <c r="AZ48" s="841"/>
      <c r="BA48" s="841"/>
      <c r="BB48" s="841"/>
      <c r="BC48" s="841"/>
      <c r="BD48" s="841"/>
      <c r="BE48" s="841"/>
      <c r="BF48" s="435"/>
      <c r="BG48" s="435"/>
      <c r="BH48" s="435"/>
      <c r="BI48" s="435"/>
      <c r="BJ48" s="435"/>
      <c r="BK48" s="435"/>
      <c r="BL48" s="435"/>
      <c r="BM48" s="435"/>
      <c r="BN48" s="435"/>
      <c r="BO48" s="435"/>
      <c r="BP48" s="435"/>
      <c r="BQ48" s="435"/>
      <c r="BR48" s="435"/>
      <c r="BS48" s="435"/>
      <c r="BT48" s="435"/>
      <c r="BU48" s="435"/>
      <c r="BV48" s="435"/>
    </row>
    <row r="49" spans="1:74" ht="11.1" customHeight="1" x14ac:dyDescent="0.2">
      <c r="A49" s="203" t="s">
        <v>1370</v>
      </c>
      <c r="B49" s="439" t="s">
        <v>1368</v>
      </c>
      <c r="C49" s="358">
        <v>2.75116</v>
      </c>
      <c r="D49" s="358">
        <v>3.0775700000000001</v>
      </c>
      <c r="E49" s="358">
        <v>3.6466500000000002</v>
      </c>
      <c r="F49" s="358">
        <v>3.7610899999999998</v>
      </c>
      <c r="G49" s="358">
        <v>4.1862000000000004</v>
      </c>
      <c r="H49" s="358">
        <v>4.6679899999999996</v>
      </c>
      <c r="I49" s="358">
        <v>4.0640099999999997</v>
      </c>
      <c r="J49" s="358">
        <v>3.54467</v>
      </c>
      <c r="K49" s="358">
        <v>3.6070099999999998</v>
      </c>
      <c r="L49" s="358">
        <v>3.8117299999999998</v>
      </c>
      <c r="M49" s="358">
        <v>3.61972</v>
      </c>
      <c r="N49" s="358">
        <v>2.8886400000000001</v>
      </c>
      <c r="O49" s="358">
        <v>3.1082100000000001</v>
      </c>
      <c r="P49" s="358">
        <v>3.11816</v>
      </c>
      <c r="Q49" s="358">
        <v>3.0461200000000002</v>
      </c>
      <c r="R49" s="358">
        <v>3.0583100000000001</v>
      </c>
      <c r="S49" s="358">
        <v>2.8531599999999999</v>
      </c>
      <c r="T49" s="358">
        <v>2.8186599999999999</v>
      </c>
      <c r="U49" s="358">
        <v>2.8149799999999998</v>
      </c>
      <c r="V49" s="358">
        <v>3.3052899999999998</v>
      </c>
      <c r="W49" s="358">
        <v>3.3782800000000002</v>
      </c>
      <c r="X49" s="358">
        <v>3.04867</v>
      </c>
      <c r="Y49" s="358">
        <v>2.8495900000000001</v>
      </c>
      <c r="Z49" s="358">
        <v>2.5603400000000001</v>
      </c>
      <c r="AA49" s="358">
        <v>2.5624400000000001</v>
      </c>
      <c r="AB49" s="358">
        <v>2.8697900000000001</v>
      </c>
      <c r="AC49" s="358">
        <v>2.9390999999999998</v>
      </c>
      <c r="AD49" s="358">
        <v>3.0528</v>
      </c>
      <c r="AE49" s="358">
        <v>2.7921399999999998</v>
      </c>
      <c r="AF49" s="358">
        <v>2.6645799999999999</v>
      </c>
      <c r="AG49" s="358">
        <v>2.8302200000000002</v>
      </c>
      <c r="AH49" s="358">
        <v>2.7318500000000001</v>
      </c>
      <c r="AI49" s="358">
        <v>2.45045</v>
      </c>
      <c r="AJ49" s="358">
        <v>2.5176099999999999</v>
      </c>
      <c r="AK49" s="358">
        <v>2.42571</v>
      </c>
      <c r="AL49" s="358">
        <v>2.3556699999999999</v>
      </c>
      <c r="AM49" s="358">
        <v>2.4725700000000002</v>
      </c>
      <c r="AN49" s="358">
        <v>2.5272899999999998</v>
      </c>
      <c r="AO49" s="358">
        <v>2.4178899999999999</v>
      </c>
      <c r="AP49" s="358">
        <v>2.4224100000000002</v>
      </c>
      <c r="AQ49" s="358">
        <v>2.4055300000000002</v>
      </c>
      <c r="AR49" s="358">
        <v>2.4067500000000002</v>
      </c>
      <c r="AS49" s="358">
        <v>2.51939</v>
      </c>
      <c r="AT49" s="358">
        <v>2.4692400000000001</v>
      </c>
      <c r="AU49" s="358">
        <v>2.4882300000000002</v>
      </c>
      <c r="AV49" s="358">
        <v>2.34714</v>
      </c>
      <c r="AW49" s="358">
        <v>2.45078</v>
      </c>
      <c r="AX49" s="358">
        <v>2.1776300000000002</v>
      </c>
      <c r="AY49" s="358">
        <v>2.1507499999999999</v>
      </c>
      <c r="AZ49" s="777">
        <v>2.3924699999999999</v>
      </c>
      <c r="BA49" s="777">
        <v>3.1148500000000001</v>
      </c>
      <c r="BB49" s="777">
        <v>3.6850700000000001</v>
      </c>
      <c r="BC49" s="777">
        <v>4.4680200000000001</v>
      </c>
      <c r="BD49" s="777">
        <v>3.2493400000000001</v>
      </c>
      <c r="BE49" s="777">
        <v>3.717409</v>
      </c>
      <c r="BF49" s="284">
        <v>3.5398649999999998</v>
      </c>
      <c r="BG49" s="284">
        <v>3.3745400000000001</v>
      </c>
      <c r="BH49" s="284">
        <v>3.628352</v>
      </c>
      <c r="BI49" s="284">
        <v>2.9582600000000001</v>
      </c>
      <c r="BJ49" s="284">
        <v>2.8395389999999998</v>
      </c>
      <c r="BK49" s="284">
        <v>2.781031</v>
      </c>
      <c r="BL49" s="284">
        <v>2.7028620000000001</v>
      </c>
      <c r="BM49" s="284">
        <v>3.0515370000000002</v>
      </c>
      <c r="BN49" s="284">
        <v>2.637518</v>
      </c>
      <c r="BO49" s="284">
        <v>2.6599010000000001</v>
      </c>
      <c r="BP49" s="284">
        <v>2.5990500000000001</v>
      </c>
      <c r="BQ49" s="284">
        <v>2.544035</v>
      </c>
      <c r="BR49" s="284">
        <v>2.7713269999999999</v>
      </c>
      <c r="BS49" s="284">
        <v>2.4692910000000001</v>
      </c>
      <c r="BT49" s="284">
        <v>2.4452189999999998</v>
      </c>
      <c r="BU49" s="284">
        <v>2.3643930000000002</v>
      </c>
      <c r="BV49" s="284">
        <v>2.221101</v>
      </c>
    </row>
    <row r="50" spans="1:74" ht="11.1" customHeight="1" x14ac:dyDescent="0.2">
      <c r="A50" s="203"/>
      <c r="B50" s="440" t="s">
        <v>93</v>
      </c>
      <c r="C50" s="275"/>
      <c r="D50" s="275"/>
      <c r="E50" s="275"/>
      <c r="F50" s="275"/>
      <c r="G50" s="275"/>
      <c r="H50" s="275"/>
      <c r="I50" s="275"/>
      <c r="J50" s="275"/>
      <c r="K50" s="275"/>
      <c r="L50" s="275"/>
      <c r="M50" s="275"/>
      <c r="N50" s="275"/>
      <c r="O50" s="275"/>
      <c r="P50" s="275"/>
      <c r="Q50" s="275"/>
      <c r="R50" s="275"/>
      <c r="S50" s="275"/>
      <c r="T50" s="275"/>
      <c r="U50" s="275"/>
      <c r="V50" s="275"/>
      <c r="W50" s="275"/>
      <c r="X50" s="275"/>
      <c r="Y50" s="275"/>
      <c r="Z50" s="275"/>
      <c r="AA50" s="275"/>
      <c r="AB50" s="275"/>
      <c r="AC50" s="275"/>
      <c r="AD50" s="275"/>
      <c r="AE50" s="275"/>
      <c r="AF50" s="275"/>
      <c r="AG50" s="275"/>
      <c r="AH50" s="275"/>
      <c r="AI50" s="275"/>
      <c r="AJ50" s="275"/>
      <c r="AK50" s="275"/>
      <c r="AL50" s="275"/>
      <c r="AM50" s="275"/>
      <c r="AN50" s="275"/>
      <c r="AO50" s="275"/>
      <c r="AP50" s="275"/>
      <c r="AQ50" s="275"/>
      <c r="AR50" s="275"/>
      <c r="AS50" s="275"/>
      <c r="AT50" s="275"/>
      <c r="AU50" s="275"/>
      <c r="AV50" s="275"/>
      <c r="AW50" s="275"/>
      <c r="AX50" s="275"/>
      <c r="AY50" s="275"/>
      <c r="AZ50" s="779"/>
      <c r="BA50" s="779"/>
      <c r="BB50" s="779"/>
      <c r="BC50" s="779"/>
      <c r="BD50" s="779"/>
      <c r="BE50" s="779"/>
      <c r="BF50" s="286"/>
      <c r="BG50" s="286"/>
      <c r="BH50" s="286"/>
      <c r="BI50" s="286"/>
      <c r="BJ50" s="286"/>
      <c r="BK50" s="286"/>
      <c r="BL50" s="286"/>
      <c r="BM50" s="286"/>
      <c r="BN50" s="286"/>
      <c r="BO50" s="286"/>
      <c r="BP50" s="286"/>
      <c r="BQ50" s="286"/>
      <c r="BR50" s="286"/>
      <c r="BS50" s="286"/>
      <c r="BT50" s="286"/>
      <c r="BU50" s="286"/>
      <c r="BV50" s="286"/>
    </row>
    <row r="51" spans="1:74" ht="11.1" customHeight="1" x14ac:dyDescent="0.2">
      <c r="A51" s="15" t="s">
        <v>94</v>
      </c>
      <c r="B51" s="439" t="s">
        <v>1371</v>
      </c>
      <c r="C51" s="275">
        <v>115.16200000000001</v>
      </c>
      <c r="D51" s="275">
        <v>115.16200000000001</v>
      </c>
      <c r="E51" s="275">
        <v>115.16200000000001</v>
      </c>
      <c r="F51" s="275">
        <v>117.76</v>
      </c>
      <c r="G51" s="275">
        <v>117.76</v>
      </c>
      <c r="H51" s="275">
        <v>117.76</v>
      </c>
      <c r="I51" s="275">
        <v>119.042</v>
      </c>
      <c r="J51" s="275">
        <v>119.042</v>
      </c>
      <c r="K51" s="275">
        <v>119.042</v>
      </c>
      <c r="L51" s="275">
        <v>120.175</v>
      </c>
      <c r="M51" s="275">
        <v>120.175</v>
      </c>
      <c r="N51" s="275">
        <v>120.175</v>
      </c>
      <c r="O51" s="275">
        <v>121.291</v>
      </c>
      <c r="P51" s="275">
        <v>121.291</v>
      </c>
      <c r="Q51" s="275">
        <v>121.291</v>
      </c>
      <c r="R51" s="275">
        <v>121.93300000000001</v>
      </c>
      <c r="S51" s="275">
        <v>121.93300000000001</v>
      </c>
      <c r="T51" s="275">
        <v>121.93300000000001</v>
      </c>
      <c r="U51" s="275">
        <v>122.923</v>
      </c>
      <c r="V51" s="275">
        <v>122.923</v>
      </c>
      <c r="W51" s="275">
        <v>122.923</v>
      </c>
      <c r="X51" s="275">
        <v>123.40900000000001</v>
      </c>
      <c r="Y51" s="275">
        <v>123.40900000000001</v>
      </c>
      <c r="Z51" s="275">
        <v>123.40900000000001</v>
      </c>
      <c r="AA51" s="275">
        <v>124.366</v>
      </c>
      <c r="AB51" s="275">
        <v>124.366</v>
      </c>
      <c r="AC51" s="275">
        <v>124.366</v>
      </c>
      <c r="AD51" s="275">
        <v>125.167</v>
      </c>
      <c r="AE51" s="275">
        <v>125.167</v>
      </c>
      <c r="AF51" s="275">
        <v>125.167</v>
      </c>
      <c r="AG51" s="275">
        <v>125.715</v>
      </c>
      <c r="AH51" s="275">
        <v>125.715</v>
      </c>
      <c r="AI51" s="275">
        <v>125.715</v>
      </c>
      <c r="AJ51" s="275">
        <v>126.474</v>
      </c>
      <c r="AK51" s="275">
        <v>126.474</v>
      </c>
      <c r="AL51" s="275">
        <v>126.474</v>
      </c>
      <c r="AM51" s="275">
        <v>127.59699999999999</v>
      </c>
      <c r="AN51" s="275">
        <v>127.59699999999999</v>
      </c>
      <c r="AO51" s="275">
        <v>127.59699999999999</v>
      </c>
      <c r="AP51" s="275">
        <v>128.26599999999999</v>
      </c>
      <c r="AQ51" s="275">
        <v>128.26599999999999</v>
      </c>
      <c r="AR51" s="275">
        <v>128.26599999999999</v>
      </c>
      <c r="AS51" s="275">
        <v>129.45699999999999</v>
      </c>
      <c r="AT51" s="275">
        <v>129.45699999999999</v>
      </c>
      <c r="AU51" s="275">
        <v>129.45699999999999</v>
      </c>
      <c r="AV51" s="275">
        <v>130.636</v>
      </c>
      <c r="AW51" s="275">
        <v>130.636</v>
      </c>
      <c r="AX51" s="275">
        <v>130.636</v>
      </c>
      <c r="AY51" s="275">
        <v>131.797</v>
      </c>
      <c r="AZ51" s="779">
        <v>131.797</v>
      </c>
      <c r="BA51" s="779">
        <v>131.797</v>
      </c>
      <c r="BB51" s="779">
        <v>133.15949157</v>
      </c>
      <c r="BC51" s="779">
        <v>133.57094380999999</v>
      </c>
      <c r="BD51" s="779">
        <v>133.82051992999999</v>
      </c>
      <c r="BE51" s="779">
        <v>133.61133325</v>
      </c>
      <c r="BF51" s="286">
        <v>133.75980000000001</v>
      </c>
      <c r="BG51" s="286">
        <v>133.9691</v>
      </c>
      <c r="BH51" s="286">
        <v>134.36689999999999</v>
      </c>
      <c r="BI51" s="286">
        <v>134.602</v>
      </c>
      <c r="BJ51" s="286">
        <v>134.80199999999999</v>
      </c>
      <c r="BK51" s="286">
        <v>134.9171</v>
      </c>
      <c r="BL51" s="286">
        <v>135.0847</v>
      </c>
      <c r="BM51" s="286">
        <v>135.25470000000001</v>
      </c>
      <c r="BN51" s="286">
        <v>135.42009999999999</v>
      </c>
      <c r="BO51" s="286">
        <v>135.60050000000001</v>
      </c>
      <c r="BP51" s="286">
        <v>135.78870000000001</v>
      </c>
      <c r="BQ51" s="286">
        <v>135.97049999999999</v>
      </c>
      <c r="BR51" s="286">
        <v>136.18530000000001</v>
      </c>
      <c r="BS51" s="286">
        <v>136.4187</v>
      </c>
      <c r="BT51" s="286">
        <v>136.7269</v>
      </c>
      <c r="BU51" s="286">
        <v>136.9554</v>
      </c>
      <c r="BV51" s="286">
        <v>137.16040000000001</v>
      </c>
    </row>
    <row r="52" spans="1:74" ht="11.1" customHeight="1" x14ac:dyDescent="0.2">
      <c r="A52" s="943"/>
      <c r="B52" s="945" t="s">
        <v>11</v>
      </c>
      <c r="C52" s="278"/>
      <c r="D52" s="278"/>
      <c r="E52" s="278"/>
      <c r="F52" s="278"/>
      <c r="G52" s="278"/>
      <c r="H52" s="278"/>
      <c r="I52" s="278"/>
      <c r="J52" s="278"/>
      <c r="K52" s="278"/>
      <c r="L52" s="278"/>
      <c r="M52" s="278"/>
      <c r="N52" s="278"/>
      <c r="O52" s="278"/>
      <c r="P52" s="278"/>
      <c r="Q52" s="278"/>
      <c r="R52" s="278"/>
      <c r="S52" s="278"/>
      <c r="T52" s="278"/>
      <c r="U52" s="278"/>
      <c r="V52" s="278"/>
      <c r="W52" s="278"/>
      <c r="X52" s="278"/>
      <c r="Y52" s="278"/>
      <c r="Z52" s="278"/>
      <c r="AA52" s="278"/>
      <c r="AB52" s="278"/>
      <c r="AC52" s="278"/>
      <c r="AD52" s="278"/>
      <c r="AE52" s="278"/>
      <c r="AF52" s="278"/>
      <c r="AG52" s="278"/>
      <c r="AH52" s="278"/>
      <c r="AI52" s="278"/>
      <c r="AJ52" s="278"/>
      <c r="AK52" s="278"/>
      <c r="AL52" s="278"/>
      <c r="AM52" s="278"/>
      <c r="AN52" s="278"/>
      <c r="AO52" s="278"/>
      <c r="AP52" s="278"/>
      <c r="AQ52" s="278"/>
      <c r="AR52" s="278"/>
      <c r="AS52" s="278"/>
      <c r="AT52" s="278"/>
      <c r="AU52" s="278"/>
      <c r="AV52" s="278"/>
      <c r="AW52" s="278"/>
      <c r="AX52" s="278"/>
      <c r="AY52" s="278"/>
      <c r="AZ52" s="782"/>
      <c r="BA52" s="782"/>
      <c r="BB52" s="782"/>
      <c r="BC52" s="782"/>
      <c r="BD52" s="782"/>
      <c r="BE52" s="782"/>
      <c r="BF52" s="289"/>
      <c r="BG52" s="289"/>
      <c r="BH52" s="289"/>
      <c r="BI52" s="289"/>
      <c r="BJ52" s="289"/>
      <c r="BK52" s="289"/>
      <c r="BL52" s="289"/>
      <c r="BM52" s="289"/>
      <c r="BN52" s="289"/>
      <c r="BO52" s="289"/>
      <c r="BP52" s="289"/>
      <c r="BQ52" s="289"/>
      <c r="BR52" s="289"/>
      <c r="BS52" s="289"/>
      <c r="BT52" s="289"/>
      <c r="BU52" s="289"/>
      <c r="BV52" s="289"/>
    </row>
    <row r="53" spans="1:74" ht="11.1" customHeight="1" x14ac:dyDescent="0.2">
      <c r="A53" s="943"/>
      <c r="B53" s="49" t="s">
        <v>1372</v>
      </c>
      <c r="C53" s="278"/>
      <c r="D53" s="278"/>
      <c r="E53" s="278"/>
      <c r="F53" s="278"/>
      <c r="G53" s="278"/>
      <c r="H53" s="278"/>
      <c r="I53" s="278"/>
      <c r="J53" s="278"/>
      <c r="K53" s="278"/>
      <c r="L53" s="278"/>
      <c r="M53" s="278"/>
      <c r="N53" s="278"/>
      <c r="O53" s="278"/>
      <c r="P53" s="278"/>
      <c r="Q53" s="278"/>
      <c r="R53" s="278"/>
      <c r="S53" s="278"/>
      <c r="T53" s="278"/>
      <c r="U53" s="278"/>
      <c r="V53" s="278"/>
      <c r="W53" s="278"/>
      <c r="X53" s="278"/>
      <c r="Y53" s="278"/>
      <c r="Z53" s="278"/>
      <c r="AA53" s="278"/>
      <c r="AB53" s="278"/>
      <c r="AC53" s="278"/>
      <c r="AD53" s="278"/>
      <c r="AE53" s="278"/>
      <c r="AF53" s="278"/>
      <c r="AG53" s="278"/>
      <c r="AH53" s="278"/>
      <c r="AI53" s="278"/>
      <c r="AJ53" s="278"/>
      <c r="AK53" s="278"/>
      <c r="AL53" s="278"/>
      <c r="AM53" s="278"/>
      <c r="AN53" s="278"/>
      <c r="AO53" s="278"/>
      <c r="AP53" s="278"/>
      <c r="AQ53" s="278"/>
      <c r="AR53" s="278"/>
      <c r="AS53" s="278"/>
      <c r="AT53" s="278"/>
      <c r="AU53" s="278"/>
      <c r="AV53" s="278"/>
      <c r="AW53" s="278"/>
      <c r="AX53" s="278"/>
      <c r="AY53" s="278"/>
      <c r="AZ53" s="782"/>
      <c r="BA53" s="782"/>
      <c r="BB53" s="782"/>
      <c r="BC53" s="782"/>
      <c r="BD53" s="782"/>
      <c r="BE53" s="782"/>
      <c r="BF53" s="289"/>
      <c r="BG53" s="289"/>
      <c r="BH53" s="289"/>
      <c r="BI53" s="289"/>
      <c r="BJ53" s="289"/>
      <c r="BK53" s="289"/>
      <c r="BL53" s="289"/>
      <c r="BM53" s="289"/>
      <c r="BN53" s="289"/>
      <c r="BO53" s="289"/>
      <c r="BP53" s="289"/>
      <c r="BQ53" s="289"/>
      <c r="BR53" s="289"/>
      <c r="BS53" s="289"/>
      <c r="BT53" s="289"/>
      <c r="BU53" s="289"/>
      <c r="BV53" s="289"/>
    </row>
    <row r="54" spans="1:74" ht="11.1" customHeight="1" x14ac:dyDescent="0.2">
      <c r="A54" s="943"/>
      <c r="B54" s="440" t="s">
        <v>1373</v>
      </c>
      <c r="C54" s="278"/>
      <c r="D54" s="278"/>
      <c r="E54" s="278"/>
      <c r="F54" s="278"/>
      <c r="G54" s="278"/>
      <c r="H54" s="278"/>
      <c r="I54" s="278"/>
      <c r="J54" s="278"/>
      <c r="K54" s="278"/>
      <c r="L54" s="278"/>
      <c r="M54" s="278"/>
      <c r="N54" s="278"/>
      <c r="O54" s="278"/>
      <c r="P54" s="278"/>
      <c r="Q54" s="278"/>
      <c r="R54" s="278"/>
      <c r="S54" s="278"/>
      <c r="T54" s="278"/>
      <c r="U54" s="278"/>
      <c r="V54" s="278"/>
      <c r="W54" s="278"/>
      <c r="X54" s="278"/>
      <c r="Y54" s="278"/>
      <c r="Z54" s="278"/>
      <c r="AA54" s="278"/>
      <c r="AB54" s="278"/>
      <c r="AC54" s="278"/>
      <c r="AD54" s="278"/>
      <c r="AE54" s="278"/>
      <c r="AF54" s="278"/>
      <c r="AG54" s="278"/>
      <c r="AH54" s="278"/>
      <c r="AI54" s="278"/>
      <c r="AJ54" s="278"/>
      <c r="AK54" s="278"/>
      <c r="AL54" s="278"/>
      <c r="AM54" s="278"/>
      <c r="AN54" s="278"/>
      <c r="AO54" s="278"/>
      <c r="AP54" s="278"/>
      <c r="AQ54" s="278"/>
      <c r="AR54" s="278"/>
      <c r="AS54" s="278"/>
      <c r="AT54" s="278"/>
      <c r="AU54" s="278"/>
      <c r="AV54" s="278"/>
      <c r="AW54" s="278"/>
      <c r="AX54" s="278"/>
      <c r="AY54" s="278"/>
      <c r="AZ54" s="782"/>
      <c r="BA54" s="782"/>
      <c r="BB54" s="782"/>
      <c r="BC54" s="782"/>
      <c r="BD54" s="782"/>
      <c r="BE54" s="782"/>
      <c r="BF54" s="289"/>
      <c r="BG54" s="289"/>
      <c r="BH54" s="289"/>
      <c r="BI54" s="289"/>
      <c r="BJ54" s="289"/>
      <c r="BK54" s="289"/>
      <c r="BL54" s="289"/>
      <c r="BM54" s="289"/>
      <c r="BN54" s="289"/>
      <c r="BO54" s="289"/>
      <c r="BP54" s="289"/>
      <c r="BQ54" s="289"/>
      <c r="BR54" s="289"/>
      <c r="BS54" s="289"/>
      <c r="BT54" s="289"/>
      <c r="BU54" s="289"/>
      <c r="BV54" s="289"/>
    </row>
    <row r="55" spans="1:74" ht="11.1" customHeight="1" x14ac:dyDescent="0.2">
      <c r="A55" s="946" t="s">
        <v>1374</v>
      </c>
      <c r="B55" s="439" t="s">
        <v>1375</v>
      </c>
      <c r="C55" s="279">
        <v>7614.6774194</v>
      </c>
      <c r="D55" s="279">
        <v>8254.8928570999997</v>
      </c>
      <c r="E55" s="279">
        <v>8769.9677419</v>
      </c>
      <c r="F55" s="279">
        <v>8600.0333332999999</v>
      </c>
      <c r="G55" s="279">
        <v>9118.6451613000008</v>
      </c>
      <c r="H55" s="279">
        <v>9235.2999999999993</v>
      </c>
      <c r="I55" s="279">
        <v>9096</v>
      </c>
      <c r="J55" s="279">
        <v>9172.4838710000004</v>
      </c>
      <c r="K55" s="279">
        <v>9187.9333332999995</v>
      </c>
      <c r="L55" s="279">
        <v>9053.9677419</v>
      </c>
      <c r="M55" s="279">
        <v>8624.2666666999994</v>
      </c>
      <c r="N55" s="279">
        <v>8323.5483870999997</v>
      </c>
      <c r="O55" s="279">
        <v>8023.1612902999996</v>
      </c>
      <c r="P55" s="279">
        <v>8434.6428570999997</v>
      </c>
      <c r="Q55" s="279">
        <v>8798.6451613000008</v>
      </c>
      <c r="R55" s="279">
        <v>8910.2666666999994</v>
      </c>
      <c r="S55" s="279">
        <v>9311.6451613000008</v>
      </c>
      <c r="T55" s="279">
        <v>9470.7666666999994</v>
      </c>
      <c r="U55" s="279">
        <v>9276.8709677000006</v>
      </c>
      <c r="V55" s="279">
        <v>9317.7096774000001</v>
      </c>
      <c r="W55" s="279">
        <v>9104.1666667000009</v>
      </c>
      <c r="X55" s="279">
        <v>9049.9677419</v>
      </c>
      <c r="Y55" s="279">
        <v>8676.4</v>
      </c>
      <c r="Z55" s="279">
        <v>8344.5161289999996</v>
      </c>
      <c r="AA55" s="279">
        <v>7989.6129031999999</v>
      </c>
      <c r="AB55" s="279">
        <v>8354.7241379000006</v>
      </c>
      <c r="AC55" s="279">
        <v>8896.8709677000006</v>
      </c>
      <c r="AD55" s="279">
        <v>9149</v>
      </c>
      <c r="AE55" s="279">
        <v>9475.9354839000007</v>
      </c>
      <c r="AF55" s="279">
        <v>9475</v>
      </c>
      <c r="AG55" s="279">
        <v>9427.9354839000007</v>
      </c>
      <c r="AH55" s="279">
        <v>9462.3225805999991</v>
      </c>
      <c r="AI55" s="279">
        <v>9138.1333333000002</v>
      </c>
      <c r="AJ55" s="279">
        <v>9337.9677419</v>
      </c>
      <c r="AK55" s="279">
        <v>8745.1333333000002</v>
      </c>
      <c r="AL55" s="279">
        <v>8523.0967741999993</v>
      </c>
      <c r="AM55" s="279">
        <v>8143.6774194</v>
      </c>
      <c r="AN55" s="279">
        <v>8526</v>
      </c>
      <c r="AO55" s="279">
        <v>8993.1290322999994</v>
      </c>
      <c r="AP55" s="279">
        <v>9287.7000000000007</v>
      </c>
      <c r="AQ55" s="279">
        <v>9523.0322581</v>
      </c>
      <c r="AR55" s="279">
        <v>9562.4</v>
      </c>
      <c r="AS55" s="279">
        <v>9585.8387096999995</v>
      </c>
      <c r="AT55" s="279">
        <v>9546.0645160999993</v>
      </c>
      <c r="AU55" s="279">
        <v>9320.3666666999998</v>
      </c>
      <c r="AV55" s="279">
        <v>9404.5161289999996</v>
      </c>
      <c r="AW55" s="279">
        <v>8771.2666666999994</v>
      </c>
      <c r="AX55" s="279">
        <v>8575.9677419</v>
      </c>
      <c r="AY55" s="279">
        <v>8155</v>
      </c>
      <c r="AZ55" s="783">
        <v>8748.8214286000002</v>
      </c>
      <c r="BA55" s="783">
        <v>9137.2258065000005</v>
      </c>
      <c r="BB55" s="783">
        <v>9343.6333333000002</v>
      </c>
      <c r="BC55" s="783">
        <v>9458.3548386999992</v>
      </c>
      <c r="BD55" s="783">
        <v>9515.9930000000004</v>
      </c>
      <c r="BE55" s="783">
        <v>9531.1769999999997</v>
      </c>
      <c r="BF55" s="290">
        <v>9557.1059999999998</v>
      </c>
      <c r="BG55" s="290">
        <v>9214.9959999999992</v>
      </c>
      <c r="BH55" s="290">
        <v>9250.3430000000008</v>
      </c>
      <c r="BI55" s="290">
        <v>8708.6790000000001</v>
      </c>
      <c r="BJ55" s="290">
        <v>8527.4519999999993</v>
      </c>
      <c r="BK55" s="290">
        <v>8147.7479999999996</v>
      </c>
      <c r="BL55" s="290">
        <v>8590.4650000000001</v>
      </c>
      <c r="BM55" s="290">
        <v>8994.6129999999994</v>
      </c>
      <c r="BN55" s="290">
        <v>9385.8799999999992</v>
      </c>
      <c r="BO55" s="290">
        <v>9540.6139999999996</v>
      </c>
      <c r="BP55" s="290">
        <v>9640.4840000000004</v>
      </c>
      <c r="BQ55" s="290">
        <v>9560.2520000000004</v>
      </c>
      <c r="BR55" s="290">
        <v>9595.6630000000005</v>
      </c>
      <c r="BS55" s="290">
        <v>9261.6280000000006</v>
      </c>
      <c r="BT55" s="290">
        <v>9302.4719999999998</v>
      </c>
      <c r="BU55" s="290">
        <v>8761.0529999999999</v>
      </c>
      <c r="BV55" s="290">
        <v>8582.3860000000004</v>
      </c>
    </row>
    <row r="56" spans="1:74" ht="11.1" customHeight="1" x14ac:dyDescent="0.2">
      <c r="A56" s="943"/>
      <c r="B56" s="440" t="s">
        <v>1376</v>
      </c>
      <c r="C56" s="280"/>
      <c r="D56" s="280"/>
      <c r="E56" s="280"/>
      <c r="F56" s="280"/>
      <c r="G56" s="280"/>
      <c r="H56" s="280"/>
      <c r="I56" s="280"/>
      <c r="J56" s="280"/>
      <c r="K56" s="280"/>
      <c r="L56" s="280"/>
      <c r="M56" s="280"/>
      <c r="N56" s="280"/>
      <c r="O56" s="280"/>
      <c r="P56" s="280"/>
      <c r="Q56" s="280"/>
      <c r="R56" s="280"/>
      <c r="S56" s="280"/>
      <c r="T56" s="280"/>
      <c r="U56" s="280"/>
      <c r="V56" s="280"/>
      <c r="W56" s="280"/>
      <c r="X56" s="280"/>
      <c r="Y56" s="280"/>
      <c r="Z56" s="280"/>
      <c r="AA56" s="280"/>
      <c r="AB56" s="280"/>
      <c r="AC56" s="280"/>
      <c r="AD56" s="280"/>
      <c r="AE56" s="280"/>
      <c r="AF56" s="280"/>
      <c r="AG56" s="280"/>
      <c r="AH56" s="280"/>
      <c r="AI56" s="280"/>
      <c r="AJ56" s="280"/>
      <c r="AK56" s="280"/>
      <c r="AL56" s="280"/>
      <c r="AM56" s="280"/>
      <c r="AN56" s="280"/>
      <c r="AO56" s="280"/>
      <c r="AP56" s="280"/>
      <c r="AQ56" s="280"/>
      <c r="AR56" s="280"/>
      <c r="AS56" s="280"/>
      <c r="AT56" s="280"/>
      <c r="AU56" s="280"/>
      <c r="AV56" s="280"/>
      <c r="AW56" s="280"/>
      <c r="AX56" s="280"/>
      <c r="AY56" s="280"/>
      <c r="AZ56" s="784"/>
      <c r="BA56" s="784"/>
      <c r="BB56" s="784"/>
      <c r="BC56" s="784"/>
      <c r="BD56" s="784"/>
      <c r="BE56" s="784"/>
      <c r="BF56" s="291"/>
      <c r="BG56" s="291"/>
      <c r="BH56" s="291"/>
      <c r="BI56" s="291"/>
      <c r="BJ56" s="291"/>
      <c r="BK56" s="291"/>
      <c r="BL56" s="291"/>
      <c r="BM56" s="291"/>
      <c r="BN56" s="291"/>
      <c r="BO56" s="291"/>
      <c r="BP56" s="291"/>
      <c r="BQ56" s="291"/>
      <c r="BR56" s="291"/>
      <c r="BS56" s="291"/>
      <c r="BT56" s="291"/>
      <c r="BU56" s="291"/>
      <c r="BV56" s="291"/>
    </row>
    <row r="57" spans="1:74" ht="11.1" customHeight="1" x14ac:dyDescent="0.2">
      <c r="A57" s="203" t="s">
        <v>870</v>
      </c>
      <c r="B57" s="439" t="s">
        <v>1377</v>
      </c>
      <c r="C57" s="359">
        <v>8.01</v>
      </c>
      <c r="D57" s="359">
        <v>7.0554285714000002</v>
      </c>
      <c r="E57" s="359">
        <v>7.6950000000000003</v>
      </c>
      <c r="F57" s="359">
        <v>7.5535714285999997</v>
      </c>
      <c r="G57" s="359">
        <v>7.9122857143000003</v>
      </c>
      <c r="H57" s="359">
        <v>7.5718571428999999</v>
      </c>
      <c r="I57" s="359">
        <v>7.718</v>
      </c>
      <c r="J57" s="359">
        <v>7.7018571428999998</v>
      </c>
      <c r="K57" s="359">
        <v>7.2921428571</v>
      </c>
      <c r="L57" s="359">
        <v>7.4114285714000001</v>
      </c>
      <c r="M57" s="359">
        <v>6.7658571428999998</v>
      </c>
      <c r="N57" s="359">
        <v>7.1765714286</v>
      </c>
      <c r="O57" s="359">
        <v>7.1617142856999996</v>
      </c>
      <c r="P57" s="359">
        <v>6.6514285714000003</v>
      </c>
      <c r="Q57" s="359">
        <v>7.4139999999999997</v>
      </c>
      <c r="R57" s="359">
        <v>7.0225714286000001</v>
      </c>
      <c r="S57" s="359">
        <v>7.6597142856999998</v>
      </c>
      <c r="T57" s="359">
        <v>7.4831428570999998</v>
      </c>
      <c r="U57" s="359">
        <v>7.4104285713999998</v>
      </c>
      <c r="V57" s="359">
        <v>7.6945714285999998</v>
      </c>
      <c r="W57" s="359">
        <v>7.4050000000000002</v>
      </c>
      <c r="X57" s="359">
        <v>7.5311428570999999</v>
      </c>
      <c r="Y57" s="359">
        <v>7.2525714285999996</v>
      </c>
      <c r="Z57" s="359">
        <v>7.5141428571000004</v>
      </c>
      <c r="AA57" s="359">
        <v>7.4967142857000004</v>
      </c>
      <c r="AB57" s="359">
        <v>7.1101428570999996</v>
      </c>
      <c r="AC57" s="359">
        <v>7.6087285714000004</v>
      </c>
      <c r="AD57" s="359">
        <v>7.3711428570999997</v>
      </c>
      <c r="AE57" s="359">
        <v>7.6485714286000004</v>
      </c>
      <c r="AF57" s="359">
        <v>7.3421428570999998</v>
      </c>
      <c r="AG57" s="359">
        <v>7.6138032786999998</v>
      </c>
      <c r="AH57" s="359">
        <v>7.7690000000000001</v>
      </c>
      <c r="AI57" s="359">
        <v>7.3328571429</v>
      </c>
      <c r="AJ57" s="359">
        <v>7.2217142857000001</v>
      </c>
      <c r="AK57" s="359">
        <v>7.0304285713999999</v>
      </c>
      <c r="AL57" s="359">
        <v>7.3677142857</v>
      </c>
      <c r="AM57" s="359">
        <v>7.2977142856999997</v>
      </c>
      <c r="AN57" s="359">
        <v>6.6471428571000004</v>
      </c>
      <c r="AO57" s="359">
        <v>7.3965714285999997</v>
      </c>
      <c r="AP57" s="359">
        <v>7.2455714285999999</v>
      </c>
      <c r="AQ57" s="359">
        <v>7.7002857142999996</v>
      </c>
      <c r="AR57" s="359">
        <v>7.6398571429000004</v>
      </c>
      <c r="AS57" s="359">
        <v>7.8730000000000002</v>
      </c>
      <c r="AT57" s="359">
        <v>7.8885714285999997</v>
      </c>
      <c r="AU57" s="359">
        <v>7.5761428570999998</v>
      </c>
      <c r="AV57" s="359">
        <v>7.7038571428999996</v>
      </c>
      <c r="AW57" s="359">
        <v>7.4976354680000004</v>
      </c>
      <c r="AX57" s="359">
        <v>7.633</v>
      </c>
      <c r="AY57" s="359">
        <v>7.7742857143000004</v>
      </c>
      <c r="AZ57" s="832">
        <v>7.2110000000000003</v>
      </c>
      <c r="BA57" s="832">
        <v>7.9337142856999998</v>
      </c>
      <c r="BB57" s="832">
        <v>7.8929999999999998</v>
      </c>
      <c r="BC57" s="832">
        <v>8.0566995073999994</v>
      </c>
      <c r="BD57" s="832">
        <v>7.9512857143</v>
      </c>
      <c r="BE57" s="832">
        <v>8.1914285713999995</v>
      </c>
      <c r="BF57" s="364">
        <v>8.3519199999999998</v>
      </c>
      <c r="BG57" s="364">
        <v>8.0389660000000003</v>
      </c>
      <c r="BH57" s="364">
        <v>8.0875800000000009</v>
      </c>
      <c r="BI57" s="364">
        <v>7.9273619999999996</v>
      </c>
      <c r="BJ57" s="364">
        <v>8.1132380000000008</v>
      </c>
      <c r="BK57" s="364">
        <v>8.0923759999999998</v>
      </c>
      <c r="BL57" s="364">
        <v>7.5119429999999996</v>
      </c>
      <c r="BM57" s="364">
        <v>8.2017980000000001</v>
      </c>
      <c r="BN57" s="364">
        <v>8.146312</v>
      </c>
      <c r="BO57" s="364">
        <v>8.4114900000000006</v>
      </c>
      <c r="BP57" s="364">
        <v>8.3398230000000009</v>
      </c>
      <c r="BQ57" s="364">
        <v>8.5623400000000007</v>
      </c>
      <c r="BR57" s="364">
        <v>8.7150010000000009</v>
      </c>
      <c r="BS57" s="364">
        <v>8.3661300000000001</v>
      </c>
      <c r="BT57" s="364">
        <v>8.3679699999999997</v>
      </c>
      <c r="BU57" s="364">
        <v>8.1787899999999993</v>
      </c>
      <c r="BV57" s="364">
        <v>8.3526380000000007</v>
      </c>
    </row>
    <row r="58" spans="1:74" ht="11.1" customHeight="1" x14ac:dyDescent="0.2">
      <c r="A58" s="203"/>
      <c r="B58" s="942"/>
      <c r="C58" s="359"/>
      <c r="D58" s="359"/>
      <c r="E58" s="359"/>
      <c r="F58" s="359"/>
      <c r="G58" s="359"/>
      <c r="H58" s="359"/>
      <c r="I58" s="359"/>
      <c r="J58" s="359"/>
      <c r="K58" s="359"/>
      <c r="L58" s="359"/>
      <c r="M58" s="359"/>
      <c r="N58" s="359"/>
      <c r="O58" s="359"/>
      <c r="P58" s="359"/>
      <c r="Q58" s="359"/>
      <c r="R58" s="359"/>
      <c r="S58" s="359"/>
      <c r="T58" s="359"/>
      <c r="U58" s="359"/>
      <c r="V58" s="359"/>
      <c r="W58" s="359"/>
      <c r="X58" s="359"/>
      <c r="Y58" s="359"/>
      <c r="Z58" s="359"/>
      <c r="AA58" s="359"/>
      <c r="AB58" s="359"/>
      <c r="AC58" s="359"/>
      <c r="AD58" s="359"/>
      <c r="AE58" s="359"/>
      <c r="AF58" s="359"/>
      <c r="AG58" s="359"/>
      <c r="AH58" s="359"/>
      <c r="AI58" s="359"/>
      <c r="AJ58" s="359"/>
      <c r="AK58" s="359"/>
      <c r="AL58" s="359"/>
      <c r="AM58" s="359"/>
      <c r="AN58" s="359"/>
      <c r="AO58" s="359"/>
      <c r="AP58" s="359"/>
      <c r="AQ58" s="359"/>
      <c r="AR58" s="359"/>
      <c r="AS58" s="359"/>
      <c r="AT58" s="359"/>
      <c r="AU58" s="359"/>
      <c r="AV58" s="359"/>
      <c r="AW58" s="359"/>
      <c r="AX58" s="359"/>
      <c r="AY58" s="359"/>
      <c r="AZ58" s="832"/>
      <c r="BA58" s="832"/>
      <c r="BB58" s="832"/>
      <c r="BC58" s="832"/>
      <c r="BD58" s="832"/>
      <c r="BE58" s="832"/>
      <c r="BF58" s="364"/>
      <c r="BG58" s="364"/>
      <c r="BH58" s="364"/>
      <c r="BI58" s="364"/>
      <c r="BJ58" s="364"/>
      <c r="BK58" s="364"/>
      <c r="BL58" s="364"/>
      <c r="BM58" s="364"/>
      <c r="BN58" s="364"/>
      <c r="BO58" s="364"/>
      <c r="BP58" s="364"/>
      <c r="BQ58" s="364"/>
      <c r="BR58" s="364"/>
      <c r="BS58" s="364"/>
      <c r="BT58" s="364"/>
      <c r="BU58" s="364"/>
      <c r="BV58" s="364"/>
    </row>
    <row r="59" spans="1:74" ht="11.1" customHeight="1" x14ac:dyDescent="0.2">
      <c r="A59" s="203"/>
      <c r="B59" s="225" t="s">
        <v>1378</v>
      </c>
      <c r="C59" s="359"/>
      <c r="D59" s="359"/>
      <c r="E59" s="359"/>
      <c r="F59" s="359"/>
      <c r="G59" s="359"/>
      <c r="H59" s="359"/>
      <c r="I59" s="359"/>
      <c r="J59" s="359"/>
      <c r="K59" s="359"/>
      <c r="L59" s="359"/>
      <c r="M59" s="359"/>
      <c r="N59" s="359"/>
      <c r="O59" s="359"/>
      <c r="P59" s="359"/>
      <c r="Q59" s="359"/>
      <c r="R59" s="359"/>
      <c r="S59" s="359"/>
      <c r="T59" s="359"/>
      <c r="U59" s="359"/>
      <c r="V59" s="359"/>
      <c r="W59" s="359"/>
      <c r="X59" s="359"/>
      <c r="Y59" s="359"/>
      <c r="Z59" s="359"/>
      <c r="AA59" s="359"/>
      <c r="AB59" s="359"/>
      <c r="AC59" s="359"/>
      <c r="AD59" s="359"/>
      <c r="AE59" s="359"/>
      <c r="AF59" s="359"/>
      <c r="AG59" s="359"/>
      <c r="AH59" s="359"/>
      <c r="AI59" s="359"/>
      <c r="AJ59" s="359"/>
      <c r="AK59" s="359"/>
      <c r="AL59" s="359"/>
      <c r="AM59" s="359"/>
      <c r="AN59" s="359"/>
      <c r="AO59" s="359"/>
      <c r="AP59" s="359"/>
      <c r="AQ59" s="359"/>
      <c r="AR59" s="359"/>
      <c r="AS59" s="359"/>
      <c r="AT59" s="359"/>
      <c r="AU59" s="359"/>
      <c r="AV59" s="359"/>
      <c r="AW59" s="359"/>
      <c r="AX59" s="359"/>
      <c r="AY59" s="359"/>
      <c r="AZ59" s="832"/>
      <c r="BA59" s="832"/>
      <c r="BB59" s="832"/>
      <c r="BC59" s="832"/>
      <c r="BD59" s="832"/>
      <c r="BE59" s="832"/>
      <c r="BF59" s="364"/>
      <c r="BG59" s="364"/>
      <c r="BH59" s="364"/>
      <c r="BI59" s="364"/>
      <c r="BJ59" s="364"/>
      <c r="BK59" s="364"/>
      <c r="BL59" s="364"/>
      <c r="BM59" s="364"/>
      <c r="BN59" s="364"/>
      <c r="BO59" s="364"/>
      <c r="BP59" s="364"/>
      <c r="BQ59" s="364"/>
      <c r="BR59" s="364"/>
      <c r="BS59" s="364"/>
      <c r="BT59" s="364"/>
      <c r="BU59" s="364"/>
      <c r="BV59" s="364"/>
    </row>
    <row r="60" spans="1:74" s="225" customFormat="1" ht="11.1" customHeight="1" x14ac:dyDescent="0.2">
      <c r="A60" s="437" t="s">
        <v>1379</v>
      </c>
      <c r="B60" s="678" t="s">
        <v>1380</v>
      </c>
      <c r="C60" s="27">
        <v>476.32474439999999</v>
      </c>
      <c r="D60" s="27">
        <v>421.18068060000002</v>
      </c>
      <c r="E60" s="27">
        <v>417.34028949999998</v>
      </c>
      <c r="F60" s="27">
        <v>373.53078099999999</v>
      </c>
      <c r="G60" s="27">
        <v>381.7368338</v>
      </c>
      <c r="H60" s="27">
        <v>395.70390639999999</v>
      </c>
      <c r="I60" s="27">
        <v>425.51886280000002</v>
      </c>
      <c r="J60" s="27">
        <v>428.26049219999999</v>
      </c>
      <c r="K60" s="27">
        <v>385.86300269999998</v>
      </c>
      <c r="L60" s="27">
        <v>382.62816290000001</v>
      </c>
      <c r="M60" s="27">
        <v>404.23143069999998</v>
      </c>
      <c r="N60" s="27">
        <v>452.89406860000003</v>
      </c>
      <c r="O60" s="27">
        <v>434.9533386</v>
      </c>
      <c r="P60" s="27">
        <v>388.89298259999998</v>
      </c>
      <c r="Q60" s="27">
        <v>418.4224739</v>
      </c>
      <c r="R60" s="27">
        <v>362.89176709999998</v>
      </c>
      <c r="S60" s="27">
        <v>368.23567659999998</v>
      </c>
      <c r="T60" s="27">
        <v>384.37870450000003</v>
      </c>
      <c r="U60" s="27">
        <v>416.56186630000002</v>
      </c>
      <c r="V60" s="27">
        <v>428.04898170000001</v>
      </c>
      <c r="W60" s="27">
        <v>381.52422139999999</v>
      </c>
      <c r="X60" s="27">
        <v>386.53891390000001</v>
      </c>
      <c r="Y60" s="27">
        <v>403.6239046</v>
      </c>
      <c r="Z60" s="27">
        <v>424.5275446</v>
      </c>
      <c r="AA60" s="27">
        <v>471.5044977</v>
      </c>
      <c r="AB60" s="27">
        <v>388.84771139999998</v>
      </c>
      <c r="AC60" s="27">
        <v>386.08952599999998</v>
      </c>
      <c r="AD60" s="27">
        <v>359.43065840000003</v>
      </c>
      <c r="AE60" s="27">
        <v>375.88355610000002</v>
      </c>
      <c r="AF60" s="27">
        <v>384.17285679999998</v>
      </c>
      <c r="AG60" s="27">
        <v>422.40255660000003</v>
      </c>
      <c r="AH60" s="27">
        <v>419.293048</v>
      </c>
      <c r="AI60" s="27">
        <v>374.0375434</v>
      </c>
      <c r="AJ60" s="27">
        <v>382.71401079999998</v>
      </c>
      <c r="AK60" s="27">
        <v>382.61272939999998</v>
      </c>
      <c r="AL60" s="27">
        <v>442.10513559999998</v>
      </c>
      <c r="AM60" s="27">
        <v>497.2715877</v>
      </c>
      <c r="AN60" s="27">
        <v>415.89442020000001</v>
      </c>
      <c r="AO60" s="27">
        <v>394.49475030000002</v>
      </c>
      <c r="AP60" s="27">
        <v>366.09571640000001</v>
      </c>
      <c r="AQ60" s="27">
        <v>372.57734040000003</v>
      </c>
      <c r="AR60" s="27">
        <v>393.07974009999998</v>
      </c>
      <c r="AS60" s="27">
        <v>430.06051220000001</v>
      </c>
      <c r="AT60" s="27">
        <v>414.2494279</v>
      </c>
      <c r="AU60" s="27">
        <v>382.36394030000002</v>
      </c>
      <c r="AV60" s="27">
        <v>387.80033529999997</v>
      </c>
      <c r="AW60" s="27">
        <v>394.0551868</v>
      </c>
      <c r="AX60" s="27">
        <v>456.4511215</v>
      </c>
      <c r="AY60" s="27">
        <v>475.5009167</v>
      </c>
      <c r="AZ60" s="801">
        <v>409.12718510000002</v>
      </c>
      <c r="BA60" s="801">
        <v>392.63202080000002</v>
      </c>
      <c r="BB60" s="801">
        <v>363.03552509999997</v>
      </c>
      <c r="BC60" s="801">
        <v>359.15109999999999</v>
      </c>
      <c r="BD60" s="801">
        <v>375.93950000000001</v>
      </c>
      <c r="BE60" s="801">
        <v>420.70370000000003</v>
      </c>
      <c r="BF60" s="366">
        <v>418.16950000000003</v>
      </c>
      <c r="BG60" s="366">
        <v>380.9486</v>
      </c>
      <c r="BH60" s="366">
        <v>384.35570000000001</v>
      </c>
      <c r="BI60" s="366">
        <v>394.46960000000001</v>
      </c>
      <c r="BJ60" s="366">
        <v>443.721</v>
      </c>
      <c r="BK60" s="366">
        <v>457.35239999999999</v>
      </c>
      <c r="BL60" s="366">
        <v>398.15190000000001</v>
      </c>
      <c r="BM60" s="366">
        <v>403.63529999999997</v>
      </c>
      <c r="BN60" s="366">
        <v>364.58510000000001</v>
      </c>
      <c r="BO60" s="366">
        <v>370.18669999999997</v>
      </c>
      <c r="BP60" s="366">
        <v>381.36320000000001</v>
      </c>
      <c r="BQ60" s="366">
        <v>421.2962</v>
      </c>
      <c r="BR60" s="366">
        <v>425.66059999999999</v>
      </c>
      <c r="BS60" s="366">
        <v>385.57440000000003</v>
      </c>
      <c r="BT60" s="366">
        <v>388.60329999999999</v>
      </c>
      <c r="BU60" s="366">
        <v>399.12819999999999</v>
      </c>
      <c r="BV60" s="366">
        <v>447.95240000000001</v>
      </c>
    </row>
    <row r="61" spans="1:74" ht="11.1" customHeight="1" x14ac:dyDescent="0.2">
      <c r="A61" s="203" t="s">
        <v>1381</v>
      </c>
      <c r="B61" s="439" t="s">
        <v>1211</v>
      </c>
      <c r="C61" s="275">
        <v>185.84264110000001</v>
      </c>
      <c r="D61" s="275">
        <v>175.29754109999999</v>
      </c>
      <c r="E61" s="275">
        <v>196.39844980000001</v>
      </c>
      <c r="F61" s="275">
        <v>182.46784769999999</v>
      </c>
      <c r="G61" s="275">
        <v>189.8713813</v>
      </c>
      <c r="H61" s="275">
        <v>187.2844939</v>
      </c>
      <c r="I61" s="275">
        <v>188.37853179999999</v>
      </c>
      <c r="J61" s="275">
        <v>194.36103610000001</v>
      </c>
      <c r="K61" s="275">
        <v>186.9942791</v>
      </c>
      <c r="L61" s="275">
        <v>190.16073</v>
      </c>
      <c r="M61" s="275">
        <v>187.88469979999999</v>
      </c>
      <c r="N61" s="275">
        <v>186.46701490000001</v>
      </c>
      <c r="O61" s="275">
        <v>183.28278349999999</v>
      </c>
      <c r="P61" s="275">
        <v>172.4658795</v>
      </c>
      <c r="Q61" s="275">
        <v>194.56207689999999</v>
      </c>
      <c r="R61" s="275">
        <v>183.62284840000001</v>
      </c>
      <c r="S61" s="275">
        <v>190.33467390000001</v>
      </c>
      <c r="T61" s="275">
        <v>188.9462121</v>
      </c>
      <c r="U61" s="275">
        <v>185.07614029999999</v>
      </c>
      <c r="V61" s="275">
        <v>196.83632779999999</v>
      </c>
      <c r="W61" s="275">
        <v>184.1285724</v>
      </c>
      <c r="X61" s="275">
        <v>194.14970510000001</v>
      </c>
      <c r="Y61" s="275">
        <v>190.0885294</v>
      </c>
      <c r="Z61" s="275">
        <v>187.5221488</v>
      </c>
      <c r="AA61" s="275">
        <v>184.94476230000001</v>
      </c>
      <c r="AB61" s="275">
        <v>173.72883849999999</v>
      </c>
      <c r="AC61" s="275">
        <v>186.79233379999999</v>
      </c>
      <c r="AD61" s="275">
        <v>184.6683377</v>
      </c>
      <c r="AE61" s="275">
        <v>195.2452237</v>
      </c>
      <c r="AF61" s="275">
        <v>183.9695337</v>
      </c>
      <c r="AG61" s="275">
        <v>193.64906780000001</v>
      </c>
      <c r="AH61" s="275">
        <v>193.9243084</v>
      </c>
      <c r="AI61" s="275">
        <v>179.82832859999999</v>
      </c>
      <c r="AJ61" s="275">
        <v>194.75016719999999</v>
      </c>
      <c r="AK61" s="275">
        <v>181.04778880000001</v>
      </c>
      <c r="AL61" s="275">
        <v>188.37074799999999</v>
      </c>
      <c r="AM61" s="275">
        <v>194.69914850000001</v>
      </c>
      <c r="AN61" s="275">
        <v>170.43926680000001</v>
      </c>
      <c r="AO61" s="275">
        <v>188.00090309999999</v>
      </c>
      <c r="AP61" s="275">
        <v>184.7120932</v>
      </c>
      <c r="AQ61" s="275">
        <v>191.10123820000001</v>
      </c>
      <c r="AR61" s="275">
        <v>190.02716609999999</v>
      </c>
      <c r="AS61" s="275">
        <v>194.73837230000001</v>
      </c>
      <c r="AT61" s="275">
        <v>193.08175679999999</v>
      </c>
      <c r="AU61" s="275">
        <v>184.3206744</v>
      </c>
      <c r="AV61" s="275">
        <v>192.78417909999999</v>
      </c>
      <c r="AW61" s="275">
        <v>180.61442600000001</v>
      </c>
      <c r="AX61" s="275">
        <v>192.9020553</v>
      </c>
      <c r="AY61" s="275">
        <v>191.3920631</v>
      </c>
      <c r="AZ61" s="779">
        <v>177.7783474</v>
      </c>
      <c r="BA61" s="779">
        <v>190.1762482</v>
      </c>
      <c r="BB61" s="779">
        <v>187.49601469999999</v>
      </c>
      <c r="BC61" s="779">
        <v>188.67</v>
      </c>
      <c r="BD61" s="779">
        <v>183.48330000000001</v>
      </c>
      <c r="BE61" s="779">
        <v>190.73230000000001</v>
      </c>
      <c r="BF61" s="286">
        <v>192.7543</v>
      </c>
      <c r="BG61" s="286">
        <v>181.3235</v>
      </c>
      <c r="BH61" s="286">
        <v>190.53399999999999</v>
      </c>
      <c r="BI61" s="286">
        <v>180.69040000000001</v>
      </c>
      <c r="BJ61" s="286">
        <v>188.5667</v>
      </c>
      <c r="BK61" s="286">
        <v>187.3252</v>
      </c>
      <c r="BL61" s="286">
        <v>168.86510000000001</v>
      </c>
      <c r="BM61" s="286">
        <v>187.39279999999999</v>
      </c>
      <c r="BN61" s="286">
        <v>183.495</v>
      </c>
      <c r="BO61" s="286">
        <v>188.70689999999999</v>
      </c>
      <c r="BP61" s="286">
        <v>185.51939999999999</v>
      </c>
      <c r="BQ61" s="286">
        <v>190.48349999999999</v>
      </c>
      <c r="BR61" s="286">
        <v>193.06309999999999</v>
      </c>
      <c r="BS61" s="286">
        <v>181.74180000000001</v>
      </c>
      <c r="BT61" s="286">
        <v>191.58269999999999</v>
      </c>
      <c r="BU61" s="286">
        <v>182.23670000000001</v>
      </c>
      <c r="BV61" s="286">
        <v>190.30340000000001</v>
      </c>
    </row>
    <row r="62" spans="1:74" ht="11.1" customHeight="1" x14ac:dyDescent="0.2">
      <c r="A62" s="203" t="s">
        <v>1382</v>
      </c>
      <c r="B62" s="439" t="s">
        <v>923</v>
      </c>
      <c r="C62" s="275">
        <v>194.37334530000001</v>
      </c>
      <c r="D62" s="275">
        <v>165.55643219999999</v>
      </c>
      <c r="E62" s="275">
        <v>150.59946959999999</v>
      </c>
      <c r="F62" s="275">
        <v>127.474582</v>
      </c>
      <c r="G62" s="275">
        <v>120.99995319999999</v>
      </c>
      <c r="H62" s="275">
        <v>125.249616</v>
      </c>
      <c r="I62" s="275">
        <v>140.13078970000001</v>
      </c>
      <c r="J62" s="275">
        <v>138.84926770000001</v>
      </c>
      <c r="K62" s="275">
        <v>123.9522877</v>
      </c>
      <c r="L62" s="275">
        <v>127.6759145</v>
      </c>
      <c r="M62" s="275">
        <v>149.93676629999999</v>
      </c>
      <c r="N62" s="275">
        <v>183.33512920000001</v>
      </c>
      <c r="O62" s="275">
        <v>179.86934360000001</v>
      </c>
      <c r="P62" s="275">
        <v>160.328564</v>
      </c>
      <c r="Q62" s="275">
        <v>164.02932759999999</v>
      </c>
      <c r="R62" s="275">
        <v>130.7704363</v>
      </c>
      <c r="S62" s="275">
        <v>124.7881007</v>
      </c>
      <c r="T62" s="275">
        <v>127.8827521</v>
      </c>
      <c r="U62" s="275">
        <v>144.57078139999999</v>
      </c>
      <c r="V62" s="275">
        <v>145.12849829999999</v>
      </c>
      <c r="W62" s="275">
        <v>128.9450832</v>
      </c>
      <c r="X62" s="275">
        <v>131.9738619</v>
      </c>
      <c r="Y62" s="275">
        <v>152.9645591</v>
      </c>
      <c r="Z62" s="275">
        <v>172.4103604</v>
      </c>
      <c r="AA62" s="275">
        <v>202.59270570000001</v>
      </c>
      <c r="AB62" s="275">
        <v>160.9033896</v>
      </c>
      <c r="AC62" s="275">
        <v>151.6745391</v>
      </c>
      <c r="AD62" s="275">
        <v>129.7625401</v>
      </c>
      <c r="AE62" s="275">
        <v>126.3907244</v>
      </c>
      <c r="AF62" s="275">
        <v>131.48899610000001</v>
      </c>
      <c r="AG62" s="275">
        <v>148.68601899999999</v>
      </c>
      <c r="AH62" s="275">
        <v>147.44485969999999</v>
      </c>
      <c r="AI62" s="275">
        <v>130.67486410000001</v>
      </c>
      <c r="AJ62" s="275">
        <v>131.42770569999999</v>
      </c>
      <c r="AK62" s="275">
        <v>146.702879</v>
      </c>
      <c r="AL62" s="275">
        <v>182.3722334</v>
      </c>
      <c r="AM62" s="275">
        <v>212.62087560000001</v>
      </c>
      <c r="AN62" s="275">
        <v>175.14255069999999</v>
      </c>
      <c r="AO62" s="275">
        <v>148.7484177</v>
      </c>
      <c r="AP62" s="275">
        <v>128.39575289999999</v>
      </c>
      <c r="AQ62" s="275">
        <v>124.6483053</v>
      </c>
      <c r="AR62" s="275">
        <v>130.66249590000001</v>
      </c>
      <c r="AS62" s="275">
        <v>147.3438802</v>
      </c>
      <c r="AT62" s="275">
        <v>142.8981612</v>
      </c>
      <c r="AU62" s="275">
        <v>131.12836859999999</v>
      </c>
      <c r="AV62" s="275">
        <v>132.06107130000001</v>
      </c>
      <c r="AW62" s="275">
        <v>150.5076407</v>
      </c>
      <c r="AX62" s="275">
        <v>189.53670049999999</v>
      </c>
      <c r="AY62" s="275">
        <v>205.47273939999999</v>
      </c>
      <c r="AZ62" s="779">
        <v>168.6371882</v>
      </c>
      <c r="BA62" s="779">
        <v>150.30364489999999</v>
      </c>
      <c r="BB62" s="779">
        <v>129.00300609999999</v>
      </c>
      <c r="BC62" s="779">
        <v>123.8056</v>
      </c>
      <c r="BD62" s="779">
        <v>129.05969999999999</v>
      </c>
      <c r="BE62" s="779">
        <v>147.71709999999999</v>
      </c>
      <c r="BF62" s="286">
        <v>146.67019999999999</v>
      </c>
      <c r="BG62" s="286">
        <v>134.53710000000001</v>
      </c>
      <c r="BH62" s="286">
        <v>135.7998</v>
      </c>
      <c r="BI62" s="286">
        <v>154.15360000000001</v>
      </c>
      <c r="BJ62" s="286">
        <v>187.83260000000001</v>
      </c>
      <c r="BK62" s="286">
        <v>202.45099999999999</v>
      </c>
      <c r="BL62" s="286">
        <v>171.04050000000001</v>
      </c>
      <c r="BM62" s="286">
        <v>161.64959999999999</v>
      </c>
      <c r="BN62" s="286">
        <v>135.44499999999999</v>
      </c>
      <c r="BO62" s="286">
        <v>129.4933</v>
      </c>
      <c r="BP62" s="286">
        <v>133.61519999999999</v>
      </c>
      <c r="BQ62" s="286">
        <v>153.3904</v>
      </c>
      <c r="BR62" s="286">
        <v>153.4607</v>
      </c>
      <c r="BS62" s="286">
        <v>139.47210000000001</v>
      </c>
      <c r="BT62" s="286">
        <v>140.08150000000001</v>
      </c>
      <c r="BU62" s="286">
        <v>158.67150000000001</v>
      </c>
      <c r="BV62" s="286">
        <v>192.1044</v>
      </c>
    </row>
    <row r="63" spans="1:74" s="677" customFormat="1" ht="11.1" customHeight="1" x14ac:dyDescent="0.2">
      <c r="A63" s="203" t="s">
        <v>1383</v>
      </c>
      <c r="B63" s="679" t="s">
        <v>85</v>
      </c>
      <c r="C63" s="676">
        <v>95.474996809999993</v>
      </c>
      <c r="D63" s="676">
        <v>79.754277819999999</v>
      </c>
      <c r="E63" s="676">
        <v>69.708608900000002</v>
      </c>
      <c r="F63" s="676">
        <v>62.975033979999999</v>
      </c>
      <c r="G63" s="676">
        <v>70.231738129999997</v>
      </c>
      <c r="H63" s="676">
        <v>82.556479210000006</v>
      </c>
      <c r="I63" s="676">
        <v>96.375780109999994</v>
      </c>
      <c r="J63" s="676">
        <v>94.416427170000006</v>
      </c>
      <c r="K63" s="676">
        <v>74.303118580000003</v>
      </c>
      <c r="L63" s="676">
        <v>64.157757230000001</v>
      </c>
      <c r="M63" s="676">
        <v>65.796647320000005</v>
      </c>
      <c r="N63" s="676">
        <v>82.458163260000006</v>
      </c>
      <c r="O63" s="676">
        <v>71.168222290000003</v>
      </c>
      <c r="P63" s="676">
        <v>55.526806919999999</v>
      </c>
      <c r="Q63" s="676">
        <v>59.198080269999998</v>
      </c>
      <c r="R63" s="676">
        <v>47.885912269999999</v>
      </c>
      <c r="S63" s="676">
        <v>52.479912919999997</v>
      </c>
      <c r="T63" s="676">
        <v>66.937170030000004</v>
      </c>
      <c r="U63" s="676">
        <v>86.281955420000003</v>
      </c>
      <c r="V63" s="676">
        <v>85.451166409999999</v>
      </c>
      <c r="W63" s="676">
        <v>67.83799569</v>
      </c>
      <c r="X63" s="676">
        <v>59.782357750000003</v>
      </c>
      <c r="Y63" s="676">
        <v>59.958245849999997</v>
      </c>
      <c r="Z63" s="676">
        <v>63.962046260000001</v>
      </c>
      <c r="AA63" s="676">
        <v>83.389077510000007</v>
      </c>
      <c r="AB63" s="676">
        <v>53.674818369999997</v>
      </c>
      <c r="AC63" s="676">
        <v>47.044700910000003</v>
      </c>
      <c r="AD63" s="676">
        <v>44.440472059999998</v>
      </c>
      <c r="AE63" s="676">
        <v>53.669655779999999</v>
      </c>
      <c r="AF63" s="676">
        <v>68.155018380000001</v>
      </c>
      <c r="AG63" s="676">
        <v>79.489517640000003</v>
      </c>
      <c r="AH63" s="676">
        <v>77.345927840000002</v>
      </c>
      <c r="AI63" s="676">
        <v>62.975042070000001</v>
      </c>
      <c r="AJ63" s="676">
        <v>55.958185720000003</v>
      </c>
      <c r="AK63" s="676">
        <v>54.302753000000003</v>
      </c>
      <c r="AL63" s="676">
        <v>70.784202100000002</v>
      </c>
      <c r="AM63" s="676">
        <v>89.372027970000005</v>
      </c>
      <c r="AN63" s="676">
        <v>69.78915121</v>
      </c>
      <c r="AO63" s="676">
        <v>57.16589389</v>
      </c>
      <c r="AP63" s="676">
        <v>52.427029359999999</v>
      </c>
      <c r="AQ63" s="676">
        <v>56.248261329999998</v>
      </c>
      <c r="AR63" s="676">
        <v>71.829237129999996</v>
      </c>
      <c r="AS63" s="676">
        <v>87.39872416</v>
      </c>
      <c r="AT63" s="676">
        <v>77.689974320000005</v>
      </c>
      <c r="AU63" s="676">
        <v>66.354056349999993</v>
      </c>
      <c r="AV63" s="676">
        <v>62.375549239999998</v>
      </c>
      <c r="AW63" s="676">
        <v>62.37227927</v>
      </c>
      <c r="AX63" s="676">
        <v>73.432830199999998</v>
      </c>
      <c r="AY63" s="676">
        <v>78.056578590000001</v>
      </c>
      <c r="AZ63" s="808">
        <v>62.188198059999998</v>
      </c>
      <c r="BA63" s="808">
        <v>51.572592180000001</v>
      </c>
      <c r="BB63" s="808">
        <v>45.975663439999998</v>
      </c>
      <c r="BC63" s="808">
        <v>46.095910000000003</v>
      </c>
      <c r="BD63" s="808">
        <v>62.835630000000002</v>
      </c>
      <c r="BE63" s="808">
        <v>81.674779999999998</v>
      </c>
      <c r="BF63" s="436">
        <v>78.165430000000001</v>
      </c>
      <c r="BG63" s="436">
        <v>64.527140000000003</v>
      </c>
      <c r="BH63" s="436">
        <v>57.442309999999999</v>
      </c>
      <c r="BI63" s="436">
        <v>59.064779999999999</v>
      </c>
      <c r="BJ63" s="436">
        <v>66.742170000000002</v>
      </c>
      <c r="BK63" s="436">
        <v>66.996690000000001</v>
      </c>
      <c r="BL63" s="436">
        <v>57.722769999999997</v>
      </c>
      <c r="BM63" s="436">
        <v>54.013339999999999</v>
      </c>
      <c r="BN63" s="436">
        <v>45.084240000000001</v>
      </c>
      <c r="BO63" s="436">
        <v>51.406959999999998</v>
      </c>
      <c r="BP63" s="436">
        <v>61.6678</v>
      </c>
      <c r="BQ63" s="436">
        <v>76.842680000000001</v>
      </c>
      <c r="BR63" s="436">
        <v>78.557190000000006</v>
      </c>
      <c r="BS63" s="436">
        <v>63.799590000000002</v>
      </c>
      <c r="BT63" s="436">
        <v>56.359560000000002</v>
      </c>
      <c r="BU63" s="436">
        <v>57.659140000000001</v>
      </c>
      <c r="BV63" s="436">
        <v>64.965069999999997</v>
      </c>
    </row>
    <row r="64" spans="1:74" s="132" customFormat="1" ht="12" customHeight="1" x14ac:dyDescent="0.2">
      <c r="A64" s="947"/>
      <c r="B64" s="1092" t="s">
        <v>1384</v>
      </c>
      <c r="C64" s="1092"/>
      <c r="D64" s="1092"/>
      <c r="E64" s="1092"/>
      <c r="F64" s="1092"/>
      <c r="G64" s="1092"/>
      <c r="H64" s="1092"/>
      <c r="I64" s="1092"/>
      <c r="J64" s="1092"/>
      <c r="K64" s="1092"/>
      <c r="L64" s="1092"/>
      <c r="M64" s="1092"/>
      <c r="N64" s="1092"/>
      <c r="O64" s="1092"/>
      <c r="P64" s="1092"/>
      <c r="Q64" s="1092"/>
      <c r="R64" s="677"/>
      <c r="S64" s="948"/>
      <c r="T64" s="948"/>
      <c r="U64" s="948"/>
      <c r="V64" s="948"/>
      <c r="W64" s="948"/>
      <c r="X64" s="948"/>
      <c r="Y64" s="948"/>
      <c r="Z64" s="948"/>
      <c r="AA64" s="948"/>
      <c r="AB64" s="948"/>
      <c r="AC64" s="948"/>
      <c r="AD64" s="948"/>
      <c r="AE64" s="948"/>
      <c r="AF64" s="948"/>
      <c r="AG64" s="948"/>
      <c r="AH64" s="948"/>
      <c r="AI64" s="948"/>
      <c r="AJ64" s="948"/>
      <c r="AK64" s="948"/>
      <c r="AL64" s="948"/>
      <c r="AM64" s="948"/>
      <c r="AN64" s="948"/>
      <c r="AO64" s="948"/>
      <c r="AP64" s="948"/>
      <c r="AQ64" s="948"/>
      <c r="AR64" s="948"/>
      <c r="AS64" s="948"/>
      <c r="AT64" s="948"/>
      <c r="AU64" s="948"/>
      <c r="AV64" s="948"/>
      <c r="AW64" s="948"/>
      <c r="AX64" s="948"/>
      <c r="AY64" s="631"/>
      <c r="AZ64" s="631"/>
      <c r="BA64" s="631"/>
      <c r="BB64" s="631"/>
      <c r="BC64" s="631"/>
      <c r="BD64" s="631"/>
      <c r="BE64" s="631"/>
      <c r="BF64" s="631"/>
      <c r="BG64" s="631"/>
      <c r="BH64" s="631"/>
      <c r="BI64" s="631"/>
      <c r="BJ64" s="144"/>
      <c r="BK64" s="948"/>
      <c r="BL64" s="948"/>
      <c r="BM64" s="948"/>
      <c r="BN64" s="948"/>
      <c r="BO64" s="948"/>
      <c r="BP64" s="948"/>
      <c r="BQ64" s="948"/>
      <c r="BR64" s="948"/>
      <c r="BS64" s="948"/>
      <c r="BT64" s="948"/>
      <c r="BU64" s="948"/>
      <c r="BV64" s="948"/>
    </row>
    <row r="65" spans="1:74" s="132" customFormat="1" ht="12" customHeight="1" x14ac:dyDescent="0.2">
      <c r="A65" s="947"/>
      <c r="B65" s="1092" t="s">
        <v>1385</v>
      </c>
      <c r="C65" s="1092"/>
      <c r="D65" s="1092"/>
      <c r="E65" s="1092"/>
      <c r="F65" s="1092"/>
      <c r="G65" s="1092"/>
      <c r="H65" s="1092"/>
      <c r="I65" s="1092"/>
      <c r="J65" s="1092"/>
      <c r="K65" s="1092"/>
      <c r="L65" s="1092"/>
      <c r="M65" s="1092"/>
      <c r="N65" s="1092"/>
      <c r="O65" s="1092"/>
      <c r="P65" s="1092"/>
      <c r="Q65" s="1092"/>
      <c r="R65" s="677"/>
      <c r="S65" s="948"/>
      <c r="T65" s="948"/>
      <c r="U65" s="948"/>
      <c r="V65" s="948"/>
      <c r="W65" s="948"/>
      <c r="X65" s="948"/>
      <c r="Y65" s="948"/>
      <c r="Z65" s="948"/>
      <c r="AA65" s="948"/>
      <c r="AB65" s="948"/>
      <c r="AC65" s="948"/>
      <c r="AD65" s="948"/>
      <c r="AE65" s="948"/>
      <c r="AF65" s="948"/>
      <c r="AG65" s="948"/>
      <c r="AH65" s="948"/>
      <c r="AI65" s="948"/>
      <c r="AJ65" s="948"/>
      <c r="AK65" s="948"/>
      <c r="AL65" s="948"/>
      <c r="AM65" s="948"/>
      <c r="AN65" s="948"/>
      <c r="AO65" s="948"/>
      <c r="AP65" s="948"/>
      <c r="AQ65" s="948"/>
      <c r="AR65" s="948"/>
      <c r="AS65" s="948"/>
      <c r="AT65" s="948"/>
      <c r="AU65" s="948"/>
      <c r="AV65" s="948"/>
      <c r="AW65" s="948"/>
      <c r="AX65" s="948"/>
      <c r="AY65" s="631"/>
      <c r="AZ65" s="631"/>
      <c r="BA65" s="631"/>
      <c r="BB65" s="631"/>
      <c r="BC65" s="631"/>
      <c r="BD65" s="631"/>
      <c r="BE65" s="631"/>
      <c r="BF65" s="631"/>
      <c r="BG65" s="631"/>
      <c r="BH65" s="631"/>
      <c r="BI65" s="631"/>
      <c r="BJ65" s="144"/>
      <c r="BK65" s="948"/>
      <c r="BL65" s="948"/>
      <c r="BM65" s="948"/>
      <c r="BN65" s="948"/>
      <c r="BO65" s="948"/>
      <c r="BP65" s="948"/>
      <c r="BQ65" s="948"/>
      <c r="BR65" s="948"/>
      <c r="BS65" s="948"/>
      <c r="BT65" s="948"/>
      <c r="BU65" s="948"/>
      <c r="BV65" s="948"/>
    </row>
    <row r="66" spans="1:74" s="132" customFormat="1" ht="12" customHeight="1" x14ac:dyDescent="0.2">
      <c r="A66" s="947"/>
      <c r="B66" s="1092" t="s">
        <v>1386</v>
      </c>
      <c r="C66" s="1092"/>
      <c r="D66" s="1092"/>
      <c r="E66" s="1092"/>
      <c r="F66" s="1092"/>
      <c r="G66" s="1092"/>
      <c r="H66" s="1092"/>
      <c r="I66" s="1092"/>
      <c r="J66" s="1092"/>
      <c r="K66" s="1092"/>
      <c r="L66" s="1092"/>
      <c r="M66" s="1092"/>
      <c r="N66" s="1092"/>
      <c r="O66" s="1092"/>
      <c r="P66" s="1092"/>
      <c r="Q66" s="1092"/>
      <c r="R66" s="677"/>
      <c r="S66" s="948"/>
      <c r="T66" s="948"/>
      <c r="U66" s="948"/>
      <c r="V66" s="948"/>
      <c r="W66" s="948"/>
      <c r="X66" s="948"/>
      <c r="Y66" s="948"/>
      <c r="Z66" s="948"/>
      <c r="AA66" s="948"/>
      <c r="AB66" s="948"/>
      <c r="AC66" s="948"/>
      <c r="AD66" s="948"/>
      <c r="AE66" s="948"/>
      <c r="AF66" s="948"/>
      <c r="AG66" s="948"/>
      <c r="AH66" s="948"/>
      <c r="AI66" s="948"/>
      <c r="AJ66" s="948"/>
      <c r="AK66" s="948"/>
      <c r="AL66" s="948"/>
      <c r="AM66" s="948"/>
      <c r="AN66" s="948"/>
      <c r="AO66" s="948"/>
      <c r="AP66" s="948"/>
      <c r="AQ66" s="948"/>
      <c r="AR66" s="948"/>
      <c r="AS66" s="948"/>
      <c r="AT66" s="948"/>
      <c r="AU66" s="948"/>
      <c r="AV66" s="948"/>
      <c r="AW66" s="948"/>
      <c r="AX66" s="948"/>
      <c r="AY66" s="631"/>
      <c r="AZ66" s="631"/>
      <c r="BA66" s="631"/>
      <c r="BB66" s="631"/>
      <c r="BC66" s="631"/>
      <c r="BD66" s="632"/>
      <c r="BE66" s="632"/>
      <c r="BF66" s="632"/>
      <c r="BG66" s="631"/>
      <c r="BH66" s="631"/>
      <c r="BI66" s="631"/>
      <c r="BJ66" s="144"/>
      <c r="BK66" s="948"/>
      <c r="BL66" s="948"/>
      <c r="BM66" s="948"/>
      <c r="BN66" s="948"/>
      <c r="BO66" s="948"/>
      <c r="BP66" s="948"/>
      <c r="BQ66" s="948"/>
      <c r="BR66" s="948"/>
      <c r="BS66" s="948"/>
      <c r="BT66" s="948"/>
      <c r="BU66" s="948"/>
      <c r="BV66" s="948"/>
    </row>
    <row r="67" spans="1:74" s="132" customFormat="1" ht="12" customHeight="1" x14ac:dyDescent="0.2">
      <c r="A67" s="947"/>
      <c r="B67" s="1092" t="s">
        <v>1387</v>
      </c>
      <c r="C67" s="972"/>
      <c r="D67" s="972"/>
      <c r="E67" s="972"/>
      <c r="F67" s="972"/>
      <c r="G67" s="972"/>
      <c r="H67" s="972"/>
      <c r="I67" s="972"/>
      <c r="J67" s="972"/>
      <c r="K67" s="972"/>
      <c r="L67" s="972"/>
      <c r="M67" s="972"/>
      <c r="N67" s="972"/>
      <c r="O67" s="972"/>
      <c r="P67" s="972"/>
      <c r="Q67" s="972"/>
      <c r="R67" s="677"/>
      <c r="S67" s="948"/>
      <c r="T67" s="948"/>
      <c r="U67" s="948"/>
      <c r="V67" s="948"/>
      <c r="W67" s="948"/>
      <c r="X67" s="948"/>
      <c r="Y67" s="948"/>
      <c r="Z67" s="948"/>
      <c r="AA67" s="948"/>
      <c r="AB67" s="948"/>
      <c r="AC67" s="948"/>
      <c r="AD67" s="948"/>
      <c r="AE67" s="948"/>
      <c r="AF67" s="948"/>
      <c r="AG67" s="948"/>
      <c r="AH67" s="948"/>
      <c r="AI67" s="948"/>
      <c r="AJ67" s="948"/>
      <c r="AK67" s="948"/>
      <c r="AL67" s="948"/>
      <c r="AM67" s="948"/>
      <c r="AN67" s="948"/>
      <c r="AO67" s="948"/>
      <c r="AP67" s="948"/>
      <c r="AQ67" s="948"/>
      <c r="AR67" s="948"/>
      <c r="AS67" s="948"/>
      <c r="AT67" s="948"/>
      <c r="AU67" s="948"/>
      <c r="AV67" s="948"/>
      <c r="AW67" s="948"/>
      <c r="AX67" s="948"/>
      <c r="AY67" s="631"/>
      <c r="AZ67" s="631"/>
      <c r="BA67" s="631"/>
      <c r="BB67" s="631"/>
      <c r="BC67" s="631"/>
      <c r="BD67" s="632"/>
      <c r="BE67" s="632"/>
      <c r="BF67" s="632"/>
      <c r="BG67" s="631"/>
      <c r="BH67" s="631"/>
      <c r="BI67" s="631"/>
      <c r="BJ67" s="144"/>
      <c r="BK67" s="948"/>
      <c r="BL67" s="948"/>
      <c r="BM67" s="948"/>
      <c r="BN67" s="948"/>
      <c r="BO67" s="948"/>
      <c r="BP67" s="948"/>
      <c r="BQ67" s="948"/>
      <c r="BR67" s="948"/>
      <c r="BS67" s="948"/>
      <c r="BT67" s="948"/>
      <c r="BU67" s="948"/>
      <c r="BV67" s="948"/>
    </row>
    <row r="68" spans="1:74" s="228" customFormat="1" ht="12" customHeight="1" x14ac:dyDescent="0.25">
      <c r="A68" s="230"/>
      <c r="B68" s="691" t="s">
        <v>114</v>
      </c>
      <c r="C68" s="691"/>
      <c r="D68" s="691"/>
      <c r="E68" s="691"/>
      <c r="F68" s="691"/>
      <c r="G68" s="691"/>
      <c r="H68" s="692"/>
      <c r="I68" s="691"/>
      <c r="J68" s="691"/>
      <c r="K68" s="691"/>
      <c r="L68" s="691"/>
      <c r="M68" s="691"/>
      <c r="N68" s="691"/>
      <c r="O68" s="691"/>
      <c r="P68" s="691"/>
      <c r="Q68" s="691"/>
      <c r="R68" s="693"/>
      <c r="S68" s="237"/>
      <c r="T68" s="237"/>
      <c r="U68" s="237"/>
      <c r="V68" s="237"/>
      <c r="W68" s="237"/>
      <c r="X68" s="237"/>
      <c r="Y68" s="237"/>
      <c r="Z68" s="237"/>
      <c r="AA68" s="237"/>
      <c r="AB68" s="237"/>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616"/>
      <c r="AZ68" s="616"/>
      <c r="BA68" s="616"/>
      <c r="BB68" s="616"/>
      <c r="BC68" s="616"/>
      <c r="BD68" s="616"/>
      <c r="BE68" s="616"/>
      <c r="BF68" s="616"/>
      <c r="BG68" s="616"/>
      <c r="BH68" s="616"/>
      <c r="BI68" s="616"/>
      <c r="BJ68" s="238"/>
      <c r="BK68" s="238"/>
      <c r="BL68" s="238"/>
      <c r="BM68" s="238"/>
      <c r="BN68" s="238"/>
      <c r="BO68" s="238"/>
      <c r="BP68" s="238"/>
      <c r="BQ68" s="238"/>
      <c r="BR68" s="238"/>
      <c r="BS68" s="238"/>
      <c r="BT68" s="238"/>
      <c r="BU68" s="238"/>
      <c r="BV68" s="238"/>
    </row>
    <row r="69" spans="1:74" s="132" customFormat="1" ht="12" customHeight="1" x14ac:dyDescent="0.2">
      <c r="A69" s="947"/>
      <c r="B69" s="974" t="str">
        <f>Dates!$G$2</f>
        <v>EIA completed modeling and analysis for this report on Thursday, August 6, 2026.</v>
      </c>
      <c r="C69" s="975"/>
      <c r="D69" s="975"/>
      <c r="E69" s="975"/>
      <c r="F69" s="975"/>
      <c r="G69" s="975"/>
      <c r="H69" s="975"/>
      <c r="I69" s="975"/>
      <c r="J69" s="975"/>
      <c r="K69" s="975"/>
      <c r="L69" s="975"/>
      <c r="M69" s="975"/>
      <c r="N69" s="975"/>
      <c r="O69" s="975"/>
      <c r="P69" s="975"/>
      <c r="Q69" s="975"/>
      <c r="R69" s="694"/>
      <c r="S69" s="948"/>
      <c r="T69" s="948"/>
      <c r="U69" s="948"/>
      <c r="V69" s="948"/>
      <c r="W69" s="948"/>
      <c r="X69" s="948"/>
      <c r="Y69" s="948"/>
      <c r="Z69" s="948"/>
      <c r="AA69" s="948"/>
      <c r="AB69" s="948"/>
      <c r="AC69" s="948"/>
      <c r="AD69" s="948"/>
      <c r="AE69" s="948"/>
      <c r="AF69" s="948"/>
      <c r="AG69" s="948"/>
      <c r="AH69" s="948"/>
      <c r="AI69" s="948"/>
      <c r="AJ69" s="948"/>
      <c r="AK69" s="948"/>
      <c r="AL69" s="948"/>
      <c r="AM69" s="948"/>
      <c r="AN69" s="948"/>
      <c r="AO69" s="948"/>
      <c r="AP69" s="948"/>
      <c r="AQ69" s="948"/>
      <c r="AR69" s="948"/>
      <c r="AS69" s="948"/>
      <c r="AT69" s="948"/>
      <c r="AU69" s="948"/>
      <c r="AV69" s="948"/>
      <c r="AW69" s="948"/>
      <c r="AX69" s="948"/>
      <c r="AY69" s="631"/>
      <c r="AZ69" s="631"/>
      <c r="BA69" s="631"/>
      <c r="BB69" s="631"/>
      <c r="BC69" s="631"/>
      <c r="BD69" s="632"/>
      <c r="BE69" s="632"/>
      <c r="BF69" s="632"/>
      <c r="BG69" s="631"/>
      <c r="BH69" s="631"/>
      <c r="BI69" s="631"/>
      <c r="BJ69" s="144"/>
      <c r="BK69" s="948"/>
      <c r="BL69" s="948"/>
      <c r="BM69" s="948"/>
      <c r="BN69" s="948"/>
      <c r="BO69" s="948"/>
      <c r="BP69" s="948"/>
      <c r="BQ69" s="948"/>
      <c r="BR69" s="948"/>
      <c r="BS69" s="948"/>
      <c r="BT69" s="948"/>
      <c r="BU69" s="948"/>
      <c r="BV69" s="948"/>
    </row>
    <row r="70" spans="1:74" s="132" customFormat="1" ht="12" customHeight="1" x14ac:dyDescent="0.2">
      <c r="A70" s="947"/>
      <c r="B70" s="979" t="s">
        <v>115</v>
      </c>
      <c r="C70" s="977"/>
      <c r="D70" s="977"/>
      <c r="E70" s="977"/>
      <c r="F70" s="977"/>
      <c r="G70" s="977"/>
      <c r="H70" s="977"/>
      <c r="I70" s="977"/>
      <c r="J70" s="977"/>
      <c r="K70" s="977"/>
      <c r="L70" s="977"/>
      <c r="M70" s="977"/>
      <c r="N70" s="977"/>
      <c r="O70" s="977"/>
      <c r="P70" s="977"/>
      <c r="Q70" s="977"/>
      <c r="R70" s="677"/>
      <c r="S70" s="948"/>
      <c r="T70" s="948"/>
      <c r="U70" s="948"/>
      <c r="V70" s="948"/>
      <c r="W70" s="948"/>
      <c r="X70" s="948"/>
      <c r="Y70" s="948"/>
      <c r="Z70" s="948"/>
      <c r="AA70" s="948"/>
      <c r="AB70" s="948"/>
      <c r="AC70" s="948"/>
      <c r="AD70" s="948"/>
      <c r="AE70" s="948"/>
      <c r="AF70" s="948"/>
      <c r="AG70" s="948"/>
      <c r="AH70" s="948"/>
      <c r="AI70" s="948"/>
      <c r="AJ70" s="948"/>
      <c r="AK70" s="948"/>
      <c r="AL70" s="948"/>
      <c r="AM70" s="948"/>
      <c r="AN70" s="948"/>
      <c r="AO70" s="948"/>
      <c r="AP70" s="948"/>
      <c r="AQ70" s="948"/>
      <c r="AR70" s="948"/>
      <c r="AS70" s="948"/>
      <c r="AT70" s="948"/>
      <c r="AU70" s="948"/>
      <c r="AV70" s="948"/>
      <c r="AW70" s="948"/>
      <c r="AX70" s="948"/>
      <c r="AY70" s="631"/>
      <c r="AZ70" s="631"/>
      <c r="BA70" s="631"/>
      <c r="BB70" s="631"/>
      <c r="BC70" s="631"/>
      <c r="BD70" s="632"/>
      <c r="BE70" s="632"/>
      <c r="BF70" s="632"/>
      <c r="BG70" s="631"/>
      <c r="BH70" s="631"/>
      <c r="BI70" s="631"/>
      <c r="BJ70" s="144"/>
      <c r="BK70" s="948"/>
      <c r="BL70" s="948"/>
      <c r="BM70" s="948"/>
      <c r="BN70" s="948"/>
      <c r="BO70" s="948"/>
      <c r="BP70" s="948"/>
      <c r="BQ70" s="948"/>
      <c r="BR70" s="948"/>
      <c r="BS70" s="948"/>
      <c r="BT70" s="948"/>
      <c r="BU70" s="948"/>
      <c r="BV70" s="948"/>
    </row>
    <row r="71" spans="1:74" s="132" customFormat="1" ht="12" customHeight="1" x14ac:dyDescent="0.2">
      <c r="A71" s="947"/>
      <c r="B71" s="879" t="s">
        <v>1388</v>
      </c>
      <c r="C71" s="878"/>
      <c r="D71" s="878"/>
      <c r="E71" s="878"/>
      <c r="F71" s="878"/>
      <c r="G71" s="878"/>
      <c r="H71" s="713"/>
      <c r="I71" s="878"/>
      <c r="J71" s="878"/>
      <c r="K71" s="878"/>
      <c r="L71" s="878"/>
      <c r="M71" s="878"/>
      <c r="N71" s="878"/>
      <c r="O71" s="878"/>
      <c r="P71" s="878"/>
      <c r="Q71" s="878"/>
      <c r="R71" s="677"/>
      <c r="S71" s="948"/>
      <c r="T71" s="948"/>
      <c r="U71" s="948"/>
      <c r="V71" s="948"/>
      <c r="W71" s="948"/>
      <c r="X71" s="948"/>
      <c r="Y71" s="948"/>
      <c r="Z71" s="948"/>
      <c r="AA71" s="948"/>
      <c r="AB71" s="948"/>
      <c r="AC71" s="948"/>
      <c r="AD71" s="948"/>
      <c r="AE71" s="948"/>
      <c r="AF71" s="948"/>
      <c r="AG71" s="948"/>
      <c r="AH71" s="948"/>
      <c r="AI71" s="948"/>
      <c r="AJ71" s="948"/>
      <c r="AK71" s="948"/>
      <c r="AL71" s="948"/>
      <c r="AM71" s="948"/>
      <c r="AN71" s="948"/>
      <c r="AO71" s="948"/>
      <c r="AP71" s="948"/>
      <c r="AQ71" s="948"/>
      <c r="AR71" s="948"/>
      <c r="AS71" s="948"/>
      <c r="AT71" s="948"/>
      <c r="AU71" s="948"/>
      <c r="AV71" s="948"/>
      <c r="AW71" s="948"/>
      <c r="AX71" s="948"/>
      <c r="AY71" s="631"/>
      <c r="AZ71" s="631"/>
      <c r="BA71" s="631"/>
      <c r="BB71" s="631"/>
      <c r="BC71" s="631"/>
      <c r="BD71" s="632"/>
      <c r="BE71" s="632"/>
      <c r="BF71" s="632"/>
      <c r="BG71" s="631"/>
      <c r="BH71" s="631"/>
      <c r="BI71" s="631"/>
      <c r="BJ71" s="144"/>
      <c r="BK71" s="948"/>
      <c r="BL71" s="948"/>
      <c r="BM71" s="948"/>
      <c r="BN71" s="948"/>
      <c r="BO71" s="948"/>
      <c r="BP71" s="948"/>
      <c r="BQ71" s="948"/>
      <c r="BR71" s="948"/>
      <c r="BS71" s="948"/>
      <c r="BT71" s="948"/>
      <c r="BU71" s="948"/>
      <c r="BV71" s="948"/>
    </row>
    <row r="72" spans="1:74" s="132" customFormat="1" ht="12" customHeight="1" x14ac:dyDescent="0.2">
      <c r="A72" s="947"/>
      <c r="B72" s="976" t="s">
        <v>116</v>
      </c>
      <c r="C72" s="977"/>
      <c r="D72" s="977"/>
      <c r="E72" s="977"/>
      <c r="F72" s="977"/>
      <c r="G72" s="977"/>
      <c r="H72" s="977"/>
      <c r="I72" s="977"/>
      <c r="J72" s="977"/>
      <c r="K72" s="977"/>
      <c r="L72" s="977"/>
      <c r="M72" s="977"/>
      <c r="N72" s="977"/>
      <c r="O72" s="977"/>
      <c r="P72" s="977"/>
      <c r="Q72" s="977"/>
      <c r="R72" s="677"/>
      <c r="S72" s="948"/>
      <c r="T72" s="948"/>
      <c r="U72" s="948"/>
      <c r="V72" s="948"/>
      <c r="W72" s="948"/>
      <c r="X72" s="948"/>
      <c r="Y72" s="948"/>
      <c r="Z72" s="948"/>
      <c r="AA72" s="948"/>
      <c r="AB72" s="948"/>
      <c r="AC72" s="948"/>
      <c r="AD72" s="948"/>
      <c r="AE72" s="948"/>
      <c r="AF72" s="948"/>
      <c r="AG72" s="948"/>
      <c r="AH72" s="948"/>
      <c r="AI72" s="948"/>
      <c r="AJ72" s="948"/>
      <c r="AK72" s="948"/>
      <c r="AL72" s="948"/>
      <c r="AM72" s="948"/>
      <c r="AN72" s="948"/>
      <c r="AO72" s="948"/>
      <c r="AP72" s="948"/>
      <c r="AQ72" s="948"/>
      <c r="AR72" s="948"/>
      <c r="AS72" s="948"/>
      <c r="AT72" s="948"/>
      <c r="AU72" s="948"/>
      <c r="AV72" s="948"/>
      <c r="AW72" s="948"/>
      <c r="AX72" s="948"/>
      <c r="AY72" s="631"/>
      <c r="AZ72" s="631"/>
      <c r="BA72" s="631"/>
      <c r="BB72" s="631"/>
      <c r="BC72" s="631"/>
      <c r="BD72" s="632"/>
      <c r="BE72" s="632"/>
      <c r="BF72" s="632"/>
      <c r="BG72" s="631"/>
      <c r="BH72" s="631"/>
      <c r="BI72" s="631"/>
      <c r="BJ72" s="144"/>
      <c r="BK72" s="948"/>
      <c r="BL72" s="948"/>
      <c r="BM72" s="948"/>
      <c r="BN72" s="948"/>
      <c r="BO72" s="948"/>
      <c r="BP72" s="948"/>
      <c r="BQ72" s="948"/>
      <c r="BR72" s="948"/>
      <c r="BS72" s="948"/>
      <c r="BT72" s="948"/>
      <c r="BU72" s="948"/>
      <c r="BV72" s="948"/>
    </row>
    <row r="73" spans="1:74" s="132" customFormat="1" ht="12" customHeight="1" x14ac:dyDescent="0.2">
      <c r="A73" s="947"/>
      <c r="B73" s="980" t="s">
        <v>118</v>
      </c>
      <c r="C73" s="980"/>
      <c r="D73" s="980"/>
      <c r="E73" s="980"/>
      <c r="F73" s="980"/>
      <c r="G73" s="980"/>
      <c r="H73" s="980"/>
      <c r="I73" s="980"/>
      <c r="J73" s="980"/>
      <c r="K73" s="980"/>
      <c r="L73" s="980"/>
      <c r="M73" s="980"/>
      <c r="N73" s="980"/>
      <c r="O73" s="980"/>
      <c r="P73" s="980"/>
      <c r="Q73" s="980"/>
      <c r="R73" s="980"/>
      <c r="S73" s="948"/>
      <c r="T73" s="948"/>
      <c r="U73" s="948"/>
      <c r="V73" s="948"/>
      <c r="W73" s="948"/>
      <c r="X73" s="948"/>
      <c r="Y73" s="948"/>
      <c r="Z73" s="948"/>
      <c r="AA73" s="948"/>
      <c r="AB73" s="948"/>
      <c r="AC73" s="948"/>
      <c r="AD73" s="948"/>
      <c r="AE73" s="948"/>
      <c r="AF73" s="948"/>
      <c r="AG73" s="948"/>
      <c r="AH73" s="948"/>
      <c r="AI73" s="948"/>
      <c r="AJ73" s="948"/>
      <c r="AK73" s="948"/>
      <c r="AL73" s="948"/>
      <c r="AM73" s="948"/>
      <c r="AN73" s="948"/>
      <c r="AO73" s="948"/>
      <c r="AP73" s="948"/>
      <c r="AQ73" s="948"/>
      <c r="AR73" s="948"/>
      <c r="AS73" s="948"/>
      <c r="AT73" s="948"/>
      <c r="AU73" s="948"/>
      <c r="AV73" s="948"/>
      <c r="AW73" s="948"/>
      <c r="AX73" s="948"/>
      <c r="AY73" s="631"/>
      <c r="AZ73" s="631"/>
      <c r="BA73" s="631"/>
      <c r="BB73" s="631"/>
      <c r="BC73" s="631"/>
      <c r="BD73" s="632"/>
      <c r="BE73" s="632"/>
      <c r="BF73" s="632"/>
      <c r="BG73" s="631"/>
      <c r="BH73" s="631"/>
      <c r="BI73" s="631"/>
      <c r="BJ73" s="144"/>
      <c r="BK73" s="948"/>
      <c r="BL73" s="948"/>
      <c r="BM73" s="948"/>
      <c r="BN73" s="948"/>
      <c r="BO73" s="948"/>
      <c r="BP73" s="948"/>
      <c r="BQ73" s="948"/>
      <c r="BR73" s="948"/>
      <c r="BS73" s="948"/>
      <c r="BT73" s="948"/>
      <c r="BU73" s="948"/>
      <c r="BV73" s="948"/>
    </row>
    <row r="74" spans="1:74" s="132" customFormat="1" ht="22.5" customHeight="1" x14ac:dyDescent="0.2">
      <c r="A74" s="947"/>
      <c r="B74" s="966" t="s">
        <v>1389</v>
      </c>
      <c r="C74" s="989"/>
      <c r="D74" s="989"/>
      <c r="E74" s="989"/>
      <c r="F74" s="989"/>
      <c r="G74" s="989"/>
      <c r="H74" s="989"/>
      <c r="I74" s="989"/>
      <c r="J74" s="989"/>
      <c r="K74" s="989"/>
      <c r="L74" s="989"/>
      <c r="M74" s="989"/>
      <c r="N74" s="989"/>
      <c r="O74" s="989"/>
      <c r="P74" s="989"/>
      <c r="Q74" s="972"/>
      <c r="R74" s="677"/>
      <c r="S74" s="948"/>
      <c r="T74" s="948"/>
      <c r="U74" s="948"/>
      <c r="V74" s="948"/>
      <c r="W74" s="948"/>
      <c r="X74" s="948"/>
      <c r="Y74" s="948"/>
      <c r="Z74" s="948"/>
      <c r="AA74" s="948"/>
      <c r="AB74" s="948"/>
      <c r="AC74" s="948"/>
      <c r="AD74" s="948"/>
      <c r="AE74" s="948"/>
      <c r="AF74" s="948"/>
      <c r="AG74" s="948"/>
      <c r="AH74" s="948"/>
      <c r="AI74" s="948"/>
      <c r="AJ74" s="948"/>
      <c r="AK74" s="948"/>
      <c r="AL74" s="948"/>
      <c r="AM74" s="948"/>
      <c r="AN74" s="948"/>
      <c r="AO74" s="948"/>
      <c r="AP74" s="948"/>
      <c r="AQ74" s="948"/>
      <c r="AR74" s="948"/>
      <c r="AS74" s="948"/>
      <c r="AT74" s="948"/>
      <c r="AU74" s="948"/>
      <c r="AV74" s="948"/>
      <c r="AW74" s="948"/>
      <c r="AX74" s="948"/>
      <c r="AY74" s="631"/>
      <c r="AZ74" s="631"/>
      <c r="BA74" s="631"/>
      <c r="BB74" s="631"/>
      <c r="BC74" s="631"/>
      <c r="BD74" s="632"/>
      <c r="BE74" s="632"/>
      <c r="BF74" s="632"/>
      <c r="BG74" s="631"/>
      <c r="BH74" s="631"/>
      <c r="BI74" s="631"/>
      <c r="BJ74" s="144"/>
      <c r="BK74" s="948"/>
      <c r="BL74" s="948"/>
      <c r="BM74" s="948"/>
      <c r="BN74" s="948"/>
      <c r="BO74" s="948"/>
      <c r="BP74" s="948"/>
      <c r="BQ74" s="948"/>
      <c r="BR74" s="948"/>
      <c r="BS74" s="948"/>
      <c r="BT74" s="948"/>
      <c r="BU74" s="948"/>
      <c r="BV74" s="948"/>
    </row>
    <row r="75" spans="1:74" s="132" customFormat="1" ht="12" customHeight="1" x14ac:dyDescent="0.2">
      <c r="A75" s="947"/>
      <c r="B75" s="966" t="s">
        <v>122</v>
      </c>
      <c r="C75" s="972"/>
      <c r="D75" s="972"/>
      <c r="E75" s="972"/>
      <c r="F75" s="972"/>
      <c r="G75" s="972"/>
      <c r="H75" s="972"/>
      <c r="I75" s="972"/>
      <c r="J75" s="972"/>
      <c r="K75" s="972"/>
      <c r="L75" s="972"/>
      <c r="M75" s="972"/>
      <c r="N75" s="972"/>
      <c r="O75" s="972"/>
      <c r="P75" s="972"/>
      <c r="Q75" s="972"/>
      <c r="R75" s="677"/>
      <c r="S75" s="948"/>
      <c r="T75" s="948"/>
      <c r="U75" s="948"/>
      <c r="V75" s="948"/>
      <c r="W75" s="948"/>
      <c r="X75" s="948"/>
      <c r="Y75" s="948"/>
      <c r="Z75" s="948"/>
      <c r="AA75" s="948"/>
      <c r="AB75" s="948"/>
      <c r="AC75" s="948"/>
      <c r="AD75" s="948"/>
      <c r="AE75" s="948"/>
      <c r="AF75" s="948"/>
      <c r="AG75" s="948"/>
      <c r="AH75" s="948"/>
      <c r="AI75" s="948"/>
      <c r="AJ75" s="948"/>
      <c r="AK75" s="948"/>
      <c r="AL75" s="948"/>
      <c r="AM75" s="948"/>
      <c r="AN75" s="948"/>
      <c r="AO75" s="948"/>
      <c r="AP75" s="948"/>
      <c r="AQ75" s="948"/>
      <c r="AR75" s="948"/>
      <c r="AS75" s="948"/>
      <c r="AT75" s="948"/>
      <c r="AU75" s="948"/>
      <c r="AV75" s="948"/>
      <c r="AW75" s="948"/>
      <c r="AX75" s="948"/>
      <c r="AY75" s="631"/>
      <c r="AZ75" s="631"/>
      <c r="BA75" s="631"/>
      <c r="BB75" s="631"/>
      <c r="BC75" s="631"/>
      <c r="BD75" s="632"/>
      <c r="BE75" s="632"/>
      <c r="BF75" s="632"/>
      <c r="BG75" s="631"/>
      <c r="BH75" s="631"/>
      <c r="BI75" s="631"/>
      <c r="BJ75" s="144"/>
      <c r="BK75" s="948"/>
      <c r="BL75" s="948"/>
      <c r="BM75" s="948"/>
      <c r="BN75" s="948"/>
      <c r="BO75" s="948"/>
      <c r="BP75" s="948"/>
      <c r="BQ75" s="948"/>
      <c r="BR75" s="948"/>
      <c r="BS75" s="948"/>
      <c r="BT75" s="948"/>
      <c r="BU75" s="948"/>
      <c r="BV75" s="948"/>
    </row>
    <row r="76" spans="1:74" s="132" customFormat="1" ht="12" customHeight="1" x14ac:dyDescent="0.2">
      <c r="A76" s="947"/>
      <c r="B76" s="991" t="s">
        <v>123</v>
      </c>
      <c r="C76" s="972"/>
      <c r="D76" s="972"/>
      <c r="E76" s="972"/>
      <c r="F76" s="972"/>
      <c r="G76" s="972"/>
      <c r="H76" s="972"/>
      <c r="I76" s="972"/>
      <c r="J76" s="972"/>
      <c r="K76" s="972"/>
      <c r="L76" s="972"/>
      <c r="M76" s="972"/>
      <c r="N76" s="972"/>
      <c r="O76" s="972"/>
      <c r="P76" s="972"/>
      <c r="Q76" s="972"/>
      <c r="R76" s="677"/>
      <c r="S76" s="948"/>
      <c r="T76" s="948"/>
      <c r="U76" s="948"/>
      <c r="V76" s="948"/>
      <c r="W76" s="948"/>
      <c r="X76" s="948"/>
      <c r="Y76" s="948"/>
      <c r="Z76" s="948"/>
      <c r="AA76" s="948"/>
      <c r="AB76" s="948"/>
      <c r="AC76" s="948"/>
      <c r="AD76" s="948"/>
      <c r="AE76" s="948"/>
      <c r="AF76" s="948"/>
      <c r="AG76" s="948"/>
      <c r="AH76" s="948"/>
      <c r="AI76" s="948"/>
      <c r="AJ76" s="948"/>
      <c r="AK76" s="948"/>
      <c r="AL76" s="948"/>
      <c r="AM76" s="948"/>
      <c r="AN76" s="948"/>
      <c r="AO76" s="948"/>
      <c r="AP76" s="948"/>
      <c r="AQ76" s="948"/>
      <c r="AR76" s="948"/>
      <c r="AS76" s="948"/>
      <c r="AT76" s="948"/>
      <c r="AU76" s="948"/>
      <c r="AV76" s="948"/>
      <c r="AW76" s="948"/>
      <c r="AX76" s="948"/>
      <c r="AY76" s="631"/>
      <c r="AZ76" s="631"/>
      <c r="BA76" s="631"/>
      <c r="BB76" s="631"/>
      <c r="BC76" s="631"/>
      <c r="BD76" s="632"/>
      <c r="BE76" s="632"/>
      <c r="BF76" s="632"/>
      <c r="BG76" s="631"/>
      <c r="BH76" s="631"/>
      <c r="BI76" s="631"/>
      <c r="BJ76" s="144"/>
      <c r="BK76" s="948"/>
      <c r="BL76" s="948"/>
      <c r="BM76" s="948"/>
      <c r="BN76" s="948"/>
      <c r="BO76" s="948"/>
      <c r="BP76" s="948"/>
      <c r="BQ76" s="948"/>
      <c r="BR76" s="948"/>
      <c r="BS76" s="948"/>
      <c r="BT76" s="948"/>
      <c r="BU76" s="948"/>
      <c r="BV76" s="948"/>
    </row>
    <row r="77" spans="1:74" x14ac:dyDescent="0.2">
      <c r="A77" s="677"/>
      <c r="B77" s="677"/>
      <c r="C77" s="677"/>
      <c r="D77" s="677"/>
      <c r="E77" s="677"/>
      <c r="F77" s="677"/>
      <c r="G77" s="677"/>
      <c r="H77" s="677"/>
      <c r="I77" s="677"/>
      <c r="J77" s="677"/>
      <c r="K77" s="677"/>
      <c r="L77" s="677"/>
      <c r="M77" s="677"/>
      <c r="N77" s="677"/>
      <c r="O77" s="677"/>
      <c r="P77" s="677"/>
      <c r="Q77" s="677"/>
      <c r="R77" s="677"/>
      <c r="S77" s="677"/>
      <c r="T77" s="677"/>
      <c r="U77" s="677"/>
      <c r="V77" s="677"/>
      <c r="W77" s="677"/>
      <c r="X77" s="677"/>
      <c r="Y77" s="677"/>
      <c r="Z77" s="677"/>
      <c r="AA77" s="677"/>
      <c r="AB77" s="677"/>
      <c r="AC77" s="677"/>
      <c r="AD77" s="677"/>
      <c r="AE77" s="677"/>
      <c r="AF77" s="677"/>
      <c r="AG77" s="677"/>
      <c r="AH77" s="677"/>
      <c r="AI77" s="677"/>
      <c r="AJ77" s="677"/>
      <c r="AK77" s="677"/>
      <c r="AL77" s="677"/>
      <c r="AM77" s="677"/>
      <c r="AN77" s="677"/>
      <c r="AO77" s="677"/>
      <c r="AP77" s="677"/>
      <c r="AQ77" s="677"/>
      <c r="AR77" s="677"/>
      <c r="AS77" s="677"/>
      <c r="AT77" s="677"/>
      <c r="AU77" s="677"/>
      <c r="AV77" s="677"/>
      <c r="AW77" s="677"/>
      <c r="AX77" s="677"/>
      <c r="BK77" s="91"/>
      <c r="BL77" s="91"/>
      <c r="BM77" s="91"/>
      <c r="BN77" s="91"/>
      <c r="BO77" s="91"/>
      <c r="BP77" s="91"/>
      <c r="BQ77" s="91"/>
      <c r="BR77" s="91"/>
      <c r="BS77" s="91"/>
      <c r="BT77" s="91"/>
      <c r="BU77" s="91"/>
      <c r="BV77" s="91"/>
    </row>
    <row r="78" spans="1:74" x14ac:dyDescent="0.2">
      <c r="A78" s="677"/>
      <c r="B78" s="677"/>
      <c r="C78" s="677"/>
      <c r="D78" s="677"/>
      <c r="E78" s="677"/>
      <c r="F78" s="677"/>
      <c r="G78" s="677"/>
      <c r="H78" s="677"/>
      <c r="I78" s="677"/>
      <c r="J78" s="677"/>
      <c r="K78" s="677"/>
      <c r="L78" s="677"/>
      <c r="M78" s="677"/>
      <c r="N78" s="677"/>
      <c r="O78" s="677"/>
      <c r="P78" s="677"/>
      <c r="Q78" s="677"/>
      <c r="R78" s="677"/>
      <c r="S78" s="677"/>
      <c r="T78" s="677"/>
      <c r="U78" s="677"/>
      <c r="V78" s="677"/>
      <c r="W78" s="677"/>
      <c r="X78" s="677"/>
      <c r="Y78" s="677"/>
      <c r="Z78" s="677"/>
      <c r="AA78" s="677"/>
      <c r="AB78" s="677"/>
      <c r="AC78" s="677"/>
      <c r="AD78" s="677"/>
      <c r="AE78" s="677"/>
      <c r="AF78" s="677"/>
      <c r="AG78" s="677"/>
      <c r="AH78" s="677"/>
      <c r="AI78" s="677"/>
      <c r="AJ78" s="677"/>
      <c r="AK78" s="677"/>
      <c r="AL78" s="677"/>
      <c r="AM78" s="677"/>
      <c r="AN78" s="677"/>
      <c r="AO78" s="677"/>
      <c r="AP78" s="677"/>
      <c r="AQ78" s="677"/>
      <c r="AR78" s="677"/>
      <c r="AS78" s="677"/>
      <c r="AT78" s="677"/>
      <c r="AU78" s="677"/>
      <c r="AV78" s="677"/>
      <c r="AW78" s="677"/>
      <c r="AX78" s="677"/>
      <c r="BK78" s="91"/>
      <c r="BL78" s="91"/>
      <c r="BM78" s="91"/>
      <c r="BN78" s="91"/>
      <c r="BO78" s="91"/>
      <c r="BP78" s="91"/>
      <c r="BQ78" s="91"/>
      <c r="BR78" s="91"/>
      <c r="BS78" s="91"/>
      <c r="BT78" s="91"/>
      <c r="BU78" s="91"/>
      <c r="BV78" s="91"/>
    </row>
    <row r="79" spans="1:74" x14ac:dyDescent="0.2">
      <c r="A79" s="677"/>
      <c r="B79" s="677"/>
      <c r="C79" s="677"/>
      <c r="D79" s="677"/>
      <c r="E79" s="677"/>
      <c r="F79" s="677"/>
      <c r="G79" s="677"/>
      <c r="H79" s="677"/>
      <c r="I79" s="677"/>
      <c r="J79" s="677"/>
      <c r="K79" s="677"/>
      <c r="L79" s="677"/>
      <c r="M79" s="677"/>
      <c r="N79" s="677"/>
      <c r="O79" s="677"/>
      <c r="P79" s="677"/>
      <c r="Q79" s="677"/>
      <c r="R79" s="677"/>
      <c r="S79" s="677"/>
      <c r="T79" s="677"/>
      <c r="U79" s="677"/>
      <c r="V79" s="677"/>
      <c r="W79" s="677"/>
      <c r="X79" s="677"/>
      <c r="Y79" s="677"/>
      <c r="Z79" s="677"/>
      <c r="AA79" s="677"/>
      <c r="AB79" s="677"/>
      <c r="AC79" s="677"/>
      <c r="AD79" s="677"/>
      <c r="AE79" s="677"/>
      <c r="AF79" s="677"/>
      <c r="AG79" s="677"/>
      <c r="AH79" s="677"/>
      <c r="AI79" s="677"/>
      <c r="AJ79" s="677"/>
      <c r="AK79" s="677"/>
      <c r="AL79" s="677"/>
      <c r="AM79" s="677"/>
      <c r="AN79" s="677"/>
      <c r="AO79" s="677"/>
      <c r="AP79" s="677"/>
      <c r="AQ79" s="677"/>
      <c r="AR79" s="677"/>
      <c r="AS79" s="677"/>
      <c r="AT79" s="677"/>
      <c r="AU79" s="677"/>
      <c r="AV79" s="677"/>
      <c r="AW79" s="677"/>
      <c r="AX79" s="677"/>
      <c r="BK79" s="91"/>
      <c r="BL79" s="91"/>
      <c r="BM79" s="91"/>
      <c r="BN79" s="91"/>
      <c r="BO79" s="91"/>
      <c r="BP79" s="91"/>
      <c r="BQ79" s="91"/>
      <c r="BR79" s="91"/>
      <c r="BS79" s="91"/>
      <c r="BT79" s="91"/>
      <c r="BU79" s="91"/>
      <c r="BV79" s="91"/>
    </row>
    <row r="80" spans="1:74" x14ac:dyDescent="0.2">
      <c r="A80" s="677"/>
      <c r="B80" s="677"/>
      <c r="C80" s="677"/>
      <c r="D80" s="677"/>
      <c r="E80" s="677"/>
      <c r="F80" s="677"/>
      <c r="G80" s="677"/>
      <c r="H80" s="677"/>
      <c r="I80" s="677"/>
      <c r="J80" s="677"/>
      <c r="K80" s="677"/>
      <c r="L80" s="677"/>
      <c r="M80" s="677"/>
      <c r="N80" s="677"/>
      <c r="O80" s="677"/>
      <c r="P80" s="677"/>
      <c r="Q80" s="677"/>
      <c r="R80" s="677"/>
      <c r="S80" s="677"/>
      <c r="T80" s="677"/>
      <c r="U80" s="677"/>
      <c r="V80" s="677"/>
      <c r="W80" s="677"/>
      <c r="X80" s="677"/>
      <c r="Y80" s="677"/>
      <c r="Z80" s="677"/>
      <c r="AA80" s="677"/>
      <c r="AB80" s="677"/>
      <c r="AC80" s="677"/>
      <c r="AD80" s="677"/>
      <c r="AE80" s="677"/>
      <c r="AF80" s="677"/>
      <c r="AG80" s="677"/>
      <c r="AH80" s="677"/>
      <c r="AI80" s="677"/>
      <c r="AJ80" s="677"/>
      <c r="AK80" s="677"/>
      <c r="AL80" s="677"/>
      <c r="AM80" s="677"/>
      <c r="AN80" s="677"/>
      <c r="AO80" s="677"/>
      <c r="AP80" s="677"/>
      <c r="AQ80" s="677"/>
      <c r="AR80" s="677"/>
      <c r="AS80" s="677"/>
      <c r="AT80" s="677"/>
      <c r="AU80" s="677"/>
      <c r="AV80" s="677"/>
      <c r="AW80" s="677"/>
      <c r="AX80" s="677"/>
      <c r="BK80" s="91"/>
      <c r="BL80" s="91"/>
      <c r="BM80" s="91"/>
      <c r="BN80" s="91"/>
      <c r="BO80" s="91"/>
      <c r="BP80" s="91"/>
      <c r="BQ80" s="91"/>
      <c r="BR80" s="91"/>
      <c r="BS80" s="91"/>
      <c r="BT80" s="91"/>
      <c r="BU80" s="91"/>
      <c r="BV80" s="91"/>
    </row>
    <row r="81" spans="63:74" x14ac:dyDescent="0.2">
      <c r="BK81" s="91"/>
      <c r="BL81" s="91"/>
      <c r="BM81" s="91"/>
      <c r="BN81" s="91"/>
      <c r="BO81" s="91"/>
      <c r="BP81" s="91"/>
      <c r="BQ81" s="91"/>
      <c r="BR81" s="91"/>
      <c r="BS81" s="91"/>
      <c r="BT81" s="91"/>
      <c r="BU81" s="91"/>
      <c r="BV81" s="91"/>
    </row>
    <row r="82" spans="63:74" x14ac:dyDescent="0.2">
      <c r="BK82" s="91"/>
      <c r="BL82" s="91"/>
      <c r="BM82" s="91"/>
      <c r="BN82" s="91"/>
      <c r="BO82" s="91"/>
      <c r="BP82" s="91"/>
      <c r="BQ82" s="91"/>
      <c r="BR82" s="91"/>
      <c r="BS82" s="91"/>
      <c r="BT82" s="91"/>
      <c r="BU82" s="91"/>
      <c r="BV82" s="91"/>
    </row>
    <row r="83" spans="63:74" x14ac:dyDescent="0.2">
      <c r="BK83" s="91"/>
      <c r="BL83" s="91"/>
      <c r="BM83" s="91"/>
      <c r="BN83" s="91"/>
      <c r="BO83" s="91"/>
      <c r="BP83" s="91"/>
      <c r="BQ83" s="91"/>
      <c r="BR83" s="91"/>
      <c r="BS83" s="91"/>
      <c r="BT83" s="91"/>
      <c r="BU83" s="91"/>
      <c r="BV83" s="91"/>
    </row>
    <row r="84" spans="63:74" x14ac:dyDescent="0.2">
      <c r="BK84" s="91"/>
      <c r="BL84" s="91"/>
      <c r="BM84" s="91"/>
      <c r="BN84" s="91"/>
      <c r="BO84" s="91"/>
      <c r="BP84" s="91"/>
      <c r="BQ84" s="91"/>
      <c r="BR84" s="91"/>
      <c r="BS84" s="91"/>
      <c r="BT84" s="91"/>
      <c r="BU84" s="91"/>
      <c r="BV84" s="91"/>
    </row>
    <row r="85" spans="63:74" x14ac:dyDescent="0.2">
      <c r="BK85" s="91"/>
      <c r="BL85" s="91"/>
      <c r="BM85" s="91"/>
      <c r="BN85" s="91"/>
      <c r="BO85" s="91"/>
      <c r="BP85" s="91"/>
      <c r="BQ85" s="91"/>
      <c r="BR85" s="91"/>
      <c r="BS85" s="91"/>
      <c r="BT85" s="91"/>
      <c r="BU85" s="91"/>
      <c r="BV85" s="91"/>
    </row>
    <row r="86" spans="63:74" x14ac:dyDescent="0.2">
      <c r="BK86" s="91"/>
      <c r="BL86" s="91"/>
      <c r="BM86" s="91"/>
      <c r="BN86" s="91"/>
      <c r="BO86" s="91"/>
      <c r="BP86" s="91"/>
      <c r="BQ86" s="91"/>
      <c r="BR86" s="91"/>
      <c r="BS86" s="91"/>
      <c r="BT86" s="91"/>
      <c r="BU86" s="91"/>
      <c r="BV86" s="91"/>
    </row>
    <row r="87" spans="63:74" x14ac:dyDescent="0.2">
      <c r="BK87" s="91"/>
      <c r="BL87" s="91"/>
      <c r="BM87" s="91"/>
      <c r="BN87" s="91"/>
      <c r="BO87" s="91"/>
      <c r="BP87" s="91"/>
      <c r="BQ87" s="91"/>
      <c r="BR87" s="91"/>
      <c r="BS87" s="91"/>
      <c r="BT87" s="91"/>
      <c r="BU87" s="91"/>
      <c r="BV87" s="91"/>
    </row>
    <row r="88" spans="63:74" x14ac:dyDescent="0.2">
      <c r="BK88" s="91"/>
      <c r="BL88" s="91"/>
      <c r="BM88" s="91"/>
      <c r="BN88" s="91"/>
      <c r="BO88" s="91"/>
      <c r="BP88" s="91"/>
      <c r="BQ88" s="91"/>
      <c r="BR88" s="91"/>
      <c r="BS88" s="91"/>
      <c r="BT88" s="91"/>
      <c r="BU88" s="91"/>
      <c r="BV88" s="91"/>
    </row>
    <row r="89" spans="63:74" x14ac:dyDescent="0.2">
      <c r="BK89" s="91"/>
      <c r="BL89" s="91"/>
      <c r="BM89" s="91"/>
      <c r="BN89" s="91"/>
      <c r="BO89" s="91"/>
      <c r="BP89" s="91"/>
      <c r="BQ89" s="91"/>
      <c r="BR89" s="91"/>
      <c r="BS89" s="91"/>
      <c r="BT89" s="91"/>
      <c r="BU89" s="91"/>
      <c r="BV89" s="91"/>
    </row>
    <row r="90" spans="63:74" x14ac:dyDescent="0.2">
      <c r="BK90" s="91"/>
      <c r="BL90" s="91"/>
      <c r="BM90" s="91"/>
      <c r="BN90" s="91"/>
      <c r="BO90" s="91"/>
      <c r="BP90" s="91"/>
      <c r="BQ90" s="91"/>
      <c r="BR90" s="91"/>
      <c r="BS90" s="91"/>
      <c r="BT90" s="91"/>
      <c r="BU90" s="91"/>
      <c r="BV90" s="91"/>
    </row>
    <row r="91" spans="63:74" x14ac:dyDescent="0.2">
      <c r="BK91" s="91"/>
      <c r="BL91" s="91"/>
      <c r="BM91" s="91"/>
      <c r="BN91" s="91"/>
      <c r="BO91" s="91"/>
      <c r="BP91" s="91"/>
      <c r="BQ91" s="91"/>
      <c r="BR91" s="91"/>
      <c r="BS91" s="91"/>
      <c r="BT91" s="91"/>
      <c r="BU91" s="91"/>
      <c r="BV91" s="91"/>
    </row>
    <row r="92" spans="63:74" x14ac:dyDescent="0.2">
      <c r="BK92" s="91"/>
      <c r="BL92" s="91"/>
      <c r="BM92" s="91"/>
      <c r="BN92" s="91"/>
      <c r="BO92" s="91"/>
      <c r="BP92" s="91"/>
      <c r="BQ92" s="91"/>
      <c r="BR92" s="91"/>
      <c r="BS92" s="91"/>
      <c r="BT92" s="91"/>
      <c r="BU92" s="91"/>
      <c r="BV92" s="91"/>
    </row>
    <row r="93" spans="63:74" x14ac:dyDescent="0.2">
      <c r="BK93" s="91"/>
      <c r="BL93" s="91"/>
      <c r="BM93" s="91"/>
      <c r="BN93" s="91"/>
      <c r="BO93" s="91"/>
      <c r="BP93" s="91"/>
      <c r="BQ93" s="91"/>
      <c r="BR93" s="91"/>
      <c r="BS93" s="91"/>
      <c r="BT93" s="91"/>
      <c r="BU93" s="91"/>
      <c r="BV93" s="91"/>
    </row>
    <row r="94" spans="63:74" x14ac:dyDescent="0.2">
      <c r="BK94" s="91"/>
      <c r="BL94" s="91"/>
      <c r="BM94" s="91"/>
      <c r="BN94" s="91"/>
      <c r="BO94" s="91"/>
      <c r="BP94" s="91"/>
      <c r="BQ94" s="91"/>
      <c r="BR94" s="91"/>
      <c r="BS94" s="91"/>
      <c r="BT94" s="91"/>
      <c r="BU94" s="91"/>
      <c r="BV94" s="91"/>
    </row>
    <row r="95" spans="63:74" x14ac:dyDescent="0.2">
      <c r="BK95" s="91"/>
      <c r="BL95" s="91"/>
      <c r="BM95" s="91"/>
      <c r="BN95" s="91"/>
      <c r="BO95" s="91"/>
      <c r="BP95" s="91"/>
      <c r="BQ95" s="91"/>
      <c r="BR95" s="91"/>
      <c r="BS95" s="91"/>
      <c r="BT95" s="91"/>
      <c r="BU95" s="91"/>
      <c r="BV95" s="91"/>
    </row>
    <row r="96" spans="63:74" x14ac:dyDescent="0.2">
      <c r="BK96" s="91"/>
      <c r="BL96" s="91"/>
      <c r="BM96" s="91"/>
      <c r="BN96" s="91"/>
      <c r="BO96" s="91"/>
      <c r="BP96" s="91"/>
      <c r="BQ96" s="91"/>
      <c r="BR96" s="91"/>
      <c r="BS96" s="91"/>
      <c r="BT96" s="91"/>
      <c r="BU96" s="91"/>
      <c r="BV96" s="91"/>
    </row>
    <row r="97" spans="63:74" x14ac:dyDescent="0.2">
      <c r="BK97" s="91"/>
      <c r="BL97" s="91"/>
      <c r="BM97" s="91"/>
      <c r="BN97" s="91"/>
      <c r="BO97" s="91"/>
      <c r="BP97" s="91"/>
      <c r="BQ97" s="91"/>
      <c r="BR97" s="91"/>
      <c r="BS97" s="91"/>
      <c r="BT97" s="91"/>
      <c r="BU97" s="91"/>
      <c r="BV97" s="91"/>
    </row>
    <row r="98" spans="63:74" x14ac:dyDescent="0.2">
      <c r="BK98" s="91"/>
      <c r="BL98" s="91"/>
      <c r="BM98" s="91"/>
      <c r="BN98" s="91"/>
      <c r="BO98" s="91"/>
      <c r="BP98" s="91"/>
      <c r="BQ98" s="91"/>
      <c r="BR98" s="91"/>
      <c r="BS98" s="91"/>
      <c r="BT98" s="91"/>
      <c r="BU98" s="91"/>
      <c r="BV98" s="91"/>
    </row>
    <row r="99" spans="63:74" x14ac:dyDescent="0.2">
      <c r="BK99" s="91"/>
      <c r="BL99" s="91"/>
      <c r="BM99" s="91"/>
      <c r="BN99" s="91"/>
      <c r="BO99" s="91"/>
      <c r="BP99" s="91"/>
      <c r="BQ99" s="91"/>
      <c r="BR99" s="91"/>
      <c r="BS99" s="91"/>
      <c r="BT99" s="91"/>
      <c r="BU99" s="91"/>
      <c r="BV99" s="91"/>
    </row>
    <row r="100" spans="63:74" x14ac:dyDescent="0.2">
      <c r="BK100" s="91"/>
      <c r="BL100" s="91"/>
      <c r="BM100" s="91"/>
      <c r="BN100" s="91"/>
      <c r="BO100" s="91"/>
      <c r="BP100" s="91"/>
      <c r="BQ100" s="91"/>
      <c r="BR100" s="91"/>
      <c r="BS100" s="91"/>
      <c r="BT100" s="91"/>
      <c r="BU100" s="91"/>
      <c r="BV100" s="91"/>
    </row>
    <row r="101" spans="63:74" x14ac:dyDescent="0.2">
      <c r="BK101" s="91"/>
      <c r="BL101" s="91"/>
      <c r="BM101" s="91"/>
      <c r="BN101" s="91"/>
      <c r="BO101" s="91"/>
      <c r="BP101" s="91"/>
      <c r="BQ101" s="91"/>
      <c r="BR101" s="91"/>
      <c r="BS101" s="91"/>
      <c r="BT101" s="91"/>
      <c r="BU101" s="91"/>
      <c r="BV101" s="91"/>
    </row>
    <row r="102" spans="63:74" x14ac:dyDescent="0.2">
      <c r="BK102" s="91"/>
      <c r="BL102" s="91"/>
      <c r="BM102" s="91"/>
      <c r="BN102" s="91"/>
      <c r="BO102" s="91"/>
      <c r="BP102" s="91"/>
      <c r="BQ102" s="91"/>
      <c r="BR102" s="91"/>
      <c r="BS102" s="91"/>
      <c r="BT102" s="91"/>
      <c r="BU102" s="91"/>
      <c r="BV102" s="91"/>
    </row>
    <row r="103" spans="63:74" x14ac:dyDescent="0.2">
      <c r="BK103" s="91"/>
      <c r="BL103" s="91"/>
      <c r="BM103" s="91"/>
      <c r="BN103" s="91"/>
      <c r="BO103" s="91"/>
      <c r="BP103" s="91"/>
      <c r="BQ103" s="91"/>
      <c r="BR103" s="91"/>
      <c r="BS103" s="91"/>
      <c r="BT103" s="91"/>
      <c r="BU103" s="91"/>
      <c r="BV103" s="91"/>
    </row>
    <row r="104" spans="63:74" x14ac:dyDescent="0.2">
      <c r="BK104" s="91"/>
      <c r="BL104" s="91"/>
      <c r="BM104" s="91"/>
      <c r="BN104" s="91"/>
      <c r="BO104" s="91"/>
      <c r="BP104" s="91"/>
      <c r="BQ104" s="91"/>
      <c r="BR104" s="91"/>
      <c r="BS104" s="91"/>
      <c r="BT104" s="91"/>
      <c r="BU104" s="91"/>
      <c r="BV104" s="91"/>
    </row>
    <row r="105" spans="63:74" x14ac:dyDescent="0.2">
      <c r="BK105" s="91"/>
      <c r="BL105" s="91"/>
      <c r="BM105" s="91"/>
      <c r="BN105" s="91"/>
      <c r="BO105" s="91"/>
      <c r="BP105" s="91"/>
      <c r="BQ105" s="91"/>
      <c r="BR105" s="91"/>
      <c r="BS105" s="91"/>
      <c r="BT105" s="91"/>
      <c r="BU105" s="91"/>
      <c r="BV105" s="91"/>
    </row>
    <row r="106" spans="63:74" x14ac:dyDescent="0.2">
      <c r="BK106" s="91"/>
      <c r="BL106" s="91"/>
      <c r="BM106" s="91"/>
      <c r="BN106" s="91"/>
      <c r="BO106" s="91"/>
      <c r="BP106" s="91"/>
      <c r="BQ106" s="91"/>
      <c r="BR106" s="91"/>
      <c r="BS106" s="91"/>
      <c r="BT106" s="91"/>
      <c r="BU106" s="91"/>
      <c r="BV106" s="91"/>
    </row>
    <row r="107" spans="63:74" x14ac:dyDescent="0.2">
      <c r="BK107" s="91"/>
      <c r="BL107" s="91"/>
      <c r="BM107" s="91"/>
      <c r="BN107" s="91"/>
      <c r="BO107" s="91"/>
      <c r="BP107" s="91"/>
      <c r="BQ107" s="91"/>
      <c r="BR107" s="91"/>
      <c r="BS107" s="91"/>
      <c r="BT107" s="91"/>
      <c r="BU107" s="91"/>
      <c r="BV107" s="91"/>
    </row>
    <row r="108" spans="63:74" x14ac:dyDescent="0.2">
      <c r="BK108" s="91"/>
      <c r="BL108" s="91"/>
      <c r="BM108" s="91"/>
      <c r="BN108" s="91"/>
      <c r="BO108" s="91"/>
      <c r="BP108" s="91"/>
      <c r="BQ108" s="91"/>
      <c r="BR108" s="91"/>
      <c r="BS108" s="91"/>
      <c r="BT108" s="91"/>
      <c r="BU108" s="91"/>
      <c r="BV108" s="91"/>
    </row>
    <row r="109" spans="63:74" x14ac:dyDescent="0.2">
      <c r="BK109" s="91"/>
      <c r="BL109" s="91"/>
      <c r="BM109" s="91"/>
      <c r="BN109" s="91"/>
      <c r="BO109" s="91"/>
      <c r="BP109" s="91"/>
      <c r="BQ109" s="91"/>
      <c r="BR109" s="91"/>
      <c r="BS109" s="91"/>
      <c r="BT109" s="91"/>
      <c r="BU109" s="91"/>
      <c r="BV109" s="91"/>
    </row>
    <row r="110" spans="63:74" x14ac:dyDescent="0.2">
      <c r="BK110" s="91"/>
      <c r="BL110" s="91"/>
      <c r="BM110" s="91"/>
      <c r="BN110" s="91"/>
      <c r="BO110" s="91"/>
      <c r="BP110" s="91"/>
      <c r="BQ110" s="91"/>
      <c r="BR110" s="91"/>
      <c r="BS110" s="91"/>
      <c r="BT110" s="91"/>
      <c r="BU110" s="91"/>
      <c r="BV110" s="91"/>
    </row>
    <row r="111" spans="63:74" x14ac:dyDescent="0.2">
      <c r="BK111" s="91"/>
      <c r="BL111" s="91"/>
      <c r="BM111" s="91"/>
      <c r="BN111" s="91"/>
      <c r="BO111" s="91"/>
      <c r="BP111" s="91"/>
      <c r="BQ111" s="91"/>
      <c r="BR111" s="91"/>
      <c r="BS111" s="91"/>
      <c r="BT111" s="91"/>
      <c r="BU111" s="91"/>
      <c r="BV111" s="91"/>
    </row>
    <row r="112" spans="63:74" x14ac:dyDescent="0.2">
      <c r="BK112" s="91"/>
      <c r="BL112" s="91"/>
      <c r="BM112" s="91"/>
      <c r="BN112" s="91"/>
      <c r="BO112" s="91"/>
      <c r="BP112" s="91"/>
      <c r="BQ112" s="91"/>
      <c r="BR112" s="91"/>
      <c r="BS112" s="91"/>
      <c r="BT112" s="91"/>
      <c r="BU112" s="91"/>
      <c r="BV112" s="91"/>
    </row>
    <row r="113" spans="63:74" x14ac:dyDescent="0.2">
      <c r="BK113" s="91"/>
      <c r="BL113" s="91"/>
      <c r="BM113" s="91"/>
      <c r="BN113" s="91"/>
      <c r="BO113" s="91"/>
      <c r="BP113" s="91"/>
      <c r="BQ113" s="91"/>
      <c r="BR113" s="91"/>
      <c r="BS113" s="91"/>
      <c r="BT113" s="91"/>
      <c r="BU113" s="91"/>
      <c r="BV113" s="91"/>
    </row>
    <row r="114" spans="63:74" x14ac:dyDescent="0.2">
      <c r="BK114" s="91"/>
      <c r="BL114" s="91"/>
      <c r="BM114" s="91"/>
      <c r="BN114" s="91"/>
      <c r="BO114" s="91"/>
      <c r="BP114" s="91"/>
      <c r="BQ114" s="91"/>
      <c r="BR114" s="91"/>
      <c r="BS114" s="91"/>
      <c r="BT114" s="91"/>
      <c r="BU114" s="91"/>
      <c r="BV114" s="91"/>
    </row>
    <row r="115" spans="63:74" x14ac:dyDescent="0.2">
      <c r="BK115" s="91"/>
      <c r="BL115" s="91"/>
      <c r="BM115" s="91"/>
      <c r="BN115" s="91"/>
      <c r="BO115" s="91"/>
      <c r="BP115" s="91"/>
      <c r="BQ115" s="91"/>
      <c r="BR115" s="91"/>
      <c r="BS115" s="91"/>
      <c r="BT115" s="91"/>
      <c r="BU115" s="91"/>
      <c r="BV115" s="91"/>
    </row>
    <row r="116" spans="63:74" x14ac:dyDescent="0.2">
      <c r="BK116" s="91"/>
      <c r="BL116" s="91"/>
      <c r="BM116" s="91"/>
      <c r="BN116" s="91"/>
      <c r="BO116" s="91"/>
      <c r="BP116" s="91"/>
      <c r="BQ116" s="91"/>
      <c r="BR116" s="91"/>
      <c r="BS116" s="91"/>
      <c r="BT116" s="91"/>
      <c r="BU116" s="91"/>
      <c r="BV116" s="91"/>
    </row>
    <row r="117" spans="63:74" x14ac:dyDescent="0.2">
      <c r="BK117" s="91"/>
      <c r="BL117" s="91"/>
      <c r="BM117" s="91"/>
      <c r="BN117" s="91"/>
      <c r="BO117" s="91"/>
      <c r="BP117" s="91"/>
      <c r="BQ117" s="91"/>
      <c r="BR117" s="91"/>
      <c r="BS117" s="91"/>
      <c r="BT117" s="91"/>
      <c r="BU117" s="91"/>
      <c r="BV117" s="91"/>
    </row>
    <row r="118" spans="63:74" x14ac:dyDescent="0.2">
      <c r="BK118" s="91"/>
      <c r="BL118" s="91"/>
      <c r="BM118" s="91"/>
      <c r="BN118" s="91"/>
      <c r="BO118" s="91"/>
      <c r="BP118" s="91"/>
      <c r="BQ118" s="91"/>
      <c r="BR118" s="91"/>
      <c r="BS118" s="91"/>
      <c r="BT118" s="91"/>
      <c r="BU118" s="91"/>
      <c r="BV118" s="91"/>
    </row>
    <row r="119" spans="63:74" x14ac:dyDescent="0.2">
      <c r="BK119" s="91"/>
      <c r="BL119" s="91"/>
      <c r="BM119" s="91"/>
      <c r="BN119" s="91"/>
      <c r="BO119" s="91"/>
      <c r="BP119" s="91"/>
      <c r="BQ119" s="91"/>
      <c r="BR119" s="91"/>
      <c r="BS119" s="91"/>
      <c r="BT119" s="91"/>
      <c r="BU119" s="91"/>
      <c r="BV119" s="91"/>
    </row>
    <row r="120" spans="63:74" x14ac:dyDescent="0.2">
      <c r="BK120" s="91"/>
      <c r="BL120" s="91"/>
      <c r="BM120" s="91"/>
      <c r="BN120" s="91"/>
      <c r="BO120" s="91"/>
      <c r="BP120" s="91"/>
      <c r="BQ120" s="91"/>
      <c r="BR120" s="91"/>
      <c r="BS120" s="91"/>
      <c r="BT120" s="91"/>
      <c r="BU120" s="91"/>
      <c r="BV120" s="91"/>
    </row>
    <row r="121" spans="63:74" x14ac:dyDescent="0.2">
      <c r="BK121" s="91"/>
      <c r="BL121" s="91"/>
      <c r="BM121" s="91"/>
      <c r="BN121" s="91"/>
      <c r="BO121" s="91"/>
      <c r="BP121" s="91"/>
      <c r="BQ121" s="91"/>
      <c r="BR121" s="91"/>
      <c r="BS121" s="91"/>
      <c r="BT121" s="91"/>
      <c r="BU121" s="91"/>
      <c r="BV121" s="91"/>
    </row>
    <row r="122" spans="63:74" x14ac:dyDescent="0.2">
      <c r="BK122" s="91"/>
      <c r="BL122" s="91"/>
      <c r="BM122" s="91"/>
      <c r="BN122" s="91"/>
      <c r="BO122" s="91"/>
      <c r="BP122" s="91"/>
      <c r="BQ122" s="91"/>
      <c r="BR122" s="91"/>
      <c r="BS122" s="91"/>
      <c r="BT122" s="91"/>
      <c r="BU122" s="91"/>
      <c r="BV122" s="91"/>
    </row>
    <row r="123" spans="63:74" x14ac:dyDescent="0.2">
      <c r="BK123" s="91"/>
      <c r="BL123" s="91"/>
      <c r="BM123" s="91"/>
      <c r="BN123" s="91"/>
      <c r="BO123" s="91"/>
      <c r="BP123" s="91"/>
      <c r="BQ123" s="91"/>
      <c r="BR123" s="91"/>
      <c r="BS123" s="91"/>
      <c r="BT123" s="91"/>
      <c r="BU123" s="91"/>
      <c r="BV123" s="91"/>
    </row>
    <row r="124" spans="63:74" x14ac:dyDescent="0.2">
      <c r="BK124" s="91"/>
      <c r="BL124" s="91"/>
      <c r="BM124" s="91"/>
      <c r="BN124" s="91"/>
      <c r="BO124" s="91"/>
      <c r="BP124" s="91"/>
      <c r="BQ124" s="91"/>
      <c r="BR124" s="91"/>
      <c r="BS124" s="91"/>
      <c r="BT124" s="91"/>
      <c r="BU124" s="91"/>
      <c r="BV124" s="91"/>
    </row>
    <row r="125" spans="63:74" x14ac:dyDescent="0.2">
      <c r="BK125" s="91"/>
      <c r="BL125" s="91"/>
      <c r="BM125" s="91"/>
      <c r="BN125" s="91"/>
      <c r="BO125" s="91"/>
      <c r="BP125" s="91"/>
      <c r="BQ125" s="91"/>
      <c r="BR125" s="91"/>
      <c r="BS125" s="91"/>
      <c r="BT125" s="91"/>
      <c r="BU125" s="91"/>
      <c r="BV125" s="91"/>
    </row>
    <row r="126" spans="63:74" x14ac:dyDescent="0.2">
      <c r="BK126" s="91"/>
      <c r="BL126" s="91"/>
      <c r="BM126" s="91"/>
      <c r="BN126" s="91"/>
      <c r="BO126" s="91"/>
      <c r="BP126" s="91"/>
      <c r="BQ126" s="91"/>
      <c r="BR126" s="91"/>
      <c r="BS126" s="91"/>
      <c r="BT126" s="91"/>
      <c r="BU126" s="91"/>
      <c r="BV126" s="91"/>
    </row>
    <row r="127" spans="63:74" x14ac:dyDescent="0.2">
      <c r="BK127" s="91"/>
      <c r="BL127" s="91"/>
      <c r="BM127" s="91"/>
      <c r="BN127" s="91"/>
      <c r="BO127" s="91"/>
      <c r="BP127" s="91"/>
      <c r="BQ127" s="91"/>
      <c r="BR127" s="91"/>
      <c r="BS127" s="91"/>
      <c r="BT127" s="91"/>
      <c r="BU127" s="91"/>
      <c r="BV127" s="91"/>
    </row>
    <row r="128" spans="63:74" x14ac:dyDescent="0.2">
      <c r="BK128" s="91"/>
      <c r="BL128" s="91"/>
      <c r="BM128" s="91"/>
      <c r="BN128" s="91"/>
      <c r="BO128" s="91"/>
      <c r="BP128" s="91"/>
      <c r="BQ128" s="91"/>
      <c r="BR128" s="91"/>
      <c r="BS128" s="91"/>
      <c r="BT128" s="91"/>
      <c r="BU128" s="91"/>
      <c r="BV128" s="91"/>
    </row>
    <row r="129" spans="63:74" x14ac:dyDescent="0.2">
      <c r="BK129" s="91"/>
      <c r="BL129" s="91"/>
      <c r="BM129" s="91"/>
      <c r="BN129" s="91"/>
      <c r="BO129" s="91"/>
      <c r="BP129" s="91"/>
      <c r="BQ129" s="91"/>
      <c r="BR129" s="91"/>
      <c r="BS129" s="91"/>
      <c r="BT129" s="91"/>
      <c r="BU129" s="91"/>
      <c r="BV129" s="91"/>
    </row>
    <row r="130" spans="63:74" x14ac:dyDescent="0.2">
      <c r="BK130" s="91"/>
      <c r="BL130" s="91"/>
      <c r="BM130" s="91"/>
      <c r="BN130" s="91"/>
      <c r="BO130" s="91"/>
      <c r="BP130" s="91"/>
      <c r="BQ130" s="91"/>
      <c r="BR130" s="91"/>
      <c r="BS130" s="91"/>
      <c r="BT130" s="91"/>
      <c r="BU130" s="91"/>
      <c r="BV130" s="91"/>
    </row>
    <row r="131" spans="63:74" x14ac:dyDescent="0.2">
      <c r="BK131" s="91"/>
      <c r="BL131" s="91"/>
      <c r="BM131" s="91"/>
      <c r="BN131" s="91"/>
      <c r="BO131" s="91"/>
      <c r="BP131" s="91"/>
      <c r="BQ131" s="91"/>
      <c r="BR131" s="91"/>
      <c r="BS131" s="91"/>
      <c r="BT131" s="91"/>
      <c r="BU131" s="91"/>
      <c r="BV131" s="91"/>
    </row>
    <row r="132" spans="63:74" x14ac:dyDescent="0.2">
      <c r="BK132" s="91"/>
      <c r="BL132" s="91"/>
      <c r="BM132" s="91"/>
      <c r="BN132" s="91"/>
      <c r="BO132" s="91"/>
      <c r="BP132" s="91"/>
      <c r="BQ132" s="91"/>
      <c r="BR132" s="91"/>
      <c r="BS132" s="91"/>
      <c r="BT132" s="91"/>
      <c r="BU132" s="91"/>
      <c r="BV132" s="91"/>
    </row>
    <row r="133" spans="63:74" x14ac:dyDescent="0.2">
      <c r="BK133" s="91"/>
      <c r="BL133" s="91"/>
      <c r="BM133" s="91"/>
      <c r="BN133" s="91"/>
      <c r="BO133" s="91"/>
      <c r="BP133" s="91"/>
      <c r="BQ133" s="91"/>
      <c r="BR133" s="91"/>
      <c r="BS133" s="91"/>
      <c r="BT133" s="91"/>
      <c r="BU133" s="91"/>
      <c r="BV133" s="91"/>
    </row>
    <row r="134" spans="63:74" x14ac:dyDescent="0.2">
      <c r="BK134" s="91"/>
      <c r="BL134" s="91"/>
      <c r="BM134" s="91"/>
      <c r="BN134" s="91"/>
      <c r="BO134" s="91"/>
      <c r="BP134" s="91"/>
      <c r="BQ134" s="91"/>
      <c r="BR134" s="91"/>
      <c r="BS134" s="91"/>
      <c r="BT134" s="91"/>
      <c r="BU134" s="91"/>
      <c r="BV134" s="91"/>
    </row>
    <row r="135" spans="63:74" x14ac:dyDescent="0.2">
      <c r="BK135" s="91"/>
      <c r="BL135" s="91"/>
      <c r="BM135" s="91"/>
      <c r="BN135" s="91"/>
      <c r="BO135" s="91"/>
      <c r="BP135" s="91"/>
      <c r="BQ135" s="91"/>
      <c r="BR135" s="91"/>
      <c r="BS135" s="91"/>
      <c r="BT135" s="91"/>
      <c r="BU135" s="91"/>
      <c r="BV135" s="91"/>
    </row>
    <row r="136" spans="63:74" x14ac:dyDescent="0.2">
      <c r="BK136" s="91"/>
      <c r="BL136" s="91"/>
      <c r="BM136" s="91"/>
      <c r="BN136" s="91"/>
      <c r="BO136" s="91"/>
      <c r="BP136" s="91"/>
      <c r="BQ136" s="91"/>
      <c r="BR136" s="91"/>
      <c r="BS136" s="91"/>
      <c r="BT136" s="91"/>
      <c r="BU136" s="91"/>
      <c r="BV136" s="91"/>
    </row>
    <row r="137" spans="63:74" x14ac:dyDescent="0.2">
      <c r="BK137" s="91"/>
      <c r="BL137" s="91"/>
      <c r="BM137" s="91"/>
      <c r="BN137" s="91"/>
      <c r="BO137" s="91"/>
      <c r="BP137" s="91"/>
      <c r="BQ137" s="91"/>
      <c r="BR137" s="91"/>
      <c r="BS137" s="91"/>
      <c r="BT137" s="91"/>
      <c r="BU137" s="91"/>
      <c r="BV137" s="91"/>
    </row>
    <row r="138" spans="63:74" x14ac:dyDescent="0.2">
      <c r="BK138" s="91"/>
      <c r="BL138" s="91"/>
      <c r="BM138" s="91"/>
      <c r="BN138" s="91"/>
      <c r="BO138" s="91"/>
      <c r="BP138" s="91"/>
      <c r="BQ138" s="91"/>
      <c r="BR138" s="91"/>
      <c r="BS138" s="91"/>
      <c r="BT138" s="91"/>
      <c r="BU138" s="91"/>
      <c r="BV138" s="91"/>
    </row>
    <row r="139" spans="63:74" x14ac:dyDescent="0.2">
      <c r="BK139" s="91"/>
      <c r="BL139" s="91"/>
      <c r="BM139" s="91"/>
      <c r="BN139" s="91"/>
      <c r="BO139" s="91"/>
      <c r="BP139" s="91"/>
      <c r="BQ139" s="91"/>
      <c r="BR139" s="91"/>
      <c r="BS139" s="91"/>
      <c r="BT139" s="91"/>
      <c r="BU139" s="91"/>
      <c r="BV139" s="91"/>
    </row>
    <row r="140" spans="63:74" x14ac:dyDescent="0.2">
      <c r="BK140" s="91"/>
      <c r="BL140" s="91"/>
      <c r="BM140" s="91"/>
      <c r="BN140" s="91"/>
      <c r="BO140" s="91"/>
      <c r="BP140" s="91"/>
      <c r="BQ140" s="91"/>
      <c r="BR140" s="91"/>
      <c r="BS140" s="91"/>
      <c r="BT140" s="91"/>
      <c r="BU140" s="91"/>
      <c r="BV140" s="91"/>
    </row>
    <row r="141" spans="63:74" x14ac:dyDescent="0.2">
      <c r="BK141" s="91"/>
      <c r="BL141" s="91"/>
      <c r="BM141" s="91"/>
      <c r="BN141" s="91"/>
      <c r="BO141" s="91"/>
      <c r="BP141" s="91"/>
      <c r="BQ141" s="91"/>
      <c r="BR141" s="91"/>
      <c r="BS141" s="91"/>
      <c r="BT141" s="91"/>
      <c r="BU141" s="91"/>
      <c r="BV141" s="91"/>
    </row>
    <row r="142" spans="63:74" x14ac:dyDescent="0.2">
      <c r="BK142" s="91"/>
      <c r="BL142" s="91"/>
      <c r="BM142" s="91"/>
      <c r="BN142" s="91"/>
      <c r="BO142" s="91"/>
      <c r="BP142" s="91"/>
      <c r="BQ142" s="91"/>
      <c r="BR142" s="91"/>
      <c r="BS142" s="91"/>
      <c r="BT142" s="91"/>
      <c r="BU142" s="91"/>
      <c r="BV142" s="91"/>
    </row>
    <row r="143" spans="63:74" x14ac:dyDescent="0.2">
      <c r="BK143" s="91"/>
      <c r="BL143" s="91"/>
      <c r="BM143" s="91"/>
      <c r="BN143" s="91"/>
      <c r="BO143" s="91"/>
      <c r="BP143" s="91"/>
      <c r="BQ143" s="91"/>
      <c r="BR143" s="91"/>
      <c r="BS143" s="91"/>
      <c r="BT143" s="91"/>
      <c r="BU143" s="91"/>
      <c r="BV143" s="91"/>
    </row>
    <row r="144" spans="63:74" x14ac:dyDescent="0.2">
      <c r="BK144" s="91"/>
      <c r="BL144" s="91"/>
      <c r="BM144" s="91"/>
      <c r="BN144" s="91"/>
      <c r="BO144" s="91"/>
      <c r="BP144" s="91"/>
      <c r="BQ144" s="91"/>
      <c r="BR144" s="91"/>
      <c r="BS144" s="91"/>
      <c r="BT144" s="91"/>
      <c r="BU144" s="91"/>
      <c r="BV144" s="91"/>
    </row>
    <row r="145" spans="63:74" x14ac:dyDescent="0.2">
      <c r="BK145" s="91"/>
      <c r="BL145" s="91"/>
      <c r="BM145" s="91"/>
      <c r="BN145" s="91"/>
      <c r="BO145" s="91"/>
      <c r="BP145" s="91"/>
      <c r="BQ145" s="91"/>
      <c r="BR145" s="91"/>
      <c r="BS145" s="91"/>
      <c r="BT145" s="91"/>
      <c r="BU145" s="91"/>
      <c r="BV145" s="91"/>
    </row>
    <row r="146" spans="63:74" x14ac:dyDescent="0.2">
      <c r="BK146" s="91"/>
      <c r="BL146" s="91"/>
      <c r="BM146" s="91"/>
      <c r="BN146" s="91"/>
      <c r="BO146" s="91"/>
      <c r="BP146" s="91"/>
      <c r="BQ146" s="91"/>
      <c r="BR146" s="91"/>
      <c r="BS146" s="91"/>
      <c r="BT146" s="91"/>
      <c r="BU146" s="91"/>
      <c r="BV146" s="91"/>
    </row>
    <row r="147" spans="63:74" x14ac:dyDescent="0.2">
      <c r="BK147" s="91"/>
      <c r="BL147" s="91"/>
      <c r="BM147" s="91"/>
      <c r="BN147" s="91"/>
      <c r="BO147" s="91"/>
      <c r="BP147" s="91"/>
      <c r="BQ147" s="91"/>
      <c r="BR147" s="91"/>
      <c r="BS147" s="91"/>
      <c r="BT147" s="91"/>
      <c r="BU147" s="91"/>
      <c r="BV147" s="91"/>
    </row>
    <row r="148" spans="63:74" x14ac:dyDescent="0.2">
      <c r="BK148" s="91"/>
      <c r="BL148" s="91"/>
      <c r="BM148" s="91"/>
      <c r="BN148" s="91"/>
      <c r="BO148" s="91"/>
      <c r="BP148" s="91"/>
      <c r="BQ148" s="91"/>
      <c r="BR148" s="91"/>
      <c r="BS148" s="91"/>
      <c r="BT148" s="91"/>
      <c r="BU148" s="91"/>
      <c r="BV148" s="91"/>
    </row>
    <row r="149" spans="63:74" x14ac:dyDescent="0.2">
      <c r="BK149" s="91"/>
      <c r="BL149" s="91"/>
      <c r="BM149" s="91"/>
      <c r="BN149" s="91"/>
      <c r="BO149" s="91"/>
      <c r="BP149" s="91"/>
      <c r="BQ149" s="91"/>
      <c r="BR149" s="91"/>
      <c r="BS149" s="91"/>
      <c r="BT149" s="91"/>
      <c r="BU149" s="91"/>
      <c r="BV149" s="91"/>
    </row>
    <row r="150" spans="63:74" x14ac:dyDescent="0.2">
      <c r="BK150" s="91"/>
      <c r="BL150" s="91"/>
      <c r="BM150" s="91"/>
      <c r="BN150" s="91"/>
      <c r="BO150" s="91"/>
      <c r="BP150" s="91"/>
      <c r="BQ150" s="91"/>
      <c r="BR150" s="91"/>
      <c r="BS150" s="91"/>
      <c r="BT150" s="91"/>
      <c r="BU150" s="91"/>
      <c r="BV150" s="91"/>
    </row>
    <row r="151" spans="63:74" x14ac:dyDescent="0.2">
      <c r="BK151" s="91"/>
      <c r="BL151" s="91"/>
      <c r="BM151" s="91"/>
      <c r="BN151" s="91"/>
      <c r="BO151" s="91"/>
      <c r="BP151" s="91"/>
      <c r="BQ151" s="91"/>
      <c r="BR151" s="91"/>
      <c r="BS151" s="91"/>
      <c r="BT151" s="91"/>
      <c r="BU151" s="91"/>
      <c r="BV151" s="91"/>
    </row>
    <row r="152" spans="63:74" x14ac:dyDescent="0.2">
      <c r="BK152" s="91"/>
      <c r="BL152" s="91"/>
      <c r="BM152" s="91"/>
      <c r="BN152" s="91"/>
      <c r="BO152" s="91"/>
      <c r="BP152" s="91"/>
      <c r="BQ152" s="91"/>
      <c r="BR152" s="91"/>
      <c r="BS152" s="91"/>
      <c r="BT152" s="91"/>
      <c r="BU152" s="91"/>
      <c r="BV152" s="91"/>
    </row>
    <row r="153" spans="63:74" x14ac:dyDescent="0.2">
      <c r="BK153" s="91"/>
      <c r="BL153" s="91"/>
      <c r="BM153" s="91"/>
      <c r="BN153" s="91"/>
      <c r="BO153" s="91"/>
      <c r="BP153" s="91"/>
      <c r="BQ153" s="91"/>
      <c r="BR153" s="91"/>
      <c r="BS153" s="91"/>
      <c r="BT153" s="91"/>
      <c r="BU153" s="91"/>
      <c r="BV153" s="91"/>
    </row>
    <row r="154" spans="63:74" x14ac:dyDescent="0.2">
      <c r="BK154" s="91"/>
      <c r="BL154" s="91"/>
      <c r="BM154" s="91"/>
      <c r="BN154" s="91"/>
      <c r="BO154" s="91"/>
      <c r="BP154" s="91"/>
      <c r="BQ154" s="91"/>
      <c r="BR154" s="91"/>
      <c r="BS154" s="91"/>
      <c r="BT154" s="91"/>
      <c r="BU154" s="91"/>
      <c r="BV154" s="91"/>
    </row>
    <row r="155" spans="63:74" x14ac:dyDescent="0.2">
      <c r="BK155" s="91"/>
      <c r="BL155" s="91"/>
      <c r="BM155" s="91"/>
      <c r="BN155" s="91"/>
      <c r="BO155" s="91"/>
      <c r="BP155" s="91"/>
      <c r="BQ155" s="91"/>
      <c r="BR155" s="91"/>
      <c r="BS155" s="91"/>
      <c r="BT155" s="91"/>
      <c r="BU155" s="91"/>
      <c r="BV155" s="91"/>
    </row>
    <row r="156" spans="63:74" x14ac:dyDescent="0.2">
      <c r="BK156" s="91"/>
      <c r="BL156" s="91"/>
      <c r="BM156" s="91"/>
      <c r="BN156" s="91"/>
      <c r="BO156" s="91"/>
      <c r="BP156" s="91"/>
      <c r="BQ156" s="91"/>
      <c r="BR156" s="91"/>
      <c r="BS156" s="91"/>
      <c r="BT156" s="91"/>
      <c r="BU156" s="91"/>
      <c r="BV156" s="91"/>
    </row>
  </sheetData>
  <mergeCells count="19">
    <mergeCell ref="AM3:AX3"/>
    <mergeCell ref="AY3:BJ3"/>
    <mergeCell ref="BK3:BV3"/>
    <mergeCell ref="B1:AL1"/>
    <mergeCell ref="C3:N3"/>
    <mergeCell ref="O3:Z3"/>
    <mergeCell ref="AA3:AL3"/>
    <mergeCell ref="B75:Q75"/>
    <mergeCell ref="B76:Q76"/>
    <mergeCell ref="A1:A2"/>
    <mergeCell ref="B69:Q69"/>
    <mergeCell ref="B65:Q65"/>
    <mergeCell ref="B66:Q66"/>
    <mergeCell ref="B74:Q74"/>
    <mergeCell ref="B67:Q67"/>
    <mergeCell ref="B72:Q72"/>
    <mergeCell ref="B70:Q70"/>
    <mergeCell ref="B73:R73"/>
    <mergeCell ref="B64:Q64"/>
  </mergeCells>
  <phoneticPr fontId="7" type="noConversion"/>
  <hyperlinks>
    <hyperlink ref="A1:A2" location="Contents!A1" display="Table of Contents" xr:uid="{00000000-0004-0000-1600-000000000000}"/>
  </hyperlinks>
  <pageMargins left="0.25" right="0.25" top="0.25" bottom="0.25" header="0.5" footer="0.5"/>
  <pageSetup scale="17" orientation="portrait"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ransitionEvaluation="1" transitionEntry="1" codeName="Sheet5">
    <pageSetUpPr fitToPage="1"/>
  </sheetPr>
  <dimension ref="A1:BV143"/>
  <sheetViews>
    <sheetView showGridLines="0" zoomScaleNormal="100" workbookViewId="0">
      <pane xSplit="2" ySplit="4" topLeftCell="AT5" activePane="bottomRight" state="frozen"/>
      <selection pane="topRight" activeCell="BF63" sqref="BF63"/>
      <selection pane="bottomLeft" activeCell="BF63" sqref="BF63"/>
      <selection pane="bottomRight" activeCell="B1" sqref="B1:AL1"/>
    </sheetView>
  </sheetViews>
  <sheetFormatPr defaultColWidth="9.5703125" defaultRowHeight="11.25" x14ac:dyDescent="0.2"/>
  <cols>
    <col min="1" max="1" width="12" style="58" customWidth="1"/>
    <col min="2" max="2" width="43.42578125" style="58" customWidth="1"/>
    <col min="3" max="50" width="7.42578125" style="58" customWidth="1"/>
    <col min="51" max="55" width="7.42578125" style="747" customWidth="1"/>
    <col min="56" max="58" width="7.42578125" style="633" customWidth="1"/>
    <col min="59" max="61" width="7.42578125" style="747" customWidth="1"/>
    <col min="62" max="62" width="7.42578125" style="90" customWidth="1"/>
    <col min="63" max="74" width="7.42578125" style="58" customWidth="1"/>
    <col min="75" max="16384" width="9.5703125" style="58"/>
  </cols>
  <sheetData>
    <row r="1" spans="1:74" ht="13.35" customHeight="1" x14ac:dyDescent="0.2">
      <c r="A1" s="970" t="s">
        <v>38</v>
      </c>
      <c r="B1" s="1094" t="s">
        <v>34</v>
      </c>
      <c r="C1" s="1095"/>
      <c r="D1" s="1095"/>
      <c r="E1" s="1095"/>
      <c r="F1" s="1095"/>
      <c r="G1" s="1095"/>
      <c r="H1" s="1095"/>
      <c r="I1" s="1095"/>
      <c r="J1" s="1095"/>
      <c r="K1" s="1095"/>
      <c r="L1" s="1095"/>
      <c r="M1" s="1095"/>
      <c r="N1" s="1095"/>
      <c r="O1" s="1095"/>
      <c r="P1" s="1095"/>
      <c r="Q1" s="1095"/>
      <c r="R1" s="1095"/>
      <c r="S1" s="1095"/>
      <c r="T1" s="1095"/>
      <c r="U1" s="1095"/>
      <c r="V1" s="1095"/>
      <c r="W1" s="1095"/>
      <c r="X1" s="1095"/>
      <c r="Y1" s="1095"/>
      <c r="Z1" s="1095"/>
      <c r="AA1" s="1095"/>
      <c r="AB1" s="1095"/>
      <c r="AC1" s="1095"/>
      <c r="AD1" s="1095"/>
      <c r="AE1" s="1095"/>
      <c r="AF1" s="1095"/>
      <c r="AG1" s="1095"/>
      <c r="AH1" s="1095"/>
      <c r="AI1" s="1095"/>
      <c r="AJ1" s="1095"/>
      <c r="AK1" s="1095"/>
      <c r="AL1" s="1095"/>
      <c r="AM1" s="714"/>
      <c r="AN1" s="714"/>
      <c r="AO1" s="714"/>
      <c r="AP1" s="714"/>
      <c r="AQ1" s="714"/>
      <c r="AR1" s="714"/>
      <c r="AS1" s="714"/>
      <c r="AT1" s="714"/>
      <c r="AU1" s="714"/>
      <c r="AV1" s="714"/>
      <c r="AW1" s="714"/>
      <c r="AX1" s="714"/>
      <c r="BK1" s="714"/>
      <c r="BL1" s="714"/>
      <c r="BM1" s="714"/>
      <c r="BN1" s="714"/>
      <c r="BO1" s="714"/>
      <c r="BP1" s="714"/>
      <c r="BQ1" s="714"/>
      <c r="BR1" s="714"/>
      <c r="BS1" s="714"/>
      <c r="BT1" s="714"/>
      <c r="BU1" s="714"/>
      <c r="BV1" s="714"/>
    </row>
    <row r="2" spans="1:74" s="8" customFormat="1" ht="12.75" x14ac:dyDescent="0.2">
      <c r="A2" s="971"/>
      <c r="B2" s="884" t="str">
        <f>"U.S. Energy Information Administration  |  Short-Term Energy Outlook  - "&amp;Dates!D1</f>
        <v>U.S. Energy Information Administration  |  Short-Term Energy Outlook  - August 2026</v>
      </c>
      <c r="C2" s="164"/>
      <c r="D2" s="164"/>
      <c r="E2" s="164"/>
      <c r="F2" s="164"/>
      <c r="G2" s="164"/>
      <c r="H2" s="164"/>
      <c r="I2" s="164"/>
      <c r="J2" s="164"/>
      <c r="K2" s="164"/>
      <c r="L2" s="164"/>
      <c r="M2" s="164"/>
      <c r="N2" s="164"/>
      <c r="O2" s="164"/>
      <c r="P2" s="164"/>
      <c r="Q2" s="164"/>
      <c r="R2" s="164"/>
      <c r="S2" s="164"/>
      <c r="T2" s="164"/>
      <c r="U2" s="164"/>
      <c r="V2" s="164"/>
      <c r="W2" s="164"/>
      <c r="X2" s="164"/>
      <c r="Y2" s="164"/>
      <c r="Z2" s="164"/>
      <c r="AA2" s="164"/>
      <c r="AB2" s="164"/>
      <c r="AC2" s="164"/>
      <c r="AD2" s="164"/>
      <c r="AE2" s="164"/>
      <c r="AF2" s="164"/>
      <c r="AG2" s="164"/>
      <c r="AH2" s="164"/>
      <c r="AI2" s="164"/>
      <c r="AJ2" s="164"/>
      <c r="AK2" s="164"/>
      <c r="AL2" s="164"/>
      <c r="AM2" s="906"/>
      <c r="AN2" s="906"/>
      <c r="AO2" s="906"/>
      <c r="AP2" s="906"/>
      <c r="AQ2" s="906"/>
      <c r="AR2" s="906"/>
      <c r="AS2" s="906"/>
      <c r="AT2" s="906"/>
      <c r="AU2" s="906"/>
      <c r="AV2" s="906"/>
      <c r="AW2" s="906"/>
      <c r="AX2" s="906"/>
      <c r="AY2" s="727"/>
      <c r="AZ2" s="727"/>
      <c r="BA2" s="727"/>
      <c r="BB2" s="727"/>
      <c r="BC2" s="727"/>
      <c r="BD2" s="259"/>
      <c r="BE2" s="259"/>
      <c r="BF2" s="259"/>
      <c r="BG2" s="727"/>
      <c r="BH2" s="727"/>
      <c r="BI2" s="727"/>
      <c r="BJ2" s="108"/>
      <c r="BK2" s="906"/>
      <c r="BL2" s="906"/>
      <c r="BM2" s="906"/>
      <c r="BN2" s="906"/>
      <c r="BO2" s="906"/>
      <c r="BP2" s="906"/>
      <c r="BQ2" s="906"/>
      <c r="BR2" s="906"/>
      <c r="BS2" s="906"/>
      <c r="BT2" s="906"/>
      <c r="BU2" s="906"/>
      <c r="BV2" s="906"/>
    </row>
    <row r="3" spans="1:74" s="7" customFormat="1" ht="12.75" x14ac:dyDescent="0.2">
      <c r="A3" s="248" t="s">
        <v>39</v>
      </c>
      <c r="B3" s="9"/>
      <c r="C3" s="962">
        <f>Dates!D3</f>
        <v>2022</v>
      </c>
      <c r="D3" s="963"/>
      <c r="E3" s="963"/>
      <c r="F3" s="963"/>
      <c r="G3" s="963"/>
      <c r="H3" s="963"/>
      <c r="I3" s="963"/>
      <c r="J3" s="963"/>
      <c r="K3" s="963"/>
      <c r="L3" s="963"/>
      <c r="M3" s="963"/>
      <c r="N3" s="964"/>
      <c r="O3" s="962">
        <f>C3+1</f>
        <v>2023</v>
      </c>
      <c r="P3" s="965"/>
      <c r="Q3" s="965"/>
      <c r="R3" s="965"/>
      <c r="S3" s="965"/>
      <c r="T3" s="965"/>
      <c r="U3" s="965"/>
      <c r="V3" s="965"/>
      <c r="W3" s="965"/>
      <c r="X3" s="963"/>
      <c r="Y3" s="963"/>
      <c r="Z3" s="964"/>
      <c r="AA3" s="955">
        <f>O3+1</f>
        <v>2024</v>
      </c>
      <c r="AB3" s="963"/>
      <c r="AC3" s="963"/>
      <c r="AD3" s="963"/>
      <c r="AE3" s="963"/>
      <c r="AF3" s="963"/>
      <c r="AG3" s="963"/>
      <c r="AH3" s="963"/>
      <c r="AI3" s="963"/>
      <c r="AJ3" s="963"/>
      <c r="AK3" s="963"/>
      <c r="AL3" s="964"/>
      <c r="AM3" s="955">
        <f>AA3+1</f>
        <v>2025</v>
      </c>
      <c r="AN3" s="963"/>
      <c r="AO3" s="963"/>
      <c r="AP3" s="963"/>
      <c r="AQ3" s="963"/>
      <c r="AR3" s="963"/>
      <c r="AS3" s="963"/>
      <c r="AT3" s="963"/>
      <c r="AU3" s="963"/>
      <c r="AV3" s="963"/>
      <c r="AW3" s="963"/>
      <c r="AX3" s="964"/>
      <c r="AY3" s="955">
        <f>AM3+1</f>
        <v>2026</v>
      </c>
      <c r="AZ3" s="956"/>
      <c r="BA3" s="956"/>
      <c r="BB3" s="956"/>
      <c r="BC3" s="956"/>
      <c r="BD3" s="956"/>
      <c r="BE3" s="956"/>
      <c r="BF3" s="956"/>
      <c r="BG3" s="956"/>
      <c r="BH3" s="956"/>
      <c r="BI3" s="956"/>
      <c r="BJ3" s="957"/>
      <c r="BK3" s="955">
        <f>AY3+1</f>
        <v>2027</v>
      </c>
      <c r="BL3" s="963"/>
      <c r="BM3" s="963"/>
      <c r="BN3" s="963"/>
      <c r="BO3" s="963"/>
      <c r="BP3" s="963"/>
      <c r="BQ3" s="963"/>
      <c r="BR3" s="963"/>
      <c r="BS3" s="963"/>
      <c r="BT3" s="963"/>
      <c r="BU3" s="963"/>
      <c r="BV3" s="964"/>
    </row>
    <row r="4" spans="1:74" s="7" customFormat="1" x14ac:dyDescent="0.2">
      <c r="A4" s="254" t="str">
        <f>TEXT(Dates!$D$2,"dddd, mmmm d, yyyy")</f>
        <v>Thursday, August 6, 2026</v>
      </c>
      <c r="B4" s="10"/>
      <c r="C4" s="11" t="s">
        <v>40</v>
      </c>
      <c r="D4" s="11" t="s">
        <v>41</v>
      </c>
      <c r="E4" s="11" t="s">
        <v>42</v>
      </c>
      <c r="F4" s="11" t="s">
        <v>43</v>
      </c>
      <c r="G4" s="11" t="s">
        <v>44</v>
      </c>
      <c r="H4" s="11" t="s">
        <v>45</v>
      </c>
      <c r="I4" s="11" t="s">
        <v>46</v>
      </c>
      <c r="J4" s="11" t="s">
        <v>47</v>
      </c>
      <c r="K4" s="11" t="s">
        <v>48</v>
      </c>
      <c r="L4" s="11" t="s">
        <v>49</v>
      </c>
      <c r="M4" s="11" t="s">
        <v>50</v>
      </c>
      <c r="N4" s="11" t="s">
        <v>51</v>
      </c>
      <c r="O4" s="11" t="s">
        <v>40</v>
      </c>
      <c r="P4" s="11" t="s">
        <v>41</v>
      </c>
      <c r="Q4" s="11" t="s">
        <v>42</v>
      </c>
      <c r="R4" s="11" t="s">
        <v>43</v>
      </c>
      <c r="S4" s="11" t="s">
        <v>44</v>
      </c>
      <c r="T4" s="11" t="s">
        <v>45</v>
      </c>
      <c r="U4" s="11" t="s">
        <v>46</v>
      </c>
      <c r="V4" s="11" t="s">
        <v>47</v>
      </c>
      <c r="W4" s="11" t="s">
        <v>48</v>
      </c>
      <c r="X4" s="11" t="s">
        <v>49</v>
      </c>
      <c r="Y4" s="11" t="s">
        <v>50</v>
      </c>
      <c r="Z4" s="11" t="s">
        <v>51</v>
      </c>
      <c r="AA4" s="11" t="s">
        <v>40</v>
      </c>
      <c r="AB4" s="11" t="s">
        <v>41</v>
      </c>
      <c r="AC4" s="11" t="s">
        <v>42</v>
      </c>
      <c r="AD4" s="11" t="s">
        <v>43</v>
      </c>
      <c r="AE4" s="11" t="s">
        <v>44</v>
      </c>
      <c r="AF4" s="11" t="s">
        <v>45</v>
      </c>
      <c r="AG4" s="11" t="s">
        <v>46</v>
      </c>
      <c r="AH4" s="11" t="s">
        <v>47</v>
      </c>
      <c r="AI4" s="11" t="s">
        <v>48</v>
      </c>
      <c r="AJ4" s="11" t="s">
        <v>49</v>
      </c>
      <c r="AK4" s="11" t="s">
        <v>50</v>
      </c>
      <c r="AL4" s="11" t="s">
        <v>51</v>
      </c>
      <c r="AM4" s="11" t="s">
        <v>40</v>
      </c>
      <c r="AN4" s="11" t="s">
        <v>41</v>
      </c>
      <c r="AO4" s="11" t="s">
        <v>42</v>
      </c>
      <c r="AP4" s="11" t="s">
        <v>43</v>
      </c>
      <c r="AQ4" s="11" t="s">
        <v>44</v>
      </c>
      <c r="AR4" s="11" t="s">
        <v>45</v>
      </c>
      <c r="AS4" s="11" t="s">
        <v>46</v>
      </c>
      <c r="AT4" s="11" t="s">
        <v>47</v>
      </c>
      <c r="AU4" s="11" t="s">
        <v>48</v>
      </c>
      <c r="AV4" s="11" t="s">
        <v>49</v>
      </c>
      <c r="AW4" s="11" t="s">
        <v>50</v>
      </c>
      <c r="AX4" s="11" t="s">
        <v>51</v>
      </c>
      <c r="AY4" s="553" t="s">
        <v>40</v>
      </c>
      <c r="AZ4" s="553" t="s">
        <v>41</v>
      </c>
      <c r="BA4" s="553" t="s">
        <v>42</v>
      </c>
      <c r="BB4" s="553" t="s">
        <v>43</v>
      </c>
      <c r="BC4" s="553" t="s">
        <v>44</v>
      </c>
      <c r="BD4" s="553" t="s">
        <v>45</v>
      </c>
      <c r="BE4" s="553" t="s">
        <v>46</v>
      </c>
      <c r="BF4" s="553" t="s">
        <v>47</v>
      </c>
      <c r="BG4" s="553" t="s">
        <v>48</v>
      </c>
      <c r="BH4" s="553" t="s">
        <v>49</v>
      </c>
      <c r="BI4" s="553" t="s">
        <v>50</v>
      </c>
      <c r="BJ4" s="11" t="s">
        <v>51</v>
      </c>
      <c r="BK4" s="11" t="s">
        <v>40</v>
      </c>
      <c r="BL4" s="11" t="s">
        <v>41</v>
      </c>
      <c r="BM4" s="11" t="s">
        <v>42</v>
      </c>
      <c r="BN4" s="11" t="s">
        <v>43</v>
      </c>
      <c r="BO4" s="11" t="s">
        <v>44</v>
      </c>
      <c r="BP4" s="11" t="s">
        <v>45</v>
      </c>
      <c r="BQ4" s="11" t="s">
        <v>46</v>
      </c>
      <c r="BR4" s="11" t="s">
        <v>47</v>
      </c>
      <c r="BS4" s="11" t="s">
        <v>48</v>
      </c>
      <c r="BT4" s="11" t="s">
        <v>49</v>
      </c>
      <c r="BU4" s="11" t="s">
        <v>50</v>
      </c>
      <c r="BV4" s="11" t="s">
        <v>51</v>
      </c>
    </row>
    <row r="5" spans="1:74" ht="11.1" customHeight="1" x14ac:dyDescent="0.2">
      <c r="A5" s="949"/>
      <c r="B5" s="59" t="s">
        <v>1390</v>
      </c>
      <c r="C5" s="444"/>
      <c r="D5" s="444"/>
      <c r="E5" s="444"/>
      <c r="F5" s="444"/>
      <c r="G5" s="444"/>
      <c r="H5" s="444"/>
      <c r="I5" s="444"/>
      <c r="J5" s="444"/>
      <c r="K5" s="444"/>
      <c r="L5" s="444"/>
      <c r="M5" s="444"/>
      <c r="N5" s="444"/>
      <c r="O5" s="444"/>
      <c r="P5" s="444"/>
      <c r="Q5" s="444"/>
      <c r="R5" s="444"/>
      <c r="S5" s="444"/>
      <c r="T5" s="444"/>
      <c r="U5" s="444"/>
      <c r="V5" s="444"/>
      <c r="W5" s="444"/>
      <c r="X5" s="444"/>
      <c r="Y5" s="444"/>
      <c r="Z5" s="444"/>
      <c r="AA5" s="444"/>
      <c r="AB5" s="444"/>
      <c r="AC5" s="444"/>
      <c r="AD5" s="444"/>
      <c r="AE5" s="444"/>
      <c r="AF5" s="444"/>
      <c r="AG5" s="444"/>
      <c r="AH5" s="444"/>
      <c r="AI5" s="444"/>
      <c r="AJ5" s="444"/>
      <c r="AK5" s="444"/>
      <c r="AL5" s="444"/>
      <c r="AM5" s="444"/>
      <c r="AN5" s="444"/>
      <c r="AO5" s="444"/>
      <c r="AP5" s="444"/>
      <c r="AQ5" s="444"/>
      <c r="AR5" s="444"/>
      <c r="AS5" s="444"/>
      <c r="AT5" s="444"/>
      <c r="AU5" s="444"/>
      <c r="AV5" s="444"/>
      <c r="AW5" s="444"/>
      <c r="AX5" s="444"/>
      <c r="AY5" s="444"/>
      <c r="AZ5" s="842"/>
      <c r="BA5" s="842"/>
      <c r="BB5" s="842"/>
      <c r="BC5" s="842"/>
      <c r="BD5" s="873"/>
      <c r="BE5" s="873"/>
      <c r="BF5" s="774"/>
      <c r="BG5" s="774"/>
      <c r="BH5" s="774"/>
      <c r="BI5" s="774"/>
      <c r="BJ5" s="450"/>
      <c r="BK5" s="450"/>
      <c r="BL5" s="450"/>
      <c r="BM5" s="450"/>
      <c r="BN5" s="450"/>
      <c r="BO5" s="450"/>
      <c r="BP5" s="450"/>
      <c r="BQ5" s="450"/>
      <c r="BR5" s="450"/>
      <c r="BS5" s="450"/>
      <c r="BT5" s="450"/>
      <c r="BU5" s="450"/>
      <c r="BV5" s="450"/>
    </row>
    <row r="6" spans="1:74" ht="11.1" customHeight="1" x14ac:dyDescent="0.2">
      <c r="A6" s="949" t="s">
        <v>1391</v>
      </c>
      <c r="B6" s="950" t="s">
        <v>774</v>
      </c>
      <c r="C6" s="279">
        <v>1138.7040909</v>
      </c>
      <c r="D6" s="279">
        <v>1137.9466348000001</v>
      </c>
      <c r="E6" s="279">
        <v>1138.642259</v>
      </c>
      <c r="F6" s="279">
        <v>1143.5866284000001</v>
      </c>
      <c r="G6" s="279">
        <v>1145.0916643</v>
      </c>
      <c r="H6" s="279">
        <v>1145.9530315</v>
      </c>
      <c r="I6" s="279">
        <v>1142.9625599999999</v>
      </c>
      <c r="J6" s="279">
        <v>1144.9427177</v>
      </c>
      <c r="K6" s="279">
        <v>1148.6853345</v>
      </c>
      <c r="L6" s="279">
        <v>1160.1624776000001</v>
      </c>
      <c r="M6" s="279">
        <v>1162.9509619999999</v>
      </c>
      <c r="N6" s="279">
        <v>1163.0228551</v>
      </c>
      <c r="O6" s="279">
        <v>1154.9728739</v>
      </c>
      <c r="P6" s="279">
        <v>1153.6655464</v>
      </c>
      <c r="Q6" s="279">
        <v>1153.6955895999999</v>
      </c>
      <c r="R6" s="279">
        <v>1156.1826501999999</v>
      </c>
      <c r="S6" s="279">
        <v>1158.0477002</v>
      </c>
      <c r="T6" s="279">
        <v>1160.4103861000001</v>
      </c>
      <c r="U6" s="279">
        <v>1163.7834922</v>
      </c>
      <c r="V6" s="279">
        <v>1166.7568616999999</v>
      </c>
      <c r="W6" s="279">
        <v>1169.8432788</v>
      </c>
      <c r="X6" s="279">
        <v>1174.5397714999999</v>
      </c>
      <c r="Y6" s="279">
        <v>1176.729513</v>
      </c>
      <c r="Z6" s="279">
        <v>1177.9095311999999</v>
      </c>
      <c r="AA6" s="279">
        <v>1175.4453334</v>
      </c>
      <c r="AB6" s="279">
        <v>1176.5817744000001</v>
      </c>
      <c r="AC6" s="279">
        <v>1178.6843615</v>
      </c>
      <c r="AD6" s="279">
        <v>1183.4753556000001</v>
      </c>
      <c r="AE6" s="279">
        <v>1186.2185396</v>
      </c>
      <c r="AF6" s="279">
        <v>1188.6361741000001</v>
      </c>
      <c r="AG6" s="279">
        <v>1191.4329663999999</v>
      </c>
      <c r="AH6" s="279">
        <v>1192.6709718</v>
      </c>
      <c r="AI6" s="279">
        <v>1193.0548974999999</v>
      </c>
      <c r="AJ6" s="279">
        <v>1190.3830601</v>
      </c>
      <c r="AK6" s="279">
        <v>1190.7100889999999</v>
      </c>
      <c r="AL6" s="279">
        <v>1191.8343007000001</v>
      </c>
      <c r="AM6" s="279">
        <v>1193.9833156</v>
      </c>
      <c r="AN6" s="279">
        <v>1196.5311778</v>
      </c>
      <c r="AO6" s="279">
        <v>1199.7055077</v>
      </c>
      <c r="AP6" s="279">
        <v>1204.1903987999999</v>
      </c>
      <c r="AQ6" s="279">
        <v>1208.1045938</v>
      </c>
      <c r="AR6" s="279">
        <v>1212.1321862</v>
      </c>
      <c r="AS6" s="279">
        <v>1217.9332715999999</v>
      </c>
      <c r="AT6" s="279">
        <v>1220.9425871000001</v>
      </c>
      <c r="AU6" s="279">
        <v>1222.8202283999999</v>
      </c>
      <c r="AV6" s="279">
        <v>1221.7525424999999</v>
      </c>
      <c r="AW6" s="279">
        <v>1222.727075</v>
      </c>
      <c r="AX6" s="279">
        <v>1223.9301731</v>
      </c>
      <c r="AY6" s="279">
        <v>1225.8513931</v>
      </c>
      <c r="AZ6" s="783">
        <v>1227.1444547999999</v>
      </c>
      <c r="BA6" s="783">
        <v>1228.2989147000001</v>
      </c>
      <c r="BB6" s="783">
        <v>1228.8423266</v>
      </c>
      <c r="BC6" s="783">
        <v>1230.0739175000001</v>
      </c>
      <c r="BD6" s="783">
        <v>1231.5212412999999</v>
      </c>
      <c r="BE6" s="783">
        <v>1233.366927</v>
      </c>
      <c r="BF6" s="290">
        <v>1235.1089999999999</v>
      </c>
      <c r="BG6" s="290">
        <v>1236.9290000000001</v>
      </c>
      <c r="BH6" s="290">
        <v>1238.69</v>
      </c>
      <c r="BI6" s="290">
        <v>1240.7719999999999</v>
      </c>
      <c r="BJ6" s="290">
        <v>1243.037</v>
      </c>
      <c r="BK6" s="290">
        <v>1245.626</v>
      </c>
      <c r="BL6" s="290">
        <v>1248.1500000000001</v>
      </c>
      <c r="BM6" s="290">
        <v>1250.749</v>
      </c>
      <c r="BN6" s="290">
        <v>1253.4459999999999</v>
      </c>
      <c r="BO6" s="290">
        <v>1256.182</v>
      </c>
      <c r="BP6" s="290">
        <v>1258.9770000000001</v>
      </c>
      <c r="BQ6" s="290">
        <v>1262.027</v>
      </c>
      <c r="BR6" s="290">
        <v>1264.7950000000001</v>
      </c>
      <c r="BS6" s="290">
        <v>1267.4760000000001</v>
      </c>
      <c r="BT6" s="290">
        <v>1270.069</v>
      </c>
      <c r="BU6" s="290">
        <v>1272.576</v>
      </c>
      <c r="BV6" s="290">
        <v>1274.9949999999999</v>
      </c>
    </row>
    <row r="7" spans="1:74" ht="11.1" customHeight="1" x14ac:dyDescent="0.2">
      <c r="A7" s="949" t="s">
        <v>1392</v>
      </c>
      <c r="B7" s="950" t="s">
        <v>776</v>
      </c>
      <c r="C7" s="279">
        <v>3208.8789360000001</v>
      </c>
      <c r="D7" s="279">
        <v>3200.7021706999999</v>
      </c>
      <c r="E7" s="279">
        <v>3194.8967604999998</v>
      </c>
      <c r="F7" s="279">
        <v>3189.9918696999998</v>
      </c>
      <c r="G7" s="279">
        <v>3190.0322970000002</v>
      </c>
      <c r="H7" s="279">
        <v>3193.5472064999999</v>
      </c>
      <c r="I7" s="279">
        <v>3206.7882513</v>
      </c>
      <c r="J7" s="279">
        <v>3212.5633853999998</v>
      </c>
      <c r="K7" s="279">
        <v>3217.1242618000001</v>
      </c>
      <c r="L7" s="279">
        <v>3221.7119819999998</v>
      </c>
      <c r="M7" s="279">
        <v>3222.9135172000001</v>
      </c>
      <c r="N7" s="279">
        <v>3221.9699687000002</v>
      </c>
      <c r="O7" s="279">
        <v>3213.1789672</v>
      </c>
      <c r="P7" s="279">
        <v>3212.2220286000002</v>
      </c>
      <c r="Q7" s="279">
        <v>3213.3967834999999</v>
      </c>
      <c r="R7" s="279">
        <v>3214.8817214999999</v>
      </c>
      <c r="S7" s="279">
        <v>3221.6859961</v>
      </c>
      <c r="T7" s="279">
        <v>3231.9880969000001</v>
      </c>
      <c r="U7" s="279">
        <v>3255.1887965999999</v>
      </c>
      <c r="V7" s="279">
        <v>3265.4359703999999</v>
      </c>
      <c r="W7" s="279">
        <v>3272.1303911</v>
      </c>
      <c r="X7" s="279">
        <v>3271.8063682000002</v>
      </c>
      <c r="Y7" s="279">
        <v>3273.9945501000002</v>
      </c>
      <c r="Z7" s="279">
        <v>3275.2292465</v>
      </c>
      <c r="AA7" s="279">
        <v>3269.0403384000001</v>
      </c>
      <c r="AB7" s="279">
        <v>3273.2206531000002</v>
      </c>
      <c r="AC7" s="279">
        <v>3281.3000714999998</v>
      </c>
      <c r="AD7" s="279">
        <v>3300.0721766000001</v>
      </c>
      <c r="AE7" s="279">
        <v>3310.8546151999999</v>
      </c>
      <c r="AF7" s="279">
        <v>3320.4409703000001</v>
      </c>
      <c r="AG7" s="279">
        <v>3329.2556671000002</v>
      </c>
      <c r="AH7" s="279">
        <v>3336.1315359999999</v>
      </c>
      <c r="AI7" s="279">
        <v>3341.4930024</v>
      </c>
      <c r="AJ7" s="279">
        <v>3343.9657170999999</v>
      </c>
      <c r="AK7" s="279">
        <v>3347.3291402</v>
      </c>
      <c r="AL7" s="279">
        <v>3350.2089225</v>
      </c>
      <c r="AM7" s="279">
        <v>3348.4471509999998</v>
      </c>
      <c r="AN7" s="279">
        <v>3353.4780866000001</v>
      </c>
      <c r="AO7" s="279">
        <v>3361.1438162999998</v>
      </c>
      <c r="AP7" s="279">
        <v>3373.9213321000002</v>
      </c>
      <c r="AQ7" s="279">
        <v>3384.9989056999998</v>
      </c>
      <c r="AR7" s="279">
        <v>3396.8535292000001</v>
      </c>
      <c r="AS7" s="279">
        <v>3415.3006976000001</v>
      </c>
      <c r="AT7" s="279">
        <v>3424.3477999000002</v>
      </c>
      <c r="AU7" s="279">
        <v>3429.8103310000001</v>
      </c>
      <c r="AV7" s="279">
        <v>3426.0292221999998</v>
      </c>
      <c r="AW7" s="279">
        <v>3428.5669122999998</v>
      </c>
      <c r="AX7" s="279">
        <v>3431.7643327000001</v>
      </c>
      <c r="AY7" s="279">
        <v>3436.5953829</v>
      </c>
      <c r="AZ7" s="783">
        <v>3440.3818391999998</v>
      </c>
      <c r="BA7" s="783">
        <v>3444.0976009999999</v>
      </c>
      <c r="BB7" s="783">
        <v>3446.5724375</v>
      </c>
      <c r="BC7" s="783">
        <v>3451.0244837</v>
      </c>
      <c r="BD7" s="783">
        <v>3456.2835086999999</v>
      </c>
      <c r="BE7" s="783">
        <v>3463.6869296</v>
      </c>
      <c r="BF7" s="290">
        <v>3469.5569999999998</v>
      </c>
      <c r="BG7" s="290">
        <v>3475.2310000000002</v>
      </c>
      <c r="BH7" s="290">
        <v>3479.6120000000001</v>
      </c>
      <c r="BI7" s="290">
        <v>3485.7159999999999</v>
      </c>
      <c r="BJ7" s="290">
        <v>3492.4459999999999</v>
      </c>
      <c r="BK7" s="290">
        <v>3500.5070000000001</v>
      </c>
      <c r="BL7" s="290">
        <v>3507.9609999999998</v>
      </c>
      <c r="BM7" s="290">
        <v>3515.5120000000002</v>
      </c>
      <c r="BN7" s="290">
        <v>3523.3829999999998</v>
      </c>
      <c r="BO7" s="290">
        <v>3530.962</v>
      </c>
      <c r="BP7" s="290">
        <v>3538.471</v>
      </c>
      <c r="BQ7" s="290">
        <v>3546.1480000000001</v>
      </c>
      <c r="BR7" s="290">
        <v>3553.3389999999999</v>
      </c>
      <c r="BS7" s="290">
        <v>3560.2820000000002</v>
      </c>
      <c r="BT7" s="290">
        <v>3566.9769999999999</v>
      </c>
      <c r="BU7" s="290">
        <v>3573.4229999999998</v>
      </c>
      <c r="BV7" s="290">
        <v>3579.6219999999998</v>
      </c>
    </row>
    <row r="8" spans="1:74" ht="11.1" customHeight="1" x14ac:dyDescent="0.2">
      <c r="A8" s="949" t="s">
        <v>1393</v>
      </c>
      <c r="B8" s="950" t="s">
        <v>962</v>
      </c>
      <c r="C8" s="279">
        <v>2839.255705</v>
      </c>
      <c r="D8" s="279">
        <v>2838.1258696999998</v>
      </c>
      <c r="E8" s="279">
        <v>2837.1244743000002</v>
      </c>
      <c r="F8" s="279">
        <v>2835.0864273000002</v>
      </c>
      <c r="G8" s="279">
        <v>2835.2157305999999</v>
      </c>
      <c r="H8" s="279">
        <v>2836.3472925000001</v>
      </c>
      <c r="I8" s="279">
        <v>2839.1373500999998</v>
      </c>
      <c r="J8" s="279">
        <v>2841.7812515000001</v>
      </c>
      <c r="K8" s="279">
        <v>2844.9352339000002</v>
      </c>
      <c r="L8" s="279">
        <v>2849.293001</v>
      </c>
      <c r="M8" s="279">
        <v>2852.9468674</v>
      </c>
      <c r="N8" s="279">
        <v>2856.5905369000002</v>
      </c>
      <c r="O8" s="279">
        <v>2859.9894389999999</v>
      </c>
      <c r="P8" s="279">
        <v>2863.7886423999998</v>
      </c>
      <c r="Q8" s="279">
        <v>2867.7535766999999</v>
      </c>
      <c r="R8" s="279">
        <v>2869.5329962999999</v>
      </c>
      <c r="S8" s="279">
        <v>2875.5928263999999</v>
      </c>
      <c r="T8" s="279">
        <v>2883.5818214000001</v>
      </c>
      <c r="U8" s="279">
        <v>2897.6192703000002</v>
      </c>
      <c r="V8" s="279">
        <v>2906.3771287</v>
      </c>
      <c r="W8" s="279">
        <v>2913.9746854</v>
      </c>
      <c r="X8" s="279">
        <v>2922.1113660000001</v>
      </c>
      <c r="Y8" s="279">
        <v>2926.1137503</v>
      </c>
      <c r="Z8" s="279">
        <v>2927.6812638000001</v>
      </c>
      <c r="AA8" s="279">
        <v>2919.9009599000001</v>
      </c>
      <c r="AB8" s="279">
        <v>2921.7834419000001</v>
      </c>
      <c r="AC8" s="279">
        <v>2926.415763</v>
      </c>
      <c r="AD8" s="279">
        <v>2938.8414419000001</v>
      </c>
      <c r="AE8" s="279">
        <v>2945.1908024999998</v>
      </c>
      <c r="AF8" s="279">
        <v>2950.5073633000002</v>
      </c>
      <c r="AG8" s="279">
        <v>2954.2821423999999</v>
      </c>
      <c r="AH8" s="279">
        <v>2957.9148402999999</v>
      </c>
      <c r="AI8" s="279">
        <v>2960.8964752000002</v>
      </c>
      <c r="AJ8" s="279">
        <v>2964.7063457999998</v>
      </c>
      <c r="AK8" s="279">
        <v>2965.2763801000001</v>
      </c>
      <c r="AL8" s="279">
        <v>2964.0858770999998</v>
      </c>
      <c r="AM8" s="279">
        <v>2953.2398847999998</v>
      </c>
      <c r="AN8" s="279">
        <v>2954.4495209000002</v>
      </c>
      <c r="AO8" s="279">
        <v>2959.8198336999999</v>
      </c>
      <c r="AP8" s="279">
        <v>2973.9740889</v>
      </c>
      <c r="AQ8" s="279">
        <v>2984.1983055000001</v>
      </c>
      <c r="AR8" s="279">
        <v>2995.1157493000001</v>
      </c>
      <c r="AS8" s="279">
        <v>3012.1687262999999</v>
      </c>
      <c r="AT8" s="279">
        <v>3020.3908949000001</v>
      </c>
      <c r="AU8" s="279">
        <v>3025.2245612000002</v>
      </c>
      <c r="AV8" s="279">
        <v>3020.9800297000002</v>
      </c>
      <c r="AW8" s="279">
        <v>3023.3039628000001</v>
      </c>
      <c r="AX8" s="279">
        <v>3026.5066649999999</v>
      </c>
      <c r="AY8" s="279">
        <v>3032.1530154000002</v>
      </c>
      <c r="AZ8" s="783">
        <v>3035.9395967</v>
      </c>
      <c r="BA8" s="783">
        <v>3039.4312878999999</v>
      </c>
      <c r="BB8" s="783">
        <v>3041.4951996999998</v>
      </c>
      <c r="BC8" s="783">
        <v>3045.2467777000002</v>
      </c>
      <c r="BD8" s="783">
        <v>3049.5531325000002</v>
      </c>
      <c r="BE8" s="783">
        <v>3054.9008653999999</v>
      </c>
      <c r="BF8" s="290">
        <v>3059.9520000000002</v>
      </c>
      <c r="BG8" s="290">
        <v>3065.1930000000002</v>
      </c>
      <c r="BH8" s="290">
        <v>3071.1460000000002</v>
      </c>
      <c r="BI8" s="290">
        <v>3076.3739999999998</v>
      </c>
      <c r="BJ8" s="290">
        <v>3081.4</v>
      </c>
      <c r="BK8" s="290">
        <v>3085.3589999999999</v>
      </c>
      <c r="BL8" s="290">
        <v>3090.6280000000002</v>
      </c>
      <c r="BM8" s="290">
        <v>3096.3420000000001</v>
      </c>
      <c r="BN8" s="290">
        <v>3103.0129999999999</v>
      </c>
      <c r="BO8" s="290">
        <v>3109.2339999999999</v>
      </c>
      <c r="BP8" s="290">
        <v>3115.518</v>
      </c>
      <c r="BQ8" s="290">
        <v>3122.1149999999998</v>
      </c>
      <c r="BR8" s="290">
        <v>3128.3330000000001</v>
      </c>
      <c r="BS8" s="290">
        <v>3134.424</v>
      </c>
      <c r="BT8" s="290">
        <v>3140.3890000000001</v>
      </c>
      <c r="BU8" s="290">
        <v>3146.2269999999999</v>
      </c>
      <c r="BV8" s="290">
        <v>3151.9369999999999</v>
      </c>
    </row>
    <row r="9" spans="1:74" ht="11.1" customHeight="1" x14ac:dyDescent="0.2">
      <c r="A9" s="949" t="s">
        <v>1394</v>
      </c>
      <c r="B9" s="950" t="s">
        <v>964</v>
      </c>
      <c r="C9" s="279">
        <v>1346.1769156</v>
      </c>
      <c r="D9" s="279">
        <v>1348.2704521000001</v>
      </c>
      <c r="E9" s="279">
        <v>1349.7064985</v>
      </c>
      <c r="F9" s="279">
        <v>1348.2968558</v>
      </c>
      <c r="G9" s="279">
        <v>1350.0590709999999</v>
      </c>
      <c r="H9" s="279">
        <v>1352.8049450999999</v>
      </c>
      <c r="I9" s="279">
        <v>1359.8027962000001</v>
      </c>
      <c r="J9" s="279">
        <v>1362.0647495999999</v>
      </c>
      <c r="K9" s="279">
        <v>1362.8591236</v>
      </c>
      <c r="L9" s="279">
        <v>1358.2440546</v>
      </c>
      <c r="M9" s="279">
        <v>1359.0596668999999</v>
      </c>
      <c r="N9" s="279">
        <v>1361.3640969999999</v>
      </c>
      <c r="O9" s="279">
        <v>1368.2676765000001</v>
      </c>
      <c r="P9" s="279">
        <v>1371.2169939</v>
      </c>
      <c r="Q9" s="279">
        <v>1373.3223806000001</v>
      </c>
      <c r="R9" s="279">
        <v>1371.9999361</v>
      </c>
      <c r="S9" s="279">
        <v>1374.3553867999999</v>
      </c>
      <c r="T9" s="279">
        <v>1377.8048322</v>
      </c>
      <c r="U9" s="279">
        <v>1383.9253220999999</v>
      </c>
      <c r="V9" s="279">
        <v>1388.3799693999999</v>
      </c>
      <c r="W9" s="279">
        <v>1392.7458239</v>
      </c>
      <c r="X9" s="279">
        <v>1399.4443590999999</v>
      </c>
      <c r="Y9" s="279">
        <v>1401.8165229000001</v>
      </c>
      <c r="Z9" s="279">
        <v>1402.2837889</v>
      </c>
      <c r="AA9" s="279">
        <v>1396.0595461</v>
      </c>
      <c r="AB9" s="279">
        <v>1396.3069745</v>
      </c>
      <c r="AC9" s="279">
        <v>1398.2394632</v>
      </c>
      <c r="AD9" s="279">
        <v>1404.7363141000001</v>
      </c>
      <c r="AE9" s="279">
        <v>1407.8794468999999</v>
      </c>
      <c r="AF9" s="279">
        <v>1410.5481634</v>
      </c>
      <c r="AG9" s="279">
        <v>1412.8462950999999</v>
      </c>
      <c r="AH9" s="279">
        <v>1414.4883057</v>
      </c>
      <c r="AI9" s="279">
        <v>1415.5780265999999</v>
      </c>
      <c r="AJ9" s="279">
        <v>1416.6653298000001</v>
      </c>
      <c r="AK9" s="279">
        <v>1416.2380671000001</v>
      </c>
      <c r="AL9" s="279">
        <v>1414.8461104999999</v>
      </c>
      <c r="AM9" s="279">
        <v>1408.0001061</v>
      </c>
      <c r="AN9" s="279">
        <v>1408.0457773000001</v>
      </c>
      <c r="AO9" s="279">
        <v>1410.4937702</v>
      </c>
      <c r="AP9" s="279">
        <v>1418.5020684000001</v>
      </c>
      <c r="AQ9" s="279">
        <v>1423.3862167</v>
      </c>
      <c r="AR9" s="279">
        <v>1428.3041988</v>
      </c>
      <c r="AS9" s="279">
        <v>1434.7255157</v>
      </c>
      <c r="AT9" s="279">
        <v>1438.6090397999999</v>
      </c>
      <c r="AU9" s="279">
        <v>1441.4242721999999</v>
      </c>
      <c r="AV9" s="279">
        <v>1440.9946877</v>
      </c>
      <c r="AW9" s="279">
        <v>1443.3057303000001</v>
      </c>
      <c r="AX9" s="279">
        <v>1446.180875</v>
      </c>
      <c r="AY9" s="279">
        <v>1451.346906</v>
      </c>
      <c r="AZ9" s="783">
        <v>1454.0551665999999</v>
      </c>
      <c r="BA9" s="783">
        <v>1456.0324410000001</v>
      </c>
      <c r="BB9" s="783">
        <v>1455.9564743000001</v>
      </c>
      <c r="BC9" s="783">
        <v>1457.4634675</v>
      </c>
      <c r="BD9" s="783">
        <v>1459.2311657</v>
      </c>
      <c r="BE9" s="783">
        <v>1461.3448989000001</v>
      </c>
      <c r="BF9" s="290">
        <v>1463.57</v>
      </c>
      <c r="BG9" s="290">
        <v>1465.992</v>
      </c>
      <c r="BH9" s="290">
        <v>1468.7729999999999</v>
      </c>
      <c r="BI9" s="290">
        <v>1471.4659999999999</v>
      </c>
      <c r="BJ9" s="290">
        <v>1474.2349999999999</v>
      </c>
      <c r="BK9" s="290">
        <v>1477.1020000000001</v>
      </c>
      <c r="BL9" s="290">
        <v>1480.002</v>
      </c>
      <c r="BM9" s="290">
        <v>1482.96</v>
      </c>
      <c r="BN9" s="290">
        <v>1485.953</v>
      </c>
      <c r="BO9" s="290">
        <v>1489.0409999999999</v>
      </c>
      <c r="BP9" s="290">
        <v>1492.201</v>
      </c>
      <c r="BQ9" s="290">
        <v>1495.6020000000001</v>
      </c>
      <c r="BR9" s="290">
        <v>1498.7829999999999</v>
      </c>
      <c r="BS9" s="290">
        <v>1501.91</v>
      </c>
      <c r="BT9" s="290">
        <v>1504.9839999999999</v>
      </c>
      <c r="BU9" s="290">
        <v>1508.0050000000001</v>
      </c>
      <c r="BV9" s="290">
        <v>1510.972</v>
      </c>
    </row>
    <row r="10" spans="1:74" ht="11.1" customHeight="1" x14ac:dyDescent="0.2">
      <c r="A10" s="949" t="s">
        <v>1395</v>
      </c>
      <c r="B10" s="950" t="s">
        <v>966</v>
      </c>
      <c r="C10" s="279">
        <v>4025.4404957000002</v>
      </c>
      <c r="D10" s="279">
        <v>4030.4612705999998</v>
      </c>
      <c r="E10" s="279">
        <v>4038.1814340000001</v>
      </c>
      <c r="F10" s="279">
        <v>4050.5758350999999</v>
      </c>
      <c r="G10" s="279">
        <v>4062.2136387</v>
      </c>
      <c r="H10" s="279">
        <v>4075.0696939999998</v>
      </c>
      <c r="I10" s="279">
        <v>4091.0880711</v>
      </c>
      <c r="J10" s="279">
        <v>4104.9225770000003</v>
      </c>
      <c r="K10" s="279">
        <v>4118.5172817000002</v>
      </c>
      <c r="L10" s="279">
        <v>4133.3234660999997</v>
      </c>
      <c r="M10" s="279">
        <v>4145.3501083000001</v>
      </c>
      <c r="N10" s="279">
        <v>4156.0484888999999</v>
      </c>
      <c r="O10" s="279">
        <v>4165.1983300000002</v>
      </c>
      <c r="P10" s="279">
        <v>4173.4053961</v>
      </c>
      <c r="Q10" s="279">
        <v>4180.4494092000004</v>
      </c>
      <c r="R10" s="279">
        <v>4180.7108086999997</v>
      </c>
      <c r="S10" s="279">
        <v>4189.6433863000002</v>
      </c>
      <c r="T10" s="279">
        <v>4201.6275814999999</v>
      </c>
      <c r="U10" s="279">
        <v>4220.7755299</v>
      </c>
      <c r="V10" s="279">
        <v>4235.7788583000001</v>
      </c>
      <c r="W10" s="279">
        <v>4250.7497024000004</v>
      </c>
      <c r="X10" s="279">
        <v>4269.4886827999999</v>
      </c>
      <c r="Y10" s="279">
        <v>4281.5440928999997</v>
      </c>
      <c r="Z10" s="279">
        <v>4290.7165531999999</v>
      </c>
      <c r="AA10" s="279">
        <v>4291.8680766999996</v>
      </c>
      <c r="AB10" s="279">
        <v>4299.1281276999998</v>
      </c>
      <c r="AC10" s="279">
        <v>4307.3587192000005</v>
      </c>
      <c r="AD10" s="279">
        <v>4315.8467882000004</v>
      </c>
      <c r="AE10" s="279">
        <v>4326.5532579999999</v>
      </c>
      <c r="AF10" s="279">
        <v>4338.7650655999996</v>
      </c>
      <c r="AG10" s="279">
        <v>4355.9905165</v>
      </c>
      <c r="AH10" s="279">
        <v>4368.5817705999998</v>
      </c>
      <c r="AI10" s="279">
        <v>4380.0471332999996</v>
      </c>
      <c r="AJ10" s="279">
        <v>4393.2412671000002</v>
      </c>
      <c r="AK10" s="279">
        <v>4400.3138503</v>
      </c>
      <c r="AL10" s="279">
        <v>4404.1195453</v>
      </c>
      <c r="AM10" s="279">
        <v>4396.1029896999999</v>
      </c>
      <c r="AN10" s="279">
        <v>4399.7914301999999</v>
      </c>
      <c r="AO10" s="279">
        <v>4406.6295043</v>
      </c>
      <c r="AP10" s="279">
        <v>4418.4771466000002</v>
      </c>
      <c r="AQ10" s="279">
        <v>4430.2195370999998</v>
      </c>
      <c r="AR10" s="279">
        <v>4443.7166103</v>
      </c>
      <c r="AS10" s="279">
        <v>4468.7965537999999</v>
      </c>
      <c r="AT10" s="279">
        <v>4478.4318518999999</v>
      </c>
      <c r="AU10" s="279">
        <v>4482.4506921000002</v>
      </c>
      <c r="AV10" s="279">
        <v>4469.3205621999996</v>
      </c>
      <c r="AW10" s="279">
        <v>4470.7558706</v>
      </c>
      <c r="AX10" s="279">
        <v>4475.2241051999999</v>
      </c>
      <c r="AY10" s="279">
        <v>4487.3552906000004</v>
      </c>
      <c r="AZ10" s="783">
        <v>4494.4168589000001</v>
      </c>
      <c r="BA10" s="783">
        <v>4501.0388346999998</v>
      </c>
      <c r="BB10" s="783">
        <v>4505.9908600999997</v>
      </c>
      <c r="BC10" s="783">
        <v>4512.6564196999998</v>
      </c>
      <c r="BD10" s="783">
        <v>4519.8051556</v>
      </c>
      <c r="BE10" s="783">
        <v>4527.6865226999998</v>
      </c>
      <c r="BF10" s="290">
        <v>4535.6149999999998</v>
      </c>
      <c r="BG10" s="290">
        <v>4543.8389999999999</v>
      </c>
      <c r="BH10" s="290">
        <v>4552.2520000000004</v>
      </c>
      <c r="BI10" s="290">
        <v>4561.1480000000001</v>
      </c>
      <c r="BJ10" s="290">
        <v>4570.4210000000003</v>
      </c>
      <c r="BK10" s="290">
        <v>4579.8209999999999</v>
      </c>
      <c r="BL10" s="290">
        <v>4590.0320000000002</v>
      </c>
      <c r="BM10" s="290">
        <v>4600.8059999999996</v>
      </c>
      <c r="BN10" s="290">
        <v>4612.7299999999996</v>
      </c>
      <c r="BO10" s="290">
        <v>4624.1869999999999</v>
      </c>
      <c r="BP10" s="290">
        <v>4635.7659999999996</v>
      </c>
      <c r="BQ10" s="290">
        <v>4647.7160000000003</v>
      </c>
      <c r="BR10" s="290">
        <v>4659.3490000000002</v>
      </c>
      <c r="BS10" s="290">
        <v>4670.9170000000004</v>
      </c>
      <c r="BT10" s="290">
        <v>4682.4189999999999</v>
      </c>
      <c r="BU10" s="290">
        <v>4693.8540000000003</v>
      </c>
      <c r="BV10" s="290">
        <v>4705.2240000000002</v>
      </c>
    </row>
    <row r="11" spans="1:74" ht="11.1" customHeight="1" x14ac:dyDescent="0.2">
      <c r="A11" s="949" t="s">
        <v>1396</v>
      </c>
      <c r="B11" s="950" t="s">
        <v>968</v>
      </c>
      <c r="C11" s="279">
        <v>980.93286996999996</v>
      </c>
      <c r="D11" s="279">
        <v>981.34334531000002</v>
      </c>
      <c r="E11" s="279">
        <v>982.27139324999996</v>
      </c>
      <c r="F11" s="279">
        <v>983.91564724</v>
      </c>
      <c r="G11" s="279">
        <v>985.72986532000004</v>
      </c>
      <c r="H11" s="279">
        <v>987.91268091999996</v>
      </c>
      <c r="I11" s="279">
        <v>990.36182964</v>
      </c>
      <c r="J11" s="279">
        <v>993.35853860999998</v>
      </c>
      <c r="K11" s="279">
        <v>996.80054342000005</v>
      </c>
      <c r="L11" s="279">
        <v>1001.9835724</v>
      </c>
      <c r="M11" s="279">
        <v>1005.3443726</v>
      </c>
      <c r="N11" s="279">
        <v>1008.1786724999999</v>
      </c>
      <c r="O11" s="279">
        <v>1010.4833522</v>
      </c>
      <c r="P11" s="279">
        <v>1012.2669912</v>
      </c>
      <c r="Q11" s="279">
        <v>1013.5264696</v>
      </c>
      <c r="R11" s="279">
        <v>1012.1213150999999</v>
      </c>
      <c r="S11" s="279">
        <v>1013.9378266</v>
      </c>
      <c r="T11" s="279">
        <v>1016.8355317</v>
      </c>
      <c r="U11" s="279">
        <v>1022.5229365</v>
      </c>
      <c r="V11" s="279">
        <v>1026.3016496</v>
      </c>
      <c r="W11" s="279">
        <v>1029.8801768999999</v>
      </c>
      <c r="X11" s="279">
        <v>1034.6187696</v>
      </c>
      <c r="Y11" s="279">
        <v>1036.7767369000001</v>
      </c>
      <c r="Z11" s="279">
        <v>1037.7143298999999</v>
      </c>
      <c r="AA11" s="279">
        <v>1033.9578581000001</v>
      </c>
      <c r="AB11" s="279">
        <v>1035.0599705</v>
      </c>
      <c r="AC11" s="279">
        <v>1037.5469766000001</v>
      </c>
      <c r="AD11" s="279">
        <v>1043.5676318999999</v>
      </c>
      <c r="AE11" s="279">
        <v>1047.2128587</v>
      </c>
      <c r="AF11" s="279">
        <v>1050.6314126</v>
      </c>
      <c r="AG11" s="279">
        <v>1054.6484734999999</v>
      </c>
      <c r="AH11" s="279">
        <v>1056.9947966</v>
      </c>
      <c r="AI11" s="279">
        <v>1058.4955617999999</v>
      </c>
      <c r="AJ11" s="279">
        <v>1058.6188110999999</v>
      </c>
      <c r="AK11" s="279">
        <v>1058.8274292999999</v>
      </c>
      <c r="AL11" s="279">
        <v>1058.5894582000001</v>
      </c>
      <c r="AM11" s="279">
        <v>1056.0400302</v>
      </c>
      <c r="AN11" s="279">
        <v>1056.3075314</v>
      </c>
      <c r="AO11" s="279">
        <v>1057.5270943</v>
      </c>
      <c r="AP11" s="279">
        <v>1060.0697393999999</v>
      </c>
      <c r="AQ11" s="279">
        <v>1062.9151598999999</v>
      </c>
      <c r="AR11" s="279">
        <v>1066.4343764</v>
      </c>
      <c r="AS11" s="279">
        <v>1073.5127884000001</v>
      </c>
      <c r="AT11" s="279">
        <v>1076.2155474000001</v>
      </c>
      <c r="AU11" s="279">
        <v>1077.4280530000001</v>
      </c>
      <c r="AV11" s="279">
        <v>1074.3927563</v>
      </c>
      <c r="AW11" s="279">
        <v>1074.6929163</v>
      </c>
      <c r="AX11" s="279">
        <v>1075.5709842000001</v>
      </c>
      <c r="AY11" s="279">
        <v>1077.8236323000001</v>
      </c>
      <c r="AZ11" s="783">
        <v>1079.2600121</v>
      </c>
      <c r="BA11" s="783">
        <v>1080.6767958999999</v>
      </c>
      <c r="BB11" s="783">
        <v>1081.8170679</v>
      </c>
      <c r="BC11" s="783">
        <v>1083.3873464000001</v>
      </c>
      <c r="BD11" s="783">
        <v>1085.1307156</v>
      </c>
      <c r="BE11" s="783">
        <v>1087.2127169</v>
      </c>
      <c r="BF11" s="290">
        <v>1089.1780000000001</v>
      </c>
      <c r="BG11" s="290">
        <v>1091.192</v>
      </c>
      <c r="BH11" s="290">
        <v>1093.345</v>
      </c>
      <c r="BI11" s="290">
        <v>1095.3900000000001</v>
      </c>
      <c r="BJ11" s="290">
        <v>1097.4179999999999</v>
      </c>
      <c r="BK11" s="290">
        <v>1099.202</v>
      </c>
      <c r="BL11" s="290">
        <v>1101.3620000000001</v>
      </c>
      <c r="BM11" s="290">
        <v>1103.673</v>
      </c>
      <c r="BN11" s="290">
        <v>1106.32</v>
      </c>
      <c r="BO11" s="290">
        <v>1108.7940000000001</v>
      </c>
      <c r="BP11" s="290">
        <v>1111.28</v>
      </c>
      <c r="BQ11" s="290">
        <v>1113.877</v>
      </c>
      <c r="BR11" s="290">
        <v>1116.3119999999999</v>
      </c>
      <c r="BS11" s="290">
        <v>1118.6849999999999</v>
      </c>
      <c r="BT11" s="290">
        <v>1120.9949999999999</v>
      </c>
      <c r="BU11" s="290">
        <v>1123.2429999999999</v>
      </c>
      <c r="BV11" s="290">
        <v>1125.4290000000001</v>
      </c>
    </row>
    <row r="12" spans="1:74" ht="11.1" customHeight="1" x14ac:dyDescent="0.2">
      <c r="A12" s="949" t="s">
        <v>1397</v>
      </c>
      <c r="B12" s="950" t="s">
        <v>970</v>
      </c>
      <c r="C12" s="279">
        <v>2520.3706977000002</v>
      </c>
      <c r="D12" s="279">
        <v>2518.8387469999998</v>
      </c>
      <c r="E12" s="279">
        <v>2517.6340344999999</v>
      </c>
      <c r="F12" s="279">
        <v>2511.4841615999999</v>
      </c>
      <c r="G12" s="279">
        <v>2514.8882245999998</v>
      </c>
      <c r="H12" s="279">
        <v>2522.5738247999998</v>
      </c>
      <c r="I12" s="279">
        <v>2537.9619047000001</v>
      </c>
      <c r="J12" s="279">
        <v>2551.6448724000002</v>
      </c>
      <c r="K12" s="279">
        <v>2567.0436705000002</v>
      </c>
      <c r="L12" s="279">
        <v>2583.0841443999998</v>
      </c>
      <c r="M12" s="279">
        <v>2602.7202191000001</v>
      </c>
      <c r="N12" s="279">
        <v>2624.8777401000002</v>
      </c>
      <c r="O12" s="279">
        <v>2658.7819798</v>
      </c>
      <c r="P12" s="279">
        <v>2679.0634387999999</v>
      </c>
      <c r="Q12" s="279">
        <v>2694.9473896999998</v>
      </c>
      <c r="R12" s="279">
        <v>2699.6370646999999</v>
      </c>
      <c r="S12" s="279">
        <v>2711.8235751000002</v>
      </c>
      <c r="T12" s="279">
        <v>2724.7101533</v>
      </c>
      <c r="U12" s="279">
        <v>2739.6072186000001</v>
      </c>
      <c r="V12" s="279">
        <v>2752.9111176000001</v>
      </c>
      <c r="W12" s="279">
        <v>2765.9322695999999</v>
      </c>
      <c r="X12" s="279">
        <v>2784.4338542</v>
      </c>
      <c r="Y12" s="279">
        <v>2792.5671277000001</v>
      </c>
      <c r="Z12" s="279">
        <v>2796.0952695999999</v>
      </c>
      <c r="AA12" s="279">
        <v>2783.0972301000002</v>
      </c>
      <c r="AB12" s="279">
        <v>2786.3558962000002</v>
      </c>
      <c r="AC12" s="279">
        <v>2793.9502180999998</v>
      </c>
      <c r="AD12" s="279">
        <v>2812.1197751</v>
      </c>
      <c r="AE12" s="279">
        <v>2823.7057241000002</v>
      </c>
      <c r="AF12" s="279">
        <v>2834.9476444000002</v>
      </c>
      <c r="AG12" s="279">
        <v>2848.1016169</v>
      </c>
      <c r="AH12" s="279">
        <v>2856.9634191999999</v>
      </c>
      <c r="AI12" s="279">
        <v>2863.7891322</v>
      </c>
      <c r="AJ12" s="279">
        <v>2870.9274796</v>
      </c>
      <c r="AK12" s="279">
        <v>2871.9194713000002</v>
      </c>
      <c r="AL12" s="279">
        <v>2869.1138308999998</v>
      </c>
      <c r="AM12" s="279">
        <v>2848.5016123999999</v>
      </c>
      <c r="AN12" s="279">
        <v>2848.6074176000002</v>
      </c>
      <c r="AO12" s="279">
        <v>2855.4223001999999</v>
      </c>
      <c r="AP12" s="279">
        <v>2879.4460484000001</v>
      </c>
      <c r="AQ12" s="279">
        <v>2891.8042449999998</v>
      </c>
      <c r="AR12" s="279">
        <v>2902.9966780999998</v>
      </c>
      <c r="AS12" s="279">
        <v>2914.7864734999998</v>
      </c>
      <c r="AT12" s="279">
        <v>2922.3250351000002</v>
      </c>
      <c r="AU12" s="279">
        <v>2927.3754887999999</v>
      </c>
      <c r="AV12" s="279">
        <v>2925.0160114999999</v>
      </c>
      <c r="AW12" s="279">
        <v>2928.7816167000001</v>
      </c>
      <c r="AX12" s="279">
        <v>2933.7504813999999</v>
      </c>
      <c r="AY12" s="279">
        <v>2942.8146649</v>
      </c>
      <c r="AZ12" s="783">
        <v>2948.0210040000002</v>
      </c>
      <c r="BA12" s="783">
        <v>2952.2615578999998</v>
      </c>
      <c r="BB12" s="783">
        <v>2953.2411118999999</v>
      </c>
      <c r="BC12" s="783">
        <v>2957.2715069000001</v>
      </c>
      <c r="BD12" s="783">
        <v>2962.0575279999998</v>
      </c>
      <c r="BE12" s="783">
        <v>2967.9409546000002</v>
      </c>
      <c r="BF12" s="290">
        <v>2973.982</v>
      </c>
      <c r="BG12" s="290">
        <v>2980.5219999999999</v>
      </c>
      <c r="BH12" s="290">
        <v>2987.5610000000001</v>
      </c>
      <c r="BI12" s="290">
        <v>2995.1</v>
      </c>
      <c r="BJ12" s="290">
        <v>3003.1390000000001</v>
      </c>
      <c r="BK12" s="290">
        <v>3012.2249999999999</v>
      </c>
      <c r="BL12" s="290">
        <v>3020.8510000000001</v>
      </c>
      <c r="BM12" s="290">
        <v>3029.5650000000001</v>
      </c>
      <c r="BN12" s="290">
        <v>3038.2440000000001</v>
      </c>
      <c r="BO12" s="290">
        <v>3047.2280000000001</v>
      </c>
      <c r="BP12" s="290">
        <v>3056.393</v>
      </c>
      <c r="BQ12" s="290">
        <v>3066.3850000000002</v>
      </c>
      <c r="BR12" s="290">
        <v>3075.43</v>
      </c>
      <c r="BS12" s="290">
        <v>3084.1729999999998</v>
      </c>
      <c r="BT12" s="290">
        <v>3092.614</v>
      </c>
      <c r="BU12" s="290">
        <v>3100.752</v>
      </c>
      <c r="BV12" s="290">
        <v>3108.5880000000002</v>
      </c>
    </row>
    <row r="13" spans="1:74" ht="11.1" customHeight="1" x14ac:dyDescent="0.2">
      <c r="A13" s="949" t="s">
        <v>1398</v>
      </c>
      <c r="B13" s="950" t="s">
        <v>788</v>
      </c>
      <c r="C13" s="279">
        <v>1521.3472095</v>
      </c>
      <c r="D13" s="279">
        <v>1523.2157549000001</v>
      </c>
      <c r="E13" s="279">
        <v>1524.8272531</v>
      </c>
      <c r="F13" s="279">
        <v>1524.0506468999999</v>
      </c>
      <c r="G13" s="279">
        <v>1526.7463436</v>
      </c>
      <c r="H13" s="279">
        <v>1530.7832860000001</v>
      </c>
      <c r="I13" s="279">
        <v>1537.8906688</v>
      </c>
      <c r="J13" s="279">
        <v>1543.3132065</v>
      </c>
      <c r="K13" s="279">
        <v>1548.7800938</v>
      </c>
      <c r="L13" s="279">
        <v>1554.1707716999999</v>
      </c>
      <c r="M13" s="279">
        <v>1559.8167774999999</v>
      </c>
      <c r="N13" s="279">
        <v>1565.5975522000001</v>
      </c>
      <c r="O13" s="279">
        <v>1572.0768945</v>
      </c>
      <c r="P13" s="279">
        <v>1577.7043579000001</v>
      </c>
      <c r="Q13" s="279">
        <v>1583.0437412000001</v>
      </c>
      <c r="R13" s="279">
        <v>1587.1798851999999</v>
      </c>
      <c r="S13" s="279">
        <v>1592.6294776</v>
      </c>
      <c r="T13" s="279">
        <v>1598.4773593</v>
      </c>
      <c r="U13" s="279">
        <v>1606.1297102999999</v>
      </c>
      <c r="V13" s="279">
        <v>1611.7195354</v>
      </c>
      <c r="W13" s="279">
        <v>1616.6530146</v>
      </c>
      <c r="X13" s="279">
        <v>1621.0118639</v>
      </c>
      <c r="Y13" s="279">
        <v>1624.5713645999999</v>
      </c>
      <c r="Z13" s="279">
        <v>1627.4132324</v>
      </c>
      <c r="AA13" s="279">
        <v>1626.7947737</v>
      </c>
      <c r="AB13" s="279">
        <v>1630.2583964</v>
      </c>
      <c r="AC13" s="279">
        <v>1635.0614066000001</v>
      </c>
      <c r="AD13" s="279">
        <v>1643.5668641</v>
      </c>
      <c r="AE13" s="279">
        <v>1649.2763548</v>
      </c>
      <c r="AF13" s="279">
        <v>1654.5529383999999</v>
      </c>
      <c r="AG13" s="279">
        <v>1659.1503121000001</v>
      </c>
      <c r="AH13" s="279">
        <v>1663.7458085999999</v>
      </c>
      <c r="AI13" s="279">
        <v>1668.0931251</v>
      </c>
      <c r="AJ13" s="279">
        <v>1675.0509454</v>
      </c>
      <c r="AK13" s="279">
        <v>1676.757889</v>
      </c>
      <c r="AL13" s="279">
        <v>1676.0726397999999</v>
      </c>
      <c r="AM13" s="279">
        <v>1666.2257649999999</v>
      </c>
      <c r="AN13" s="279">
        <v>1665.8332048</v>
      </c>
      <c r="AO13" s="279">
        <v>1668.1255262</v>
      </c>
      <c r="AP13" s="279">
        <v>1676.2356849</v>
      </c>
      <c r="AQ13" s="279">
        <v>1681.5480533</v>
      </c>
      <c r="AR13" s="279">
        <v>1687.1955869000001</v>
      </c>
      <c r="AS13" s="279">
        <v>1695.7628216000001</v>
      </c>
      <c r="AT13" s="279">
        <v>1700.1422837</v>
      </c>
      <c r="AU13" s="279">
        <v>1702.9185090000001</v>
      </c>
      <c r="AV13" s="279">
        <v>1700.7634602000001</v>
      </c>
      <c r="AW13" s="279">
        <v>1702.8292402</v>
      </c>
      <c r="AX13" s="279">
        <v>1705.7878115000001</v>
      </c>
      <c r="AY13" s="279">
        <v>1711.5018677</v>
      </c>
      <c r="AZ13" s="783">
        <v>1714.8490016999999</v>
      </c>
      <c r="BA13" s="783">
        <v>1717.6919069999999</v>
      </c>
      <c r="BB13" s="783">
        <v>1719.2122887</v>
      </c>
      <c r="BC13" s="783">
        <v>1721.6604577999999</v>
      </c>
      <c r="BD13" s="783">
        <v>1724.2181192999999</v>
      </c>
      <c r="BE13" s="783">
        <v>1726.498126</v>
      </c>
      <c r="BF13" s="290">
        <v>1729.5650000000001</v>
      </c>
      <c r="BG13" s="290">
        <v>1733.0319999999999</v>
      </c>
      <c r="BH13" s="290">
        <v>1737.1690000000001</v>
      </c>
      <c r="BI13" s="290">
        <v>1741.2329999999999</v>
      </c>
      <c r="BJ13" s="290">
        <v>1745.4939999999999</v>
      </c>
      <c r="BK13" s="290">
        <v>1750.011</v>
      </c>
      <c r="BL13" s="290">
        <v>1754.624</v>
      </c>
      <c r="BM13" s="290">
        <v>1759.3910000000001</v>
      </c>
      <c r="BN13" s="290">
        <v>1764.52</v>
      </c>
      <c r="BO13" s="290">
        <v>1769.4380000000001</v>
      </c>
      <c r="BP13" s="290">
        <v>1774.354</v>
      </c>
      <c r="BQ13" s="290">
        <v>1779.2829999999999</v>
      </c>
      <c r="BR13" s="290">
        <v>1784.181</v>
      </c>
      <c r="BS13" s="290">
        <v>1789.0640000000001</v>
      </c>
      <c r="BT13" s="290">
        <v>1793.931</v>
      </c>
      <c r="BU13" s="290">
        <v>1798.7829999999999</v>
      </c>
      <c r="BV13" s="290">
        <v>1803.6189999999999</v>
      </c>
    </row>
    <row r="14" spans="1:74" ht="11.1" customHeight="1" x14ac:dyDescent="0.2">
      <c r="A14" s="949" t="s">
        <v>1399</v>
      </c>
      <c r="B14" s="950" t="s">
        <v>790</v>
      </c>
      <c r="C14" s="279">
        <v>4202.2618134000004</v>
      </c>
      <c r="D14" s="279">
        <v>4187.3405936999998</v>
      </c>
      <c r="E14" s="279">
        <v>4177.2257229999996</v>
      </c>
      <c r="F14" s="279">
        <v>4174.7693275000001</v>
      </c>
      <c r="G14" s="279">
        <v>4172.1280602999996</v>
      </c>
      <c r="H14" s="279">
        <v>4172.1540474000003</v>
      </c>
      <c r="I14" s="279">
        <v>4179.352578</v>
      </c>
      <c r="J14" s="279">
        <v>4181.3341072000003</v>
      </c>
      <c r="K14" s="279">
        <v>4182.6039240999999</v>
      </c>
      <c r="L14" s="279">
        <v>4178.3095673999997</v>
      </c>
      <c r="M14" s="279">
        <v>4181.7953054</v>
      </c>
      <c r="N14" s="279">
        <v>4188.2086768999998</v>
      </c>
      <c r="O14" s="279">
        <v>4199.6699497999998</v>
      </c>
      <c r="P14" s="279">
        <v>4210.3483872999996</v>
      </c>
      <c r="Q14" s="279">
        <v>4222.3642573999996</v>
      </c>
      <c r="R14" s="279">
        <v>4236.2630310000004</v>
      </c>
      <c r="S14" s="279">
        <v>4250.5446629999997</v>
      </c>
      <c r="T14" s="279">
        <v>4265.7546241999999</v>
      </c>
      <c r="U14" s="279">
        <v>4285.2626504999998</v>
      </c>
      <c r="V14" s="279">
        <v>4299.8019686999996</v>
      </c>
      <c r="W14" s="279">
        <v>4312.7423144000004</v>
      </c>
      <c r="X14" s="279">
        <v>4322.2019055999999</v>
      </c>
      <c r="Y14" s="279">
        <v>4333.3556430999997</v>
      </c>
      <c r="Z14" s="279">
        <v>4344.3217447999996</v>
      </c>
      <c r="AA14" s="279">
        <v>4355.0313348999998</v>
      </c>
      <c r="AB14" s="279">
        <v>4365.6738218</v>
      </c>
      <c r="AC14" s="279">
        <v>4376.1803298000004</v>
      </c>
      <c r="AD14" s="279">
        <v>4384.8110906000002</v>
      </c>
      <c r="AE14" s="279">
        <v>4396.3504670000002</v>
      </c>
      <c r="AF14" s="279">
        <v>4409.0586906999997</v>
      </c>
      <c r="AG14" s="279">
        <v>4426.4116289000003</v>
      </c>
      <c r="AH14" s="279">
        <v>4438.8506466999997</v>
      </c>
      <c r="AI14" s="279">
        <v>4449.8516114000004</v>
      </c>
      <c r="AJ14" s="279">
        <v>4462.5714867999995</v>
      </c>
      <c r="AK14" s="279">
        <v>4468.3286220999998</v>
      </c>
      <c r="AL14" s="279">
        <v>4470.2799812000003</v>
      </c>
      <c r="AM14" s="279">
        <v>4456.0850155999997</v>
      </c>
      <c r="AN14" s="279">
        <v>4459.6802336999999</v>
      </c>
      <c r="AO14" s="279">
        <v>4468.7250868000001</v>
      </c>
      <c r="AP14" s="279">
        <v>4489.9112056000004</v>
      </c>
      <c r="AQ14" s="279">
        <v>4504.8366061999996</v>
      </c>
      <c r="AR14" s="279">
        <v>4520.1929190000001</v>
      </c>
      <c r="AS14" s="279">
        <v>4542.7347258</v>
      </c>
      <c r="AT14" s="279">
        <v>4553.8869267999999</v>
      </c>
      <c r="AU14" s="279">
        <v>4560.4041035999999</v>
      </c>
      <c r="AV14" s="279">
        <v>4552.7557125000003</v>
      </c>
      <c r="AW14" s="279">
        <v>4557.1507490000004</v>
      </c>
      <c r="AX14" s="279">
        <v>4564.0586692999996</v>
      </c>
      <c r="AY14" s="279">
        <v>4580.1222090000001</v>
      </c>
      <c r="AZ14" s="783">
        <v>4587.0738451999996</v>
      </c>
      <c r="BA14" s="783">
        <v>4591.5563135000002</v>
      </c>
      <c r="BB14" s="783">
        <v>4588.1827606999996</v>
      </c>
      <c r="BC14" s="783">
        <v>4591.7670330000001</v>
      </c>
      <c r="BD14" s="783">
        <v>4596.9222774</v>
      </c>
      <c r="BE14" s="783">
        <v>4605.7041356999998</v>
      </c>
      <c r="BF14" s="290">
        <v>4612.46</v>
      </c>
      <c r="BG14" s="290">
        <v>4619.2439999999997</v>
      </c>
      <c r="BH14" s="290">
        <v>4625.0010000000002</v>
      </c>
      <c r="BI14" s="290">
        <v>4632.6369999999997</v>
      </c>
      <c r="BJ14" s="290">
        <v>4641.0950000000003</v>
      </c>
      <c r="BK14" s="290">
        <v>4651.1090000000004</v>
      </c>
      <c r="BL14" s="290">
        <v>4660.6620000000003</v>
      </c>
      <c r="BM14" s="290">
        <v>4670.4880000000003</v>
      </c>
      <c r="BN14" s="290">
        <v>4680.6540000000005</v>
      </c>
      <c r="BO14" s="290">
        <v>4690.9740000000002</v>
      </c>
      <c r="BP14" s="290">
        <v>4701.5159999999996</v>
      </c>
      <c r="BQ14" s="290">
        <v>4712.9939999999997</v>
      </c>
      <c r="BR14" s="290">
        <v>4723.4449999999997</v>
      </c>
      <c r="BS14" s="290">
        <v>4733.5820000000003</v>
      </c>
      <c r="BT14" s="290">
        <v>4743.4049999999997</v>
      </c>
      <c r="BU14" s="290">
        <v>4752.9139999999998</v>
      </c>
      <c r="BV14" s="290">
        <v>4762.1099999999997</v>
      </c>
    </row>
    <row r="15" spans="1:74" ht="11.1" customHeight="1" x14ac:dyDescent="0.2">
      <c r="A15" s="949"/>
      <c r="B15" s="59" t="s">
        <v>1400</v>
      </c>
      <c r="C15" s="445"/>
      <c r="D15" s="445"/>
      <c r="E15" s="445"/>
      <c r="F15" s="445"/>
      <c r="G15" s="445"/>
      <c r="H15" s="445"/>
      <c r="I15" s="445"/>
      <c r="J15" s="445"/>
      <c r="K15" s="445"/>
      <c r="L15" s="445"/>
      <c r="M15" s="445"/>
      <c r="N15" s="445"/>
      <c r="O15" s="445"/>
      <c r="P15" s="445"/>
      <c r="Q15" s="445"/>
      <c r="R15" s="445"/>
      <c r="S15" s="445"/>
      <c r="T15" s="445"/>
      <c r="U15" s="445"/>
      <c r="V15" s="445"/>
      <c r="W15" s="445"/>
      <c r="X15" s="445"/>
      <c r="Y15" s="445"/>
      <c r="Z15" s="445"/>
      <c r="AA15" s="445"/>
      <c r="AB15" s="445"/>
      <c r="AC15" s="445"/>
      <c r="AD15" s="445"/>
      <c r="AE15" s="445"/>
      <c r="AF15" s="445"/>
      <c r="AG15" s="445"/>
      <c r="AH15" s="445"/>
      <c r="AI15" s="445"/>
      <c r="AJ15" s="445"/>
      <c r="AK15" s="445"/>
      <c r="AL15" s="445"/>
      <c r="AM15" s="445"/>
      <c r="AN15" s="445"/>
      <c r="AO15" s="445"/>
      <c r="AP15" s="445"/>
      <c r="AQ15" s="445"/>
      <c r="AR15" s="445"/>
      <c r="AS15" s="445"/>
      <c r="AT15" s="445"/>
      <c r="AU15" s="445"/>
      <c r="AV15" s="445"/>
      <c r="AW15" s="445"/>
      <c r="AX15" s="445"/>
      <c r="AY15" s="445"/>
      <c r="AZ15" s="843"/>
      <c r="BA15" s="843"/>
      <c r="BB15" s="843"/>
      <c r="BC15" s="843"/>
      <c r="BD15" s="843"/>
      <c r="BE15" s="843"/>
      <c r="BF15" s="451"/>
      <c r="BG15" s="451"/>
      <c r="BH15" s="451"/>
      <c r="BI15" s="451"/>
      <c r="BJ15" s="451"/>
      <c r="BK15" s="451"/>
      <c r="BL15" s="451"/>
      <c r="BM15" s="451"/>
      <c r="BN15" s="451"/>
      <c r="BO15" s="451"/>
      <c r="BP15" s="451"/>
      <c r="BQ15" s="451"/>
      <c r="BR15" s="451"/>
      <c r="BS15" s="451"/>
      <c r="BT15" s="451"/>
      <c r="BU15" s="451"/>
      <c r="BV15" s="451"/>
    </row>
    <row r="16" spans="1:74" ht="11.1" customHeight="1" x14ac:dyDescent="0.2">
      <c r="A16" s="949" t="s">
        <v>1401</v>
      </c>
      <c r="B16" s="950" t="s">
        <v>774</v>
      </c>
      <c r="C16" s="275">
        <v>96.178195087999995</v>
      </c>
      <c r="D16" s="275">
        <v>95.982041983000002</v>
      </c>
      <c r="E16" s="275">
        <v>95.839915821000005</v>
      </c>
      <c r="F16" s="275">
        <v>95.881999331000003</v>
      </c>
      <c r="G16" s="275">
        <v>95.750290003000003</v>
      </c>
      <c r="H16" s="275">
        <v>95.574970567999998</v>
      </c>
      <c r="I16" s="275">
        <v>95.388967631</v>
      </c>
      <c r="J16" s="275">
        <v>95.101733030000005</v>
      </c>
      <c r="K16" s="275">
        <v>94.746193367999993</v>
      </c>
      <c r="L16" s="275">
        <v>94.058392006000005</v>
      </c>
      <c r="M16" s="275">
        <v>93.764209703999995</v>
      </c>
      <c r="N16" s="275">
        <v>93.599689822000002</v>
      </c>
      <c r="O16" s="275">
        <v>93.770981628000001</v>
      </c>
      <c r="P16" s="275">
        <v>93.711174635000006</v>
      </c>
      <c r="Q16" s="275">
        <v>93.626418111000007</v>
      </c>
      <c r="R16" s="275">
        <v>93.508438361000003</v>
      </c>
      <c r="S16" s="275">
        <v>93.379988048000001</v>
      </c>
      <c r="T16" s="275">
        <v>93.232793475999998</v>
      </c>
      <c r="U16" s="275">
        <v>93.045579974000006</v>
      </c>
      <c r="V16" s="275">
        <v>92.876852888000002</v>
      </c>
      <c r="W16" s="275">
        <v>92.705337545999996</v>
      </c>
      <c r="X16" s="275">
        <v>92.604125370000006</v>
      </c>
      <c r="Y16" s="275">
        <v>92.372214951000004</v>
      </c>
      <c r="Z16" s="275">
        <v>92.082697711999998</v>
      </c>
      <c r="AA16" s="275">
        <v>91.523735324</v>
      </c>
      <c r="AB16" s="275">
        <v>91.277883188000004</v>
      </c>
      <c r="AC16" s="275">
        <v>91.133302977</v>
      </c>
      <c r="AD16" s="275">
        <v>91.309300195999995</v>
      </c>
      <c r="AE16" s="275">
        <v>91.202784703999995</v>
      </c>
      <c r="AF16" s="275">
        <v>91.033062006999998</v>
      </c>
      <c r="AG16" s="275">
        <v>90.690683952000001</v>
      </c>
      <c r="AH16" s="275">
        <v>90.476632960000003</v>
      </c>
      <c r="AI16" s="275">
        <v>90.281460877000001</v>
      </c>
      <c r="AJ16" s="275">
        <v>89.938966612000002</v>
      </c>
      <c r="AK16" s="275">
        <v>89.906203168999994</v>
      </c>
      <c r="AL16" s="275">
        <v>90.016969454999995</v>
      </c>
      <c r="AM16" s="275">
        <v>90.532105087999994</v>
      </c>
      <c r="AN16" s="275">
        <v>90.734301119999998</v>
      </c>
      <c r="AO16" s="275">
        <v>90.884397168999996</v>
      </c>
      <c r="AP16" s="275">
        <v>90.828223308000005</v>
      </c>
      <c r="AQ16" s="275">
        <v>90.989746834000002</v>
      </c>
      <c r="AR16" s="275">
        <v>91.214797821000005</v>
      </c>
      <c r="AS16" s="275">
        <v>91.823299415999998</v>
      </c>
      <c r="AT16" s="275">
        <v>91.935462963999996</v>
      </c>
      <c r="AU16" s="275">
        <v>91.871211611999996</v>
      </c>
      <c r="AV16" s="275">
        <v>91.129623937000005</v>
      </c>
      <c r="AW16" s="275">
        <v>91.088233853000006</v>
      </c>
      <c r="AX16" s="275">
        <v>91.246119935999999</v>
      </c>
      <c r="AY16" s="275">
        <v>91.832985570999995</v>
      </c>
      <c r="AZ16" s="779">
        <v>92.217146450000001</v>
      </c>
      <c r="BA16" s="779">
        <v>92.628305957999999</v>
      </c>
      <c r="BB16" s="779">
        <v>93.225813583999994</v>
      </c>
      <c r="BC16" s="779">
        <v>93.571458230999994</v>
      </c>
      <c r="BD16" s="779">
        <v>93.82458939</v>
      </c>
      <c r="BE16" s="779">
        <v>93.919321006999994</v>
      </c>
      <c r="BF16" s="286">
        <v>94.036839999999998</v>
      </c>
      <c r="BG16" s="286">
        <v>94.111260000000001</v>
      </c>
      <c r="BH16" s="286">
        <v>94.052700000000002</v>
      </c>
      <c r="BI16" s="286">
        <v>94.108329999999995</v>
      </c>
      <c r="BJ16" s="286">
        <v>94.188270000000003</v>
      </c>
      <c r="BK16" s="286">
        <v>94.255740000000003</v>
      </c>
      <c r="BL16" s="286">
        <v>94.411879999999996</v>
      </c>
      <c r="BM16" s="286">
        <v>94.619910000000004</v>
      </c>
      <c r="BN16" s="286">
        <v>94.930160000000001</v>
      </c>
      <c r="BO16" s="286">
        <v>95.204239999999999</v>
      </c>
      <c r="BP16" s="286">
        <v>95.492459999999994</v>
      </c>
      <c r="BQ16" s="286">
        <v>95.844759999999994</v>
      </c>
      <c r="BR16" s="286">
        <v>96.123829999999998</v>
      </c>
      <c r="BS16" s="286">
        <v>96.379589999999993</v>
      </c>
      <c r="BT16" s="286">
        <v>96.612049999999996</v>
      </c>
      <c r="BU16" s="286">
        <v>96.821200000000005</v>
      </c>
      <c r="BV16" s="286">
        <v>97.007050000000007</v>
      </c>
    </row>
    <row r="17" spans="1:74" ht="11.1" customHeight="1" x14ac:dyDescent="0.2">
      <c r="A17" s="949" t="s">
        <v>1402</v>
      </c>
      <c r="B17" s="950" t="s">
        <v>776</v>
      </c>
      <c r="C17" s="275">
        <v>94.589394132999999</v>
      </c>
      <c r="D17" s="275">
        <v>94.537735507999997</v>
      </c>
      <c r="E17" s="275">
        <v>94.486523622999997</v>
      </c>
      <c r="F17" s="275">
        <v>94.508920697999997</v>
      </c>
      <c r="G17" s="275">
        <v>94.403730625999998</v>
      </c>
      <c r="H17" s="275">
        <v>94.244115628000003</v>
      </c>
      <c r="I17" s="275">
        <v>94.036493219999997</v>
      </c>
      <c r="J17" s="275">
        <v>93.763215232999997</v>
      </c>
      <c r="K17" s="275">
        <v>93.430699183000002</v>
      </c>
      <c r="L17" s="275">
        <v>92.776304381000003</v>
      </c>
      <c r="M17" s="275">
        <v>92.522292720999999</v>
      </c>
      <c r="N17" s="275">
        <v>92.406023513999997</v>
      </c>
      <c r="O17" s="275">
        <v>92.619096529000004</v>
      </c>
      <c r="P17" s="275">
        <v>92.634612402000002</v>
      </c>
      <c r="Q17" s="275">
        <v>92.644170900999995</v>
      </c>
      <c r="R17" s="275">
        <v>92.666669296999999</v>
      </c>
      <c r="S17" s="275">
        <v>92.650140097999994</v>
      </c>
      <c r="T17" s="275">
        <v>92.613480573999993</v>
      </c>
      <c r="U17" s="275">
        <v>92.532453903999993</v>
      </c>
      <c r="V17" s="275">
        <v>92.473711344999998</v>
      </c>
      <c r="W17" s="275">
        <v>92.413016075000002</v>
      </c>
      <c r="X17" s="275">
        <v>92.405259071000003</v>
      </c>
      <c r="Y17" s="275">
        <v>92.299490148999993</v>
      </c>
      <c r="Z17" s="275">
        <v>92.150600286</v>
      </c>
      <c r="AA17" s="275">
        <v>91.798590864000005</v>
      </c>
      <c r="AB17" s="275">
        <v>91.683458079000005</v>
      </c>
      <c r="AC17" s="275">
        <v>91.645203315000003</v>
      </c>
      <c r="AD17" s="275">
        <v>91.864490922000002</v>
      </c>
      <c r="AE17" s="275">
        <v>91.844493935000003</v>
      </c>
      <c r="AF17" s="275">
        <v>91.765876703000004</v>
      </c>
      <c r="AG17" s="275">
        <v>91.549904552000001</v>
      </c>
      <c r="AH17" s="275">
        <v>91.413097840999995</v>
      </c>
      <c r="AI17" s="275">
        <v>91.276721893000001</v>
      </c>
      <c r="AJ17" s="275">
        <v>90.958972660000001</v>
      </c>
      <c r="AK17" s="275">
        <v>90.959811274000003</v>
      </c>
      <c r="AL17" s="275">
        <v>91.097433687999995</v>
      </c>
      <c r="AM17" s="275">
        <v>91.602529421</v>
      </c>
      <c r="AN17" s="275">
        <v>91.840702293000007</v>
      </c>
      <c r="AO17" s="275">
        <v>92.042641825999993</v>
      </c>
      <c r="AP17" s="275">
        <v>92.135680915999998</v>
      </c>
      <c r="AQ17" s="275">
        <v>92.319654095000004</v>
      </c>
      <c r="AR17" s="275">
        <v>92.521894259000007</v>
      </c>
      <c r="AS17" s="275">
        <v>93.068128016000003</v>
      </c>
      <c r="AT17" s="275">
        <v>93.062607197999995</v>
      </c>
      <c r="AU17" s="275">
        <v>92.831058411000001</v>
      </c>
      <c r="AV17" s="275">
        <v>91.812518339999997</v>
      </c>
      <c r="AW17" s="275">
        <v>91.549636101999994</v>
      </c>
      <c r="AX17" s="275">
        <v>91.481448381000007</v>
      </c>
      <c r="AY17" s="275">
        <v>91.754192692000004</v>
      </c>
      <c r="AZ17" s="779">
        <v>91.965715871</v>
      </c>
      <c r="BA17" s="779">
        <v>92.262255432000003</v>
      </c>
      <c r="BB17" s="779">
        <v>92.874471588999995</v>
      </c>
      <c r="BC17" s="779">
        <v>93.168048752999994</v>
      </c>
      <c r="BD17" s="779">
        <v>93.373647137000006</v>
      </c>
      <c r="BE17" s="779">
        <v>93.430801948999999</v>
      </c>
      <c r="BF17" s="286">
        <v>93.505790000000005</v>
      </c>
      <c r="BG17" s="286">
        <v>93.538150000000002</v>
      </c>
      <c r="BH17" s="286">
        <v>93.429100000000005</v>
      </c>
      <c r="BI17" s="286">
        <v>93.450280000000006</v>
      </c>
      <c r="BJ17" s="286">
        <v>93.502920000000003</v>
      </c>
      <c r="BK17" s="286">
        <v>93.564890000000005</v>
      </c>
      <c r="BL17" s="286">
        <v>93.697029999999998</v>
      </c>
      <c r="BM17" s="286">
        <v>93.877219999999994</v>
      </c>
      <c r="BN17" s="286">
        <v>94.160309999999996</v>
      </c>
      <c r="BO17" s="286">
        <v>94.39546</v>
      </c>
      <c r="BP17" s="286">
        <v>94.637519999999995</v>
      </c>
      <c r="BQ17" s="286">
        <v>94.921289999999999</v>
      </c>
      <c r="BR17" s="286">
        <v>95.151079999999993</v>
      </c>
      <c r="BS17" s="286">
        <v>95.361680000000007</v>
      </c>
      <c r="BT17" s="286">
        <v>95.553100000000001</v>
      </c>
      <c r="BU17" s="286">
        <v>95.725340000000003</v>
      </c>
      <c r="BV17" s="286">
        <v>95.878399999999999</v>
      </c>
    </row>
    <row r="18" spans="1:74" ht="11.1" customHeight="1" x14ac:dyDescent="0.2">
      <c r="A18" s="949" t="s">
        <v>1403</v>
      </c>
      <c r="B18" s="950" t="s">
        <v>962</v>
      </c>
      <c r="C18" s="275">
        <v>96.095850909999996</v>
      </c>
      <c r="D18" s="275">
        <v>95.949913971000001</v>
      </c>
      <c r="E18" s="275">
        <v>95.848574884000001</v>
      </c>
      <c r="F18" s="275">
        <v>95.891767392000006</v>
      </c>
      <c r="G18" s="275">
        <v>95.804673702000002</v>
      </c>
      <c r="H18" s="275">
        <v>95.687227557</v>
      </c>
      <c r="I18" s="275">
        <v>95.604695348999996</v>
      </c>
      <c r="J18" s="275">
        <v>95.377594500000001</v>
      </c>
      <c r="K18" s="275">
        <v>95.071191403</v>
      </c>
      <c r="L18" s="275">
        <v>94.416001485999999</v>
      </c>
      <c r="M18" s="275">
        <v>94.153107320000004</v>
      </c>
      <c r="N18" s="275">
        <v>94.013024332000001</v>
      </c>
      <c r="O18" s="275">
        <v>94.141342402999996</v>
      </c>
      <c r="P18" s="275">
        <v>94.137689363000007</v>
      </c>
      <c r="Q18" s="275">
        <v>94.147655091999994</v>
      </c>
      <c r="R18" s="275">
        <v>94.227464799000003</v>
      </c>
      <c r="S18" s="275">
        <v>94.222499157000001</v>
      </c>
      <c r="T18" s="275">
        <v>94.188983377</v>
      </c>
      <c r="U18" s="275">
        <v>94.169696789</v>
      </c>
      <c r="V18" s="275">
        <v>94.046996231999998</v>
      </c>
      <c r="W18" s="275">
        <v>93.863661037</v>
      </c>
      <c r="X18" s="275">
        <v>93.505540178000004</v>
      </c>
      <c r="Y18" s="275">
        <v>93.286548976999995</v>
      </c>
      <c r="Z18" s="275">
        <v>93.092536409000004</v>
      </c>
      <c r="AA18" s="275">
        <v>92.862388652000007</v>
      </c>
      <c r="AB18" s="275">
        <v>92.764168713999993</v>
      </c>
      <c r="AC18" s="275">
        <v>92.736762772999995</v>
      </c>
      <c r="AD18" s="275">
        <v>93.008660199000005</v>
      </c>
      <c r="AE18" s="275">
        <v>92.951515225999998</v>
      </c>
      <c r="AF18" s="275">
        <v>92.793817223999994</v>
      </c>
      <c r="AG18" s="275">
        <v>92.397625650999998</v>
      </c>
      <c r="AH18" s="275">
        <v>92.142276995000003</v>
      </c>
      <c r="AI18" s="275">
        <v>91.889830713999999</v>
      </c>
      <c r="AJ18" s="275">
        <v>91.433559462000005</v>
      </c>
      <c r="AK18" s="275">
        <v>91.341963445000005</v>
      </c>
      <c r="AL18" s="275">
        <v>91.408315314000006</v>
      </c>
      <c r="AM18" s="275">
        <v>91.812552483999994</v>
      </c>
      <c r="AN18" s="275">
        <v>92.059847067000007</v>
      </c>
      <c r="AO18" s="275">
        <v>92.330136476000007</v>
      </c>
      <c r="AP18" s="275">
        <v>92.675850018000006</v>
      </c>
      <c r="AQ18" s="275">
        <v>92.952807101000005</v>
      </c>
      <c r="AR18" s="275">
        <v>93.213437030999998</v>
      </c>
      <c r="AS18" s="275">
        <v>93.674090355999994</v>
      </c>
      <c r="AT18" s="275">
        <v>93.739803070999997</v>
      </c>
      <c r="AU18" s="275">
        <v>93.626925721999996</v>
      </c>
      <c r="AV18" s="275">
        <v>92.902110445999995</v>
      </c>
      <c r="AW18" s="275">
        <v>92.757063869999996</v>
      </c>
      <c r="AX18" s="275">
        <v>92.758438130000002</v>
      </c>
      <c r="AY18" s="275">
        <v>93.007081643000006</v>
      </c>
      <c r="AZ18" s="779">
        <v>93.225661259999995</v>
      </c>
      <c r="BA18" s="779">
        <v>93.515025398000006</v>
      </c>
      <c r="BB18" s="779">
        <v>94.052090996999993</v>
      </c>
      <c r="BC18" s="779">
        <v>94.350336472999999</v>
      </c>
      <c r="BD18" s="779">
        <v>94.586678767999999</v>
      </c>
      <c r="BE18" s="779">
        <v>94.706458452999996</v>
      </c>
      <c r="BF18" s="286">
        <v>94.859989999999996</v>
      </c>
      <c r="BG18" s="286">
        <v>94.992609999999999</v>
      </c>
      <c r="BH18" s="286">
        <v>95.103759999999994</v>
      </c>
      <c r="BI18" s="286">
        <v>95.194990000000004</v>
      </c>
      <c r="BJ18" s="286">
        <v>95.265730000000005</v>
      </c>
      <c r="BK18" s="286">
        <v>95.209890000000001</v>
      </c>
      <c r="BL18" s="286">
        <v>95.319230000000005</v>
      </c>
      <c r="BM18" s="286">
        <v>95.487639999999999</v>
      </c>
      <c r="BN18" s="286">
        <v>95.778760000000005</v>
      </c>
      <c r="BO18" s="286">
        <v>96.017619999999994</v>
      </c>
      <c r="BP18" s="286">
        <v>96.267840000000007</v>
      </c>
      <c r="BQ18" s="286">
        <v>96.587900000000005</v>
      </c>
      <c r="BR18" s="286">
        <v>96.816990000000004</v>
      </c>
      <c r="BS18" s="286">
        <v>97.013580000000005</v>
      </c>
      <c r="BT18" s="286">
        <v>97.177670000000006</v>
      </c>
      <c r="BU18" s="286">
        <v>97.309280000000001</v>
      </c>
      <c r="BV18" s="286">
        <v>97.408379999999994</v>
      </c>
    </row>
    <row r="19" spans="1:74" ht="11.1" customHeight="1" x14ac:dyDescent="0.2">
      <c r="A19" s="949" t="s">
        <v>1404</v>
      </c>
      <c r="B19" s="950" t="s">
        <v>964</v>
      </c>
      <c r="C19" s="275">
        <v>99.358002119999995</v>
      </c>
      <c r="D19" s="275">
        <v>99.333424296000004</v>
      </c>
      <c r="E19" s="275">
        <v>99.329920470000005</v>
      </c>
      <c r="F19" s="275">
        <v>99.421957837999997</v>
      </c>
      <c r="G19" s="275">
        <v>99.404751610999995</v>
      </c>
      <c r="H19" s="275">
        <v>99.352768984999997</v>
      </c>
      <c r="I19" s="275">
        <v>99.311292159000004</v>
      </c>
      <c r="J19" s="275">
        <v>99.155795084000005</v>
      </c>
      <c r="K19" s="275">
        <v>98.931559961000005</v>
      </c>
      <c r="L19" s="275">
        <v>98.369903880999999</v>
      </c>
      <c r="M19" s="275">
        <v>98.209704841999994</v>
      </c>
      <c r="N19" s="275">
        <v>98.182279933999993</v>
      </c>
      <c r="O19" s="275">
        <v>98.469212729000006</v>
      </c>
      <c r="P19" s="275">
        <v>98.571148406999995</v>
      </c>
      <c r="Q19" s="275">
        <v>98.669670538999995</v>
      </c>
      <c r="R19" s="275">
        <v>98.837925440999996</v>
      </c>
      <c r="S19" s="275">
        <v>98.874760742999996</v>
      </c>
      <c r="T19" s="275">
        <v>98.853322762000005</v>
      </c>
      <c r="U19" s="275">
        <v>98.708102952000004</v>
      </c>
      <c r="V19" s="275">
        <v>98.619249812999996</v>
      </c>
      <c r="W19" s="275">
        <v>98.521254799999994</v>
      </c>
      <c r="X19" s="275">
        <v>98.424594143999997</v>
      </c>
      <c r="Y19" s="275">
        <v>98.300458207999995</v>
      </c>
      <c r="Z19" s="275">
        <v>98.159323223000001</v>
      </c>
      <c r="AA19" s="275">
        <v>97.875366315999997</v>
      </c>
      <c r="AB19" s="275">
        <v>97.794600388999996</v>
      </c>
      <c r="AC19" s="275">
        <v>97.791202569999996</v>
      </c>
      <c r="AD19" s="275">
        <v>98.149642494000005</v>
      </c>
      <c r="AE19" s="275">
        <v>98.087628659000003</v>
      </c>
      <c r="AF19" s="275">
        <v>97.889630702999995</v>
      </c>
      <c r="AG19" s="275">
        <v>97.315585431000002</v>
      </c>
      <c r="AH19" s="275">
        <v>97.025666627999996</v>
      </c>
      <c r="AI19" s="275">
        <v>96.779811100000003</v>
      </c>
      <c r="AJ19" s="275">
        <v>96.422553311000001</v>
      </c>
      <c r="AK19" s="275">
        <v>96.381423483000006</v>
      </c>
      <c r="AL19" s="275">
        <v>96.500956079999995</v>
      </c>
      <c r="AM19" s="275">
        <v>96.988596747000003</v>
      </c>
      <c r="AN19" s="275">
        <v>97.273869961000003</v>
      </c>
      <c r="AO19" s="275">
        <v>97.564221368000005</v>
      </c>
      <c r="AP19" s="275">
        <v>97.928919343000004</v>
      </c>
      <c r="AQ19" s="275">
        <v>98.177475852000001</v>
      </c>
      <c r="AR19" s="275">
        <v>98.379159270000002</v>
      </c>
      <c r="AS19" s="275">
        <v>98.683019911000002</v>
      </c>
      <c r="AT19" s="275">
        <v>98.679169412999997</v>
      </c>
      <c r="AU19" s="275">
        <v>98.516658088</v>
      </c>
      <c r="AV19" s="275">
        <v>97.769938672999999</v>
      </c>
      <c r="AW19" s="275">
        <v>97.609266145999996</v>
      </c>
      <c r="AX19" s="275">
        <v>97.609093242</v>
      </c>
      <c r="AY19" s="275">
        <v>97.900819775000002</v>
      </c>
      <c r="AZ19" s="779">
        <v>98.123096258000004</v>
      </c>
      <c r="BA19" s="779">
        <v>98.407322503000003</v>
      </c>
      <c r="BB19" s="779">
        <v>98.923894418000003</v>
      </c>
      <c r="BC19" s="779">
        <v>99.204223259000003</v>
      </c>
      <c r="BD19" s="779">
        <v>99.418704934000004</v>
      </c>
      <c r="BE19" s="779">
        <v>99.532749531999997</v>
      </c>
      <c r="BF19" s="286">
        <v>99.641480000000001</v>
      </c>
      <c r="BG19" s="286">
        <v>99.710300000000004</v>
      </c>
      <c r="BH19" s="286">
        <v>99.647090000000006</v>
      </c>
      <c r="BI19" s="286">
        <v>99.705209999999994</v>
      </c>
      <c r="BJ19" s="286">
        <v>99.792519999999996</v>
      </c>
      <c r="BK19" s="286">
        <v>99.881150000000005</v>
      </c>
      <c r="BL19" s="286">
        <v>100.0478</v>
      </c>
      <c r="BM19" s="286">
        <v>100.2645</v>
      </c>
      <c r="BN19" s="286">
        <v>100.5791</v>
      </c>
      <c r="BO19" s="286">
        <v>100.8603</v>
      </c>
      <c r="BP19" s="286">
        <v>101.1557</v>
      </c>
      <c r="BQ19" s="286">
        <v>101.5219</v>
      </c>
      <c r="BR19" s="286">
        <v>101.8035</v>
      </c>
      <c r="BS19" s="286">
        <v>102.0569</v>
      </c>
      <c r="BT19" s="286">
        <v>102.2822</v>
      </c>
      <c r="BU19" s="286">
        <v>102.4794</v>
      </c>
      <c r="BV19" s="286">
        <v>102.6485</v>
      </c>
    </row>
    <row r="20" spans="1:74" ht="11.1" customHeight="1" x14ac:dyDescent="0.2">
      <c r="A20" s="949" t="s">
        <v>1405</v>
      </c>
      <c r="B20" s="950" t="s">
        <v>966</v>
      </c>
      <c r="C20" s="275">
        <v>101.03658144000001</v>
      </c>
      <c r="D20" s="275">
        <v>100.97274548</v>
      </c>
      <c r="E20" s="275">
        <v>100.93445875</v>
      </c>
      <c r="F20" s="275">
        <v>100.99349264999999</v>
      </c>
      <c r="G20" s="275">
        <v>100.95247581</v>
      </c>
      <c r="H20" s="275">
        <v>100.88317965</v>
      </c>
      <c r="I20" s="275">
        <v>100.86614208</v>
      </c>
      <c r="J20" s="275">
        <v>100.67988382</v>
      </c>
      <c r="K20" s="275">
        <v>100.40494278</v>
      </c>
      <c r="L20" s="275">
        <v>99.743307313000003</v>
      </c>
      <c r="M20" s="275">
        <v>99.514509486999998</v>
      </c>
      <c r="N20" s="275">
        <v>99.420537639000003</v>
      </c>
      <c r="O20" s="275">
        <v>99.597588909999999</v>
      </c>
      <c r="P20" s="275">
        <v>99.671121161000002</v>
      </c>
      <c r="Q20" s="275">
        <v>99.777331533999998</v>
      </c>
      <c r="R20" s="275">
        <v>99.993723590000002</v>
      </c>
      <c r="S20" s="275">
        <v>100.10716253</v>
      </c>
      <c r="T20" s="275">
        <v>100.19515192999999</v>
      </c>
      <c r="U20" s="275">
        <v>100.24079832</v>
      </c>
      <c r="V20" s="275">
        <v>100.29055870000001</v>
      </c>
      <c r="W20" s="275">
        <v>100.32753963</v>
      </c>
      <c r="X20" s="275">
        <v>100.43254874</v>
      </c>
      <c r="Y20" s="275">
        <v>100.38336501000001</v>
      </c>
      <c r="Z20" s="275">
        <v>100.26079608000001</v>
      </c>
      <c r="AA20" s="275">
        <v>99.817161771000002</v>
      </c>
      <c r="AB20" s="275">
        <v>99.733582605999999</v>
      </c>
      <c r="AC20" s="275">
        <v>99.762378393000006</v>
      </c>
      <c r="AD20" s="275">
        <v>100.16559837</v>
      </c>
      <c r="AE20" s="275">
        <v>100.22260713</v>
      </c>
      <c r="AF20" s="275">
        <v>100.19545392000001</v>
      </c>
      <c r="AG20" s="275">
        <v>99.991317498000001</v>
      </c>
      <c r="AH20" s="275">
        <v>99.865456236</v>
      </c>
      <c r="AI20" s="275">
        <v>99.725048909999998</v>
      </c>
      <c r="AJ20" s="275">
        <v>99.303638909</v>
      </c>
      <c r="AK20" s="275">
        <v>99.333981911999999</v>
      </c>
      <c r="AL20" s="275">
        <v>99.549621306999995</v>
      </c>
      <c r="AM20" s="275">
        <v>100.25185024</v>
      </c>
      <c r="AN20" s="275">
        <v>100.61211256999999</v>
      </c>
      <c r="AO20" s="275">
        <v>100.93170142</v>
      </c>
      <c r="AP20" s="275">
        <v>101.19251516</v>
      </c>
      <c r="AQ20" s="275">
        <v>101.44433332</v>
      </c>
      <c r="AR20" s="275">
        <v>101.66905426</v>
      </c>
      <c r="AS20" s="275">
        <v>102.09080809</v>
      </c>
      <c r="AT20" s="275">
        <v>102.09323698</v>
      </c>
      <c r="AU20" s="275">
        <v>101.90047106</v>
      </c>
      <c r="AV20" s="275">
        <v>101.00407946999999</v>
      </c>
      <c r="AW20" s="275">
        <v>100.80224706</v>
      </c>
      <c r="AX20" s="275">
        <v>100.78654297</v>
      </c>
      <c r="AY20" s="275">
        <v>101.11000045999999</v>
      </c>
      <c r="AZ20" s="779">
        <v>101.35177809</v>
      </c>
      <c r="BA20" s="779">
        <v>101.6649091</v>
      </c>
      <c r="BB20" s="779">
        <v>102.24477142000001</v>
      </c>
      <c r="BC20" s="779">
        <v>102.55407579</v>
      </c>
      <c r="BD20" s="779">
        <v>102.7882001</v>
      </c>
      <c r="BE20" s="779">
        <v>102.89684312999999</v>
      </c>
      <c r="BF20" s="286">
        <v>103.0183</v>
      </c>
      <c r="BG20" s="286">
        <v>103.1024</v>
      </c>
      <c r="BH20" s="286">
        <v>103.0646</v>
      </c>
      <c r="BI20" s="286">
        <v>103.137</v>
      </c>
      <c r="BJ20" s="286">
        <v>103.23520000000001</v>
      </c>
      <c r="BK20" s="286">
        <v>103.31489999999999</v>
      </c>
      <c r="BL20" s="286">
        <v>103.4978</v>
      </c>
      <c r="BM20" s="286">
        <v>103.7397</v>
      </c>
      <c r="BN20" s="286">
        <v>104.1048</v>
      </c>
      <c r="BO20" s="286">
        <v>104.4162</v>
      </c>
      <c r="BP20" s="286">
        <v>104.7384</v>
      </c>
      <c r="BQ20" s="286">
        <v>105.1181</v>
      </c>
      <c r="BR20" s="286">
        <v>105.4264</v>
      </c>
      <c r="BS20" s="286">
        <v>105.7101</v>
      </c>
      <c r="BT20" s="286">
        <v>105.9693</v>
      </c>
      <c r="BU20" s="286">
        <v>106.2041</v>
      </c>
      <c r="BV20" s="286">
        <v>106.41419999999999</v>
      </c>
    </row>
    <row r="21" spans="1:74" ht="11.1" customHeight="1" x14ac:dyDescent="0.2">
      <c r="A21" s="949" t="s">
        <v>1406</v>
      </c>
      <c r="B21" s="950" t="s">
        <v>968</v>
      </c>
      <c r="C21" s="275">
        <v>98.659298852000006</v>
      </c>
      <c r="D21" s="275">
        <v>98.622092961999996</v>
      </c>
      <c r="E21" s="275">
        <v>98.641593671999999</v>
      </c>
      <c r="F21" s="275">
        <v>98.867120446000001</v>
      </c>
      <c r="G21" s="275">
        <v>98.88804476</v>
      </c>
      <c r="H21" s="275">
        <v>98.853686077999996</v>
      </c>
      <c r="I21" s="275">
        <v>98.813928982999997</v>
      </c>
      <c r="J21" s="275">
        <v>98.631590868999993</v>
      </c>
      <c r="K21" s="275">
        <v>98.356556320999999</v>
      </c>
      <c r="L21" s="275">
        <v>97.719210610000005</v>
      </c>
      <c r="M21" s="275">
        <v>97.460994237999998</v>
      </c>
      <c r="N21" s="275">
        <v>97.312292478000003</v>
      </c>
      <c r="O21" s="275">
        <v>97.371928682999993</v>
      </c>
      <c r="P21" s="275">
        <v>97.368138627999997</v>
      </c>
      <c r="Q21" s="275">
        <v>97.399745667999994</v>
      </c>
      <c r="R21" s="275">
        <v>97.542931727999999</v>
      </c>
      <c r="S21" s="275">
        <v>97.588196515000007</v>
      </c>
      <c r="T21" s="275">
        <v>97.611721953</v>
      </c>
      <c r="U21" s="275">
        <v>97.574219016000001</v>
      </c>
      <c r="V21" s="275">
        <v>97.583732529000002</v>
      </c>
      <c r="W21" s="275">
        <v>97.600973465999999</v>
      </c>
      <c r="X21" s="275">
        <v>97.697684229999993</v>
      </c>
      <c r="Y21" s="275">
        <v>97.676573210000001</v>
      </c>
      <c r="Z21" s="275">
        <v>97.609382811000003</v>
      </c>
      <c r="AA21" s="275">
        <v>97.325424677000001</v>
      </c>
      <c r="AB21" s="275">
        <v>97.294091785999996</v>
      </c>
      <c r="AC21" s="275">
        <v>97.344695782000002</v>
      </c>
      <c r="AD21" s="275">
        <v>97.717937950999996</v>
      </c>
      <c r="AE21" s="275">
        <v>97.751889755999997</v>
      </c>
      <c r="AF21" s="275">
        <v>97.687252482999995</v>
      </c>
      <c r="AG21" s="275">
        <v>97.403296193000003</v>
      </c>
      <c r="AH21" s="275">
        <v>97.232028220000004</v>
      </c>
      <c r="AI21" s="275">
        <v>97.052718624999997</v>
      </c>
      <c r="AJ21" s="275">
        <v>96.663066446000002</v>
      </c>
      <c r="AK21" s="275">
        <v>96.619399328</v>
      </c>
      <c r="AL21" s="275">
        <v>96.719416308000007</v>
      </c>
      <c r="AM21" s="275">
        <v>97.173704669000003</v>
      </c>
      <c r="AN21" s="275">
        <v>97.403149385999996</v>
      </c>
      <c r="AO21" s="275">
        <v>97.618337741000005</v>
      </c>
      <c r="AP21" s="275">
        <v>97.797019930000005</v>
      </c>
      <c r="AQ21" s="275">
        <v>98.000382913999999</v>
      </c>
      <c r="AR21" s="275">
        <v>98.206176889000005</v>
      </c>
      <c r="AS21" s="275">
        <v>98.640622921000002</v>
      </c>
      <c r="AT21" s="275">
        <v>98.681613079000002</v>
      </c>
      <c r="AU21" s="275">
        <v>98.555368427999994</v>
      </c>
      <c r="AV21" s="275">
        <v>97.849856724999995</v>
      </c>
      <c r="AW21" s="275">
        <v>97.698166642000004</v>
      </c>
      <c r="AX21" s="275">
        <v>97.688265934</v>
      </c>
      <c r="AY21" s="275">
        <v>97.923094169999999</v>
      </c>
      <c r="AZ21" s="779">
        <v>98.119567536000005</v>
      </c>
      <c r="BA21" s="779">
        <v>98.380625601999995</v>
      </c>
      <c r="BB21" s="779">
        <v>98.864488213000001</v>
      </c>
      <c r="BC21" s="779">
        <v>99.136050792000006</v>
      </c>
      <c r="BD21" s="779">
        <v>99.353533186999996</v>
      </c>
      <c r="BE21" s="779">
        <v>99.474300595000003</v>
      </c>
      <c r="BF21" s="286">
        <v>99.615600000000001</v>
      </c>
      <c r="BG21" s="286">
        <v>99.734790000000004</v>
      </c>
      <c r="BH21" s="286">
        <v>99.810609999999997</v>
      </c>
      <c r="BI21" s="286">
        <v>99.90155</v>
      </c>
      <c r="BJ21" s="286">
        <v>99.986339999999998</v>
      </c>
      <c r="BK21" s="286">
        <v>99.980069999999998</v>
      </c>
      <c r="BL21" s="286">
        <v>100.1163</v>
      </c>
      <c r="BM21" s="286">
        <v>100.31</v>
      </c>
      <c r="BN21" s="286">
        <v>100.62520000000001</v>
      </c>
      <c r="BO21" s="286">
        <v>100.8861</v>
      </c>
      <c r="BP21" s="286">
        <v>101.15649999999999</v>
      </c>
      <c r="BQ21" s="286">
        <v>101.4785</v>
      </c>
      <c r="BR21" s="286">
        <v>101.7366</v>
      </c>
      <c r="BS21" s="286">
        <v>101.9726</v>
      </c>
      <c r="BT21" s="286">
        <v>102.18680000000001</v>
      </c>
      <c r="BU21" s="286">
        <v>102.379</v>
      </c>
      <c r="BV21" s="286">
        <v>102.5492</v>
      </c>
    </row>
    <row r="22" spans="1:74" ht="11.1" customHeight="1" x14ac:dyDescent="0.2">
      <c r="A22" s="949" t="s">
        <v>1407</v>
      </c>
      <c r="B22" s="950" t="s">
        <v>970</v>
      </c>
      <c r="C22" s="275">
        <v>100.83867816</v>
      </c>
      <c r="D22" s="275">
        <v>100.8860524</v>
      </c>
      <c r="E22" s="275">
        <v>101.02412608</v>
      </c>
      <c r="F22" s="275">
        <v>101.39630294</v>
      </c>
      <c r="G22" s="275">
        <v>101.60822272999999</v>
      </c>
      <c r="H22" s="275">
        <v>101.80328916000001</v>
      </c>
      <c r="I22" s="275">
        <v>102.09637068000001</v>
      </c>
      <c r="J22" s="275">
        <v>102.1715791</v>
      </c>
      <c r="K22" s="275">
        <v>102.14378284999999</v>
      </c>
      <c r="L22" s="275">
        <v>101.73290864000001</v>
      </c>
      <c r="M22" s="275">
        <v>101.70915802</v>
      </c>
      <c r="N22" s="275">
        <v>101.79245772</v>
      </c>
      <c r="O22" s="275">
        <v>102.04708703</v>
      </c>
      <c r="P22" s="275">
        <v>102.29627785</v>
      </c>
      <c r="Q22" s="275">
        <v>102.60430948</v>
      </c>
      <c r="R22" s="275">
        <v>103.16317797000001</v>
      </c>
      <c r="S22" s="275">
        <v>103.44489421999999</v>
      </c>
      <c r="T22" s="275">
        <v>103.64145426</v>
      </c>
      <c r="U22" s="275">
        <v>103.60176661</v>
      </c>
      <c r="V22" s="275">
        <v>103.74133285000001</v>
      </c>
      <c r="W22" s="275">
        <v>103.90906150000001</v>
      </c>
      <c r="X22" s="275">
        <v>104.24046786</v>
      </c>
      <c r="Y22" s="275">
        <v>104.36288483</v>
      </c>
      <c r="Z22" s="275">
        <v>104.41182773</v>
      </c>
      <c r="AA22" s="275">
        <v>104.19534839000001</v>
      </c>
      <c r="AB22" s="275">
        <v>104.24130425</v>
      </c>
      <c r="AC22" s="275">
        <v>104.35774716</v>
      </c>
      <c r="AD22" s="275">
        <v>104.76099883000001</v>
      </c>
      <c r="AE22" s="275">
        <v>104.85617453</v>
      </c>
      <c r="AF22" s="275">
        <v>104.85959597999999</v>
      </c>
      <c r="AG22" s="275">
        <v>104.60125019</v>
      </c>
      <c r="AH22" s="275">
        <v>104.54867289000001</v>
      </c>
      <c r="AI22" s="275">
        <v>104.53185108</v>
      </c>
      <c r="AJ22" s="275">
        <v>104.40537282</v>
      </c>
      <c r="AK22" s="275">
        <v>104.56912097</v>
      </c>
      <c r="AL22" s="275">
        <v>104.87768358</v>
      </c>
      <c r="AM22" s="275">
        <v>105.59055137999999</v>
      </c>
      <c r="AN22" s="275">
        <v>105.99412486999999</v>
      </c>
      <c r="AO22" s="275">
        <v>106.34789478</v>
      </c>
      <c r="AP22" s="275">
        <v>106.58052734</v>
      </c>
      <c r="AQ22" s="275">
        <v>106.88819041000001</v>
      </c>
      <c r="AR22" s="275">
        <v>107.19955021</v>
      </c>
      <c r="AS22" s="275">
        <v>107.80752706</v>
      </c>
      <c r="AT22" s="275">
        <v>107.90659011</v>
      </c>
      <c r="AU22" s="275">
        <v>107.78965966</v>
      </c>
      <c r="AV22" s="275">
        <v>106.97211922</v>
      </c>
      <c r="AW22" s="275">
        <v>106.78666416999999</v>
      </c>
      <c r="AX22" s="275">
        <v>106.74867799</v>
      </c>
      <c r="AY22" s="275">
        <v>106.90818575</v>
      </c>
      <c r="AZ22" s="779">
        <v>107.12761856</v>
      </c>
      <c r="BA22" s="779">
        <v>107.45700146999999</v>
      </c>
      <c r="BB22" s="779">
        <v>108.16447036</v>
      </c>
      <c r="BC22" s="779">
        <v>108.51265155999999</v>
      </c>
      <c r="BD22" s="779">
        <v>108.76968094999999</v>
      </c>
      <c r="BE22" s="779">
        <v>108.86534743</v>
      </c>
      <c r="BF22" s="286">
        <v>108.9927</v>
      </c>
      <c r="BG22" s="286">
        <v>109.08159999999999</v>
      </c>
      <c r="BH22" s="286">
        <v>109.0244</v>
      </c>
      <c r="BI22" s="286">
        <v>109.117</v>
      </c>
      <c r="BJ22" s="286">
        <v>109.25190000000001</v>
      </c>
      <c r="BK22" s="286">
        <v>109.41200000000001</v>
      </c>
      <c r="BL22" s="286">
        <v>109.6439</v>
      </c>
      <c r="BM22" s="286">
        <v>109.93089999999999</v>
      </c>
      <c r="BN22" s="286">
        <v>110.3325</v>
      </c>
      <c r="BO22" s="286">
        <v>110.6844</v>
      </c>
      <c r="BP22" s="286">
        <v>111.0463</v>
      </c>
      <c r="BQ22" s="286">
        <v>111.476</v>
      </c>
      <c r="BR22" s="286">
        <v>111.81489999999999</v>
      </c>
      <c r="BS22" s="286">
        <v>112.1207</v>
      </c>
      <c r="BT22" s="286">
        <v>112.3933</v>
      </c>
      <c r="BU22" s="286">
        <v>112.6328</v>
      </c>
      <c r="BV22" s="286">
        <v>112.83920000000001</v>
      </c>
    </row>
    <row r="23" spans="1:74" ht="11.1" customHeight="1" x14ac:dyDescent="0.2">
      <c r="A23" s="949" t="s">
        <v>1408</v>
      </c>
      <c r="B23" s="950" t="s">
        <v>788</v>
      </c>
      <c r="C23" s="275">
        <v>109.96942771000001</v>
      </c>
      <c r="D23" s="275">
        <v>109.91493543</v>
      </c>
      <c r="E23" s="275">
        <v>109.8794345</v>
      </c>
      <c r="F23" s="275">
        <v>109.91522921000001</v>
      </c>
      <c r="G23" s="275">
        <v>109.87848277000001</v>
      </c>
      <c r="H23" s="275">
        <v>109.82149945</v>
      </c>
      <c r="I23" s="275">
        <v>109.87212938</v>
      </c>
      <c r="J23" s="275">
        <v>109.67878475000001</v>
      </c>
      <c r="K23" s="275">
        <v>109.36931567000001</v>
      </c>
      <c r="L23" s="275">
        <v>108.6508585</v>
      </c>
      <c r="M23" s="275">
        <v>108.32878827</v>
      </c>
      <c r="N23" s="275">
        <v>108.11024132</v>
      </c>
      <c r="O23" s="275">
        <v>108.04755822</v>
      </c>
      <c r="P23" s="275">
        <v>107.99680244</v>
      </c>
      <c r="Q23" s="275">
        <v>108.01031453</v>
      </c>
      <c r="R23" s="275">
        <v>108.22157279</v>
      </c>
      <c r="S23" s="275">
        <v>108.26351191000001</v>
      </c>
      <c r="T23" s="275">
        <v>108.26961017000001</v>
      </c>
      <c r="U23" s="275">
        <v>108.26475272</v>
      </c>
      <c r="V23" s="275">
        <v>108.18050542</v>
      </c>
      <c r="W23" s="275">
        <v>108.04175341</v>
      </c>
      <c r="X23" s="275">
        <v>107.70505677</v>
      </c>
      <c r="Y23" s="275">
        <v>107.56487527</v>
      </c>
      <c r="Z23" s="275">
        <v>107.47776901</v>
      </c>
      <c r="AA23" s="275">
        <v>107.40396555</v>
      </c>
      <c r="AB23" s="275">
        <v>107.45283904999999</v>
      </c>
      <c r="AC23" s="275">
        <v>107.58461708999999</v>
      </c>
      <c r="AD23" s="275">
        <v>108.0946613</v>
      </c>
      <c r="AE23" s="275">
        <v>108.1707272</v>
      </c>
      <c r="AF23" s="275">
        <v>108.10817641</v>
      </c>
      <c r="AG23" s="275">
        <v>107.65408932</v>
      </c>
      <c r="AH23" s="275">
        <v>107.50399486000001</v>
      </c>
      <c r="AI23" s="275">
        <v>107.40497344000001</v>
      </c>
      <c r="AJ23" s="275">
        <v>107.22997208</v>
      </c>
      <c r="AK23" s="275">
        <v>107.32838642</v>
      </c>
      <c r="AL23" s="275">
        <v>107.57316350000001</v>
      </c>
      <c r="AM23" s="275">
        <v>108.20407246000001</v>
      </c>
      <c r="AN23" s="275">
        <v>108.56174818</v>
      </c>
      <c r="AO23" s="275">
        <v>108.88595977</v>
      </c>
      <c r="AP23" s="275">
        <v>109.08448387</v>
      </c>
      <c r="AQ23" s="275">
        <v>109.41093479</v>
      </c>
      <c r="AR23" s="275">
        <v>109.77308913</v>
      </c>
      <c r="AS23" s="275">
        <v>110.51996874</v>
      </c>
      <c r="AT23" s="275">
        <v>110.69176357000001</v>
      </c>
      <c r="AU23" s="275">
        <v>110.63749544</v>
      </c>
      <c r="AV23" s="275">
        <v>109.87888866999999</v>
      </c>
      <c r="AW23" s="275">
        <v>109.73120141</v>
      </c>
      <c r="AX23" s="275">
        <v>109.71615799</v>
      </c>
      <c r="AY23" s="275">
        <v>109.83424055</v>
      </c>
      <c r="AZ23" s="779">
        <v>110.08412315</v>
      </c>
      <c r="BA23" s="779">
        <v>110.46628794999999</v>
      </c>
      <c r="BB23" s="779">
        <v>111.30292242</v>
      </c>
      <c r="BC23" s="779">
        <v>111.70801102999999</v>
      </c>
      <c r="BD23" s="779">
        <v>112.00374125</v>
      </c>
      <c r="BE23" s="779">
        <v>112.08388082</v>
      </c>
      <c r="BF23" s="286">
        <v>112.2406</v>
      </c>
      <c r="BG23" s="286">
        <v>112.3676</v>
      </c>
      <c r="BH23" s="286">
        <v>112.3907</v>
      </c>
      <c r="BI23" s="286">
        <v>112.514</v>
      </c>
      <c r="BJ23" s="286">
        <v>112.6632</v>
      </c>
      <c r="BK23" s="286">
        <v>112.79349999999999</v>
      </c>
      <c r="BL23" s="286">
        <v>113.0284</v>
      </c>
      <c r="BM23" s="286">
        <v>113.32299999999999</v>
      </c>
      <c r="BN23" s="286">
        <v>113.7324</v>
      </c>
      <c r="BO23" s="286">
        <v>114.105</v>
      </c>
      <c r="BP23" s="286">
        <v>114.496</v>
      </c>
      <c r="BQ23" s="286">
        <v>114.967</v>
      </c>
      <c r="BR23" s="286">
        <v>115.34829999999999</v>
      </c>
      <c r="BS23" s="286">
        <v>115.7017</v>
      </c>
      <c r="BT23" s="286">
        <v>116.027</v>
      </c>
      <c r="BU23" s="286">
        <v>116.32429999999999</v>
      </c>
      <c r="BV23" s="286">
        <v>116.5936</v>
      </c>
    </row>
    <row r="24" spans="1:74" ht="11.1" customHeight="1" x14ac:dyDescent="0.2">
      <c r="A24" s="949" t="s">
        <v>1409</v>
      </c>
      <c r="B24" s="950" t="s">
        <v>790</v>
      </c>
      <c r="C24" s="275">
        <v>95.620786628999994</v>
      </c>
      <c r="D24" s="275">
        <v>95.581054404</v>
      </c>
      <c r="E24" s="275">
        <v>95.535918257999995</v>
      </c>
      <c r="F24" s="275">
        <v>95.508523269999998</v>
      </c>
      <c r="G24" s="275">
        <v>95.435220477000001</v>
      </c>
      <c r="H24" s="275">
        <v>95.339154956000002</v>
      </c>
      <c r="I24" s="275">
        <v>95.308090214000003</v>
      </c>
      <c r="J24" s="275">
        <v>95.100676606999997</v>
      </c>
      <c r="K24" s="275">
        <v>94.804677639999994</v>
      </c>
      <c r="L24" s="275">
        <v>94.161320570000001</v>
      </c>
      <c r="M24" s="275">
        <v>93.882230445000005</v>
      </c>
      <c r="N24" s="275">
        <v>93.708634519</v>
      </c>
      <c r="O24" s="275">
        <v>93.799873069</v>
      </c>
      <c r="P24" s="275">
        <v>93.717760334999994</v>
      </c>
      <c r="Q24" s="275">
        <v>93.621636592000002</v>
      </c>
      <c r="R24" s="275">
        <v>93.553847838999999</v>
      </c>
      <c r="S24" s="275">
        <v>93.397942583000003</v>
      </c>
      <c r="T24" s="275">
        <v>93.196266820000005</v>
      </c>
      <c r="U24" s="275">
        <v>92.819704801</v>
      </c>
      <c r="V24" s="275">
        <v>92.623324839999995</v>
      </c>
      <c r="W24" s="275">
        <v>92.478011186000003</v>
      </c>
      <c r="X24" s="275">
        <v>92.555026931</v>
      </c>
      <c r="Y24" s="275">
        <v>92.383398572999994</v>
      </c>
      <c r="Z24" s="275">
        <v>92.134389202999998</v>
      </c>
      <c r="AA24" s="275">
        <v>91.591300216999997</v>
      </c>
      <c r="AB24" s="275">
        <v>91.350052777000002</v>
      </c>
      <c r="AC24" s="275">
        <v>91.193948277999993</v>
      </c>
      <c r="AD24" s="275">
        <v>91.319120866000006</v>
      </c>
      <c r="AE24" s="275">
        <v>91.186201643000004</v>
      </c>
      <c r="AF24" s="275">
        <v>90.991324753000001</v>
      </c>
      <c r="AG24" s="275">
        <v>90.717880276000002</v>
      </c>
      <c r="AH24" s="275">
        <v>90.411545492000002</v>
      </c>
      <c r="AI24" s="275">
        <v>90.055710480000002</v>
      </c>
      <c r="AJ24" s="275">
        <v>89.234031119999997</v>
      </c>
      <c r="AK24" s="275">
        <v>89.091453745999999</v>
      </c>
      <c r="AL24" s="275">
        <v>89.211634235999995</v>
      </c>
      <c r="AM24" s="275">
        <v>90.089680141000002</v>
      </c>
      <c r="AN24" s="275">
        <v>90.364045697999998</v>
      </c>
      <c r="AO24" s="275">
        <v>90.529838458</v>
      </c>
      <c r="AP24" s="275">
        <v>90.399444383000002</v>
      </c>
      <c r="AQ24" s="275">
        <v>90.488802074000006</v>
      </c>
      <c r="AR24" s="275">
        <v>90.610297493999994</v>
      </c>
      <c r="AS24" s="275">
        <v>90.979973438000002</v>
      </c>
      <c r="AT24" s="275">
        <v>91.003712221000001</v>
      </c>
      <c r="AU24" s="275">
        <v>90.897556636999994</v>
      </c>
      <c r="AV24" s="275">
        <v>90.307310267999995</v>
      </c>
      <c r="AW24" s="275">
        <v>90.207013265000001</v>
      </c>
      <c r="AX24" s="275">
        <v>90.242469211</v>
      </c>
      <c r="AY24" s="275">
        <v>90.534275117999996</v>
      </c>
      <c r="AZ24" s="779">
        <v>90.750789198000007</v>
      </c>
      <c r="BA24" s="779">
        <v>91.012608467000007</v>
      </c>
      <c r="BB24" s="779">
        <v>91.468178511000005</v>
      </c>
      <c r="BC24" s="779">
        <v>91.709273963000001</v>
      </c>
      <c r="BD24" s="779">
        <v>91.884340410999997</v>
      </c>
      <c r="BE24" s="779">
        <v>91.963007583000007</v>
      </c>
      <c r="BF24" s="286">
        <v>92.028790000000001</v>
      </c>
      <c r="BG24" s="286">
        <v>92.051329999999993</v>
      </c>
      <c r="BH24" s="286">
        <v>91.911760000000001</v>
      </c>
      <c r="BI24" s="286">
        <v>91.936930000000004</v>
      </c>
      <c r="BJ24" s="286">
        <v>92.007990000000007</v>
      </c>
      <c r="BK24" s="286">
        <v>92.118799999999993</v>
      </c>
      <c r="BL24" s="286">
        <v>92.28622</v>
      </c>
      <c r="BM24" s="286">
        <v>92.50412</v>
      </c>
      <c r="BN24" s="286">
        <v>92.824370000000002</v>
      </c>
      <c r="BO24" s="286">
        <v>93.104330000000004</v>
      </c>
      <c r="BP24" s="286">
        <v>93.395870000000002</v>
      </c>
      <c r="BQ24" s="286">
        <v>93.74597</v>
      </c>
      <c r="BR24" s="286">
        <v>94.025409999999994</v>
      </c>
      <c r="BS24" s="286">
        <v>94.281189999999995</v>
      </c>
      <c r="BT24" s="286">
        <v>94.513289999999998</v>
      </c>
      <c r="BU24" s="286">
        <v>94.721729999999994</v>
      </c>
      <c r="BV24" s="286">
        <v>94.906490000000005</v>
      </c>
    </row>
    <row r="25" spans="1:74" ht="11.1" customHeight="1" x14ac:dyDescent="0.2">
      <c r="A25" s="949"/>
      <c r="B25" s="59" t="s">
        <v>1410</v>
      </c>
      <c r="C25" s="446"/>
      <c r="D25" s="446"/>
      <c r="E25" s="446"/>
      <c r="F25" s="446"/>
      <c r="G25" s="446"/>
      <c r="H25" s="446"/>
      <c r="I25" s="446"/>
      <c r="J25" s="446"/>
      <c r="K25" s="446"/>
      <c r="L25" s="446"/>
      <c r="M25" s="446"/>
      <c r="N25" s="446"/>
      <c r="O25" s="446"/>
      <c r="P25" s="446"/>
      <c r="Q25" s="446"/>
      <c r="R25" s="446"/>
      <c r="S25" s="446"/>
      <c r="T25" s="446"/>
      <c r="U25" s="446"/>
      <c r="V25" s="446"/>
      <c r="W25" s="446"/>
      <c r="X25" s="446"/>
      <c r="Y25" s="446"/>
      <c r="Z25" s="446"/>
      <c r="AA25" s="446"/>
      <c r="AB25" s="446"/>
      <c r="AC25" s="446"/>
      <c r="AD25" s="446"/>
      <c r="AE25" s="446"/>
      <c r="AF25" s="446"/>
      <c r="AG25" s="446"/>
      <c r="AH25" s="446"/>
      <c r="AI25" s="446"/>
      <c r="AJ25" s="446"/>
      <c r="AK25" s="446"/>
      <c r="AL25" s="446"/>
      <c r="AM25" s="446"/>
      <c r="AN25" s="446"/>
      <c r="AO25" s="446"/>
      <c r="AP25" s="446"/>
      <c r="AQ25" s="446"/>
      <c r="AR25" s="446"/>
      <c r="AS25" s="446"/>
      <c r="AT25" s="446"/>
      <c r="AU25" s="446"/>
      <c r="AV25" s="446"/>
      <c r="AW25" s="446"/>
      <c r="AX25" s="446"/>
      <c r="AY25" s="446"/>
      <c r="AZ25" s="844"/>
      <c r="BA25" s="844"/>
      <c r="BB25" s="844"/>
      <c r="BC25" s="844"/>
      <c r="BD25" s="844"/>
      <c r="BE25" s="844"/>
      <c r="BF25" s="452"/>
      <c r="BG25" s="452"/>
      <c r="BH25" s="452"/>
      <c r="BI25" s="452"/>
      <c r="BJ25" s="452"/>
      <c r="BK25" s="452"/>
      <c r="BL25" s="452"/>
      <c r="BM25" s="452"/>
      <c r="BN25" s="452"/>
      <c r="BO25" s="452"/>
      <c r="BP25" s="452"/>
      <c r="BQ25" s="452"/>
      <c r="BR25" s="452"/>
      <c r="BS25" s="452"/>
      <c r="BT25" s="452"/>
      <c r="BU25" s="452"/>
      <c r="BV25" s="452"/>
    </row>
    <row r="26" spans="1:74" ht="11.1" customHeight="1" x14ac:dyDescent="0.2">
      <c r="A26" s="949" t="s">
        <v>1411</v>
      </c>
      <c r="B26" s="950" t="s">
        <v>774</v>
      </c>
      <c r="C26" s="279">
        <v>986.54067035000003</v>
      </c>
      <c r="D26" s="279">
        <v>978.62125800000001</v>
      </c>
      <c r="E26" s="279">
        <v>971.89309258000003</v>
      </c>
      <c r="F26" s="279">
        <v>964.92296833</v>
      </c>
      <c r="G26" s="279">
        <v>961.65220106000004</v>
      </c>
      <c r="H26" s="279">
        <v>960.64758502999996</v>
      </c>
      <c r="I26" s="279">
        <v>962.50850365999997</v>
      </c>
      <c r="J26" s="279">
        <v>965.58665252000003</v>
      </c>
      <c r="K26" s="279">
        <v>970.48141504</v>
      </c>
      <c r="L26" s="279">
        <v>981.49500487</v>
      </c>
      <c r="M26" s="279">
        <v>986.79633449999994</v>
      </c>
      <c r="N26" s="279">
        <v>990.68761756000004</v>
      </c>
      <c r="O26" s="279">
        <v>989.89007935999996</v>
      </c>
      <c r="P26" s="279">
        <v>993.42035034000003</v>
      </c>
      <c r="Q26" s="279">
        <v>997.99965579000002</v>
      </c>
      <c r="R26" s="279">
        <v>1006.1484602</v>
      </c>
      <c r="S26" s="279">
        <v>1010.9354862</v>
      </c>
      <c r="T26" s="279">
        <v>1014.8811983000001</v>
      </c>
      <c r="U26" s="279">
        <v>1016.2827932</v>
      </c>
      <c r="V26" s="279">
        <v>1019.8229801</v>
      </c>
      <c r="W26" s="279">
        <v>1023.7989556</v>
      </c>
      <c r="X26" s="279">
        <v>1028.6264414</v>
      </c>
      <c r="Y26" s="279">
        <v>1033.1622027999999</v>
      </c>
      <c r="Z26" s="279">
        <v>1037.8219614</v>
      </c>
      <c r="AA26" s="279">
        <v>1044.0365670000001</v>
      </c>
      <c r="AB26" s="279">
        <v>1047.871183</v>
      </c>
      <c r="AC26" s="279">
        <v>1050.7566592000001</v>
      </c>
      <c r="AD26" s="279">
        <v>1051.6658457999999</v>
      </c>
      <c r="AE26" s="279">
        <v>1053.4234044</v>
      </c>
      <c r="AF26" s="279">
        <v>1055.0021855</v>
      </c>
      <c r="AG26" s="279">
        <v>1056.4463582999999</v>
      </c>
      <c r="AH26" s="279">
        <v>1057.6344572999999</v>
      </c>
      <c r="AI26" s="279">
        <v>1058.6106516</v>
      </c>
      <c r="AJ26" s="279">
        <v>1058.2936374999999</v>
      </c>
      <c r="AK26" s="279">
        <v>1059.6570005999999</v>
      </c>
      <c r="AL26" s="279">
        <v>1061.6194370000001</v>
      </c>
      <c r="AM26" s="279">
        <v>1065.2896361999999</v>
      </c>
      <c r="AN26" s="279">
        <v>1067.6187021999999</v>
      </c>
      <c r="AO26" s="279">
        <v>1069.7153245</v>
      </c>
      <c r="AP26" s="279">
        <v>1071.8167546</v>
      </c>
      <c r="AQ26" s="279">
        <v>1073.2705504999999</v>
      </c>
      <c r="AR26" s="279">
        <v>1074.3139639000001</v>
      </c>
      <c r="AS26" s="279">
        <v>1074.9110051</v>
      </c>
      <c r="AT26" s="279">
        <v>1075.1606456</v>
      </c>
      <c r="AU26" s="279">
        <v>1075.0268957000001</v>
      </c>
      <c r="AV26" s="279">
        <v>1074.4880737000001</v>
      </c>
      <c r="AW26" s="279">
        <v>1073.6038046000001</v>
      </c>
      <c r="AX26" s="279">
        <v>1072.3524064999999</v>
      </c>
      <c r="AY26" s="279">
        <v>1070.3230606</v>
      </c>
      <c r="AZ26" s="783">
        <v>1068.6455186999999</v>
      </c>
      <c r="BA26" s="783">
        <v>1066.9089618999999</v>
      </c>
      <c r="BB26" s="783">
        <v>1063.6270158</v>
      </c>
      <c r="BC26" s="783">
        <v>1062.8872100000001</v>
      </c>
      <c r="BD26" s="783">
        <v>1063.2031701999999</v>
      </c>
      <c r="BE26" s="783">
        <v>1065.6623388999999</v>
      </c>
      <c r="BF26" s="290">
        <v>1067.2739999999999</v>
      </c>
      <c r="BG26" s="290">
        <v>1069.126</v>
      </c>
      <c r="BH26" s="290">
        <v>1070.856</v>
      </c>
      <c r="BI26" s="290">
        <v>1073.46</v>
      </c>
      <c r="BJ26" s="290">
        <v>1076.577</v>
      </c>
      <c r="BK26" s="290">
        <v>1081.0239999999999</v>
      </c>
      <c r="BL26" s="290">
        <v>1084.55</v>
      </c>
      <c r="BM26" s="290">
        <v>1087.9739999999999</v>
      </c>
      <c r="BN26" s="290">
        <v>1091.163</v>
      </c>
      <c r="BO26" s="290">
        <v>1094.482</v>
      </c>
      <c r="BP26" s="290">
        <v>1097.797</v>
      </c>
      <c r="BQ26" s="290">
        <v>1101.241</v>
      </c>
      <c r="BR26" s="290">
        <v>1104.451</v>
      </c>
      <c r="BS26" s="290">
        <v>1107.559</v>
      </c>
      <c r="BT26" s="290">
        <v>1110.5650000000001</v>
      </c>
      <c r="BU26" s="290">
        <v>1113.4690000000001</v>
      </c>
      <c r="BV26" s="290">
        <v>1116.271</v>
      </c>
    </row>
    <row r="27" spans="1:74" ht="11.1" customHeight="1" x14ac:dyDescent="0.2">
      <c r="A27" s="949" t="s">
        <v>1412</v>
      </c>
      <c r="B27" s="950" t="s">
        <v>776</v>
      </c>
      <c r="C27" s="279">
        <v>2559.8483021000002</v>
      </c>
      <c r="D27" s="279">
        <v>2550.1539748</v>
      </c>
      <c r="E27" s="279">
        <v>2542.7366206000002</v>
      </c>
      <c r="F27" s="279">
        <v>2536.4833478</v>
      </c>
      <c r="G27" s="279">
        <v>2534.4546085000002</v>
      </c>
      <c r="H27" s="279">
        <v>2535.5375110999998</v>
      </c>
      <c r="I27" s="279">
        <v>2544.0760255</v>
      </c>
      <c r="J27" s="279">
        <v>2548.1242344000002</v>
      </c>
      <c r="K27" s="279">
        <v>2552.0261077999999</v>
      </c>
      <c r="L27" s="279">
        <v>2557.8835994000001</v>
      </c>
      <c r="M27" s="279">
        <v>2559.9163361999999</v>
      </c>
      <c r="N27" s="279">
        <v>2560.2262719</v>
      </c>
      <c r="O27" s="279">
        <v>2552.8159383000002</v>
      </c>
      <c r="P27" s="279">
        <v>2554.1783731</v>
      </c>
      <c r="Q27" s="279">
        <v>2558.3161080999998</v>
      </c>
      <c r="R27" s="279">
        <v>2570.094912</v>
      </c>
      <c r="S27" s="279">
        <v>2576.1339205999998</v>
      </c>
      <c r="T27" s="279">
        <v>2581.2989025000002</v>
      </c>
      <c r="U27" s="279">
        <v>2584.6683416000001</v>
      </c>
      <c r="V27" s="279">
        <v>2588.7764078</v>
      </c>
      <c r="W27" s="279">
        <v>2592.7015848000001</v>
      </c>
      <c r="X27" s="279">
        <v>2595.4734865999999</v>
      </c>
      <c r="Y27" s="279">
        <v>2599.7606744999998</v>
      </c>
      <c r="Z27" s="279">
        <v>2604.5927625999998</v>
      </c>
      <c r="AA27" s="279">
        <v>2610.5437123000002</v>
      </c>
      <c r="AB27" s="279">
        <v>2616.0351295</v>
      </c>
      <c r="AC27" s="279">
        <v>2621.6409758</v>
      </c>
      <c r="AD27" s="279">
        <v>2627.9615469</v>
      </c>
      <c r="AE27" s="279">
        <v>2633.3460295</v>
      </c>
      <c r="AF27" s="279">
        <v>2638.3947192999999</v>
      </c>
      <c r="AG27" s="279">
        <v>2644.1617018000002</v>
      </c>
      <c r="AH27" s="279">
        <v>2647.7482421999998</v>
      </c>
      <c r="AI27" s="279">
        <v>2650.2084257000001</v>
      </c>
      <c r="AJ27" s="279">
        <v>2647.4985581000001</v>
      </c>
      <c r="AK27" s="279">
        <v>2650.7387988999999</v>
      </c>
      <c r="AL27" s="279">
        <v>2655.8854538000001</v>
      </c>
      <c r="AM27" s="279">
        <v>2667.6339816999998</v>
      </c>
      <c r="AN27" s="279">
        <v>2673.0718704999999</v>
      </c>
      <c r="AO27" s="279">
        <v>2676.8945791000001</v>
      </c>
      <c r="AP27" s="279">
        <v>2675.6037756000001</v>
      </c>
      <c r="AQ27" s="279">
        <v>2678.8198729000001</v>
      </c>
      <c r="AR27" s="279">
        <v>2683.044539</v>
      </c>
      <c r="AS27" s="279">
        <v>2691.5297918000001</v>
      </c>
      <c r="AT27" s="279">
        <v>2695.3325820999999</v>
      </c>
      <c r="AU27" s="279">
        <v>2697.7049278</v>
      </c>
      <c r="AV27" s="279">
        <v>2698.0901509</v>
      </c>
      <c r="AW27" s="279">
        <v>2698.0191159000001</v>
      </c>
      <c r="AX27" s="279">
        <v>2696.9351449000001</v>
      </c>
      <c r="AY27" s="279">
        <v>2694.7101114000002</v>
      </c>
      <c r="AZ27" s="783">
        <v>2691.6963630999999</v>
      </c>
      <c r="BA27" s="783">
        <v>2687.7657733999999</v>
      </c>
      <c r="BB27" s="783">
        <v>2677.7702571</v>
      </c>
      <c r="BC27" s="783">
        <v>2675.8670489000001</v>
      </c>
      <c r="BD27" s="783">
        <v>2676.9080635</v>
      </c>
      <c r="BE27" s="783">
        <v>2684.0019487</v>
      </c>
      <c r="BF27" s="290">
        <v>2688.6</v>
      </c>
      <c r="BG27" s="290">
        <v>2693.8110000000001</v>
      </c>
      <c r="BH27" s="290">
        <v>2698.83</v>
      </c>
      <c r="BI27" s="290">
        <v>2705.8690000000001</v>
      </c>
      <c r="BJ27" s="290">
        <v>2714.1239999999998</v>
      </c>
      <c r="BK27" s="290">
        <v>2725.6660000000002</v>
      </c>
      <c r="BL27" s="290">
        <v>2734.797</v>
      </c>
      <c r="BM27" s="290">
        <v>2743.59</v>
      </c>
      <c r="BN27" s="290">
        <v>2751.6350000000002</v>
      </c>
      <c r="BO27" s="290">
        <v>2760.056</v>
      </c>
      <c r="BP27" s="290">
        <v>2768.444</v>
      </c>
      <c r="BQ27" s="290">
        <v>2777.1909999999998</v>
      </c>
      <c r="BR27" s="290">
        <v>2785.2190000000001</v>
      </c>
      <c r="BS27" s="290">
        <v>2792.9189999999999</v>
      </c>
      <c r="BT27" s="290">
        <v>2800.2919999999999</v>
      </c>
      <c r="BU27" s="290">
        <v>2807.3380000000002</v>
      </c>
      <c r="BV27" s="290">
        <v>2814.0569999999998</v>
      </c>
    </row>
    <row r="28" spans="1:74" ht="11.1" customHeight="1" x14ac:dyDescent="0.2">
      <c r="A28" s="949" t="s">
        <v>1413</v>
      </c>
      <c r="B28" s="950" t="s">
        <v>962</v>
      </c>
      <c r="C28" s="279">
        <v>2637.4896982</v>
      </c>
      <c r="D28" s="279">
        <v>2631.8383843000001</v>
      </c>
      <c r="E28" s="279">
        <v>2625.9942986999999</v>
      </c>
      <c r="F28" s="279">
        <v>2614.4802521000001</v>
      </c>
      <c r="G28" s="279">
        <v>2612.3585149</v>
      </c>
      <c r="H28" s="279">
        <v>2614.1518979000002</v>
      </c>
      <c r="I28" s="279">
        <v>2625.7658161999998</v>
      </c>
      <c r="J28" s="279">
        <v>2630.9603782999998</v>
      </c>
      <c r="K28" s="279">
        <v>2635.6409991999999</v>
      </c>
      <c r="L28" s="279">
        <v>2637.5814430999999</v>
      </c>
      <c r="M28" s="279">
        <v>2642.9038586000001</v>
      </c>
      <c r="N28" s="279">
        <v>2649.3820099999998</v>
      </c>
      <c r="O28" s="279">
        <v>2659.2218999000002</v>
      </c>
      <c r="P28" s="279">
        <v>2666.3570208000001</v>
      </c>
      <c r="Q28" s="279">
        <v>2672.9933756</v>
      </c>
      <c r="R28" s="279">
        <v>2680.2823954999999</v>
      </c>
      <c r="S28" s="279">
        <v>2685.0576443</v>
      </c>
      <c r="T28" s="279">
        <v>2688.4705534</v>
      </c>
      <c r="U28" s="279">
        <v>2688.1999550999999</v>
      </c>
      <c r="V28" s="279">
        <v>2690.6290604999999</v>
      </c>
      <c r="W28" s="279">
        <v>2693.4367020999998</v>
      </c>
      <c r="X28" s="279">
        <v>2698.1475451000001</v>
      </c>
      <c r="Y28" s="279">
        <v>2700.5687595999998</v>
      </c>
      <c r="Z28" s="279">
        <v>2702.2250112000002</v>
      </c>
      <c r="AA28" s="279">
        <v>2701.6949459000002</v>
      </c>
      <c r="AB28" s="279">
        <v>2702.8872869000002</v>
      </c>
      <c r="AC28" s="279">
        <v>2704.3806801999999</v>
      </c>
      <c r="AD28" s="279">
        <v>2708.2245997999999</v>
      </c>
      <c r="AE28" s="279">
        <v>2708.7829923999998</v>
      </c>
      <c r="AF28" s="279">
        <v>2708.1053320000001</v>
      </c>
      <c r="AG28" s="279">
        <v>2702.4666630000002</v>
      </c>
      <c r="AH28" s="279">
        <v>2702.1106131000001</v>
      </c>
      <c r="AI28" s="279">
        <v>2703.3122266999999</v>
      </c>
      <c r="AJ28" s="279">
        <v>2706.8550398000002</v>
      </c>
      <c r="AK28" s="279">
        <v>2710.5843283999998</v>
      </c>
      <c r="AL28" s="279">
        <v>2715.2836286000002</v>
      </c>
      <c r="AM28" s="279">
        <v>2721.248497</v>
      </c>
      <c r="AN28" s="279">
        <v>2727.6661525</v>
      </c>
      <c r="AO28" s="279">
        <v>2734.8321519000001</v>
      </c>
      <c r="AP28" s="279">
        <v>2747.3530108</v>
      </c>
      <c r="AQ28" s="279">
        <v>2752.5608112999998</v>
      </c>
      <c r="AR28" s="279">
        <v>2755.0620687999999</v>
      </c>
      <c r="AS28" s="279">
        <v>2751.5429459000002</v>
      </c>
      <c r="AT28" s="279">
        <v>2751.1164960000001</v>
      </c>
      <c r="AU28" s="279">
        <v>2750.4688815</v>
      </c>
      <c r="AV28" s="279">
        <v>2749.4081802000001</v>
      </c>
      <c r="AW28" s="279">
        <v>2748.4621781999999</v>
      </c>
      <c r="AX28" s="279">
        <v>2747.4389532999999</v>
      </c>
      <c r="AY28" s="279">
        <v>2747.4851646000002</v>
      </c>
      <c r="AZ28" s="783">
        <v>2745.4474995999999</v>
      </c>
      <c r="BA28" s="783">
        <v>2742.4726174000002</v>
      </c>
      <c r="BB28" s="783">
        <v>2733.1770587000001</v>
      </c>
      <c r="BC28" s="783">
        <v>2732.3653365</v>
      </c>
      <c r="BD28" s="783">
        <v>2734.6539917</v>
      </c>
      <c r="BE28" s="783">
        <v>2743.5190567</v>
      </c>
      <c r="BF28" s="290">
        <v>2749.4009999999998</v>
      </c>
      <c r="BG28" s="290">
        <v>2755.777</v>
      </c>
      <c r="BH28" s="290">
        <v>2761.7840000000001</v>
      </c>
      <c r="BI28" s="290">
        <v>2769.7930000000001</v>
      </c>
      <c r="BJ28" s="290">
        <v>2778.9430000000002</v>
      </c>
      <c r="BK28" s="290">
        <v>2791.4920000000002</v>
      </c>
      <c r="BL28" s="290">
        <v>2801.2280000000001</v>
      </c>
      <c r="BM28" s="290">
        <v>2810.41</v>
      </c>
      <c r="BN28" s="290">
        <v>2818.4380000000001</v>
      </c>
      <c r="BO28" s="290">
        <v>2826.962</v>
      </c>
      <c r="BP28" s="290">
        <v>2835.3829999999998</v>
      </c>
      <c r="BQ28" s="290">
        <v>2843.8</v>
      </c>
      <c r="BR28" s="290">
        <v>2851.9369999999999</v>
      </c>
      <c r="BS28" s="290">
        <v>2859.895</v>
      </c>
      <c r="BT28" s="290">
        <v>2867.674</v>
      </c>
      <c r="BU28" s="290">
        <v>2875.2739999999999</v>
      </c>
      <c r="BV28" s="290">
        <v>2882.694</v>
      </c>
    </row>
    <row r="29" spans="1:74" ht="11.1" customHeight="1" x14ac:dyDescent="0.2">
      <c r="A29" s="949" t="s">
        <v>1414</v>
      </c>
      <c r="B29" s="950" t="s">
        <v>964</v>
      </c>
      <c r="C29" s="279">
        <v>1292.1861455999999</v>
      </c>
      <c r="D29" s="279">
        <v>1295.951755</v>
      </c>
      <c r="E29" s="279">
        <v>1297.611054</v>
      </c>
      <c r="F29" s="279">
        <v>1291.9469237000001</v>
      </c>
      <c r="G29" s="279">
        <v>1293.3064416</v>
      </c>
      <c r="H29" s="279">
        <v>1296.4724884</v>
      </c>
      <c r="I29" s="279">
        <v>1306.3144244</v>
      </c>
      <c r="J29" s="279">
        <v>1309.4415093</v>
      </c>
      <c r="K29" s="279">
        <v>1310.7231030999999</v>
      </c>
      <c r="L29" s="279">
        <v>1307.146933</v>
      </c>
      <c r="M29" s="279">
        <v>1306.9967492999999</v>
      </c>
      <c r="N29" s="279">
        <v>1307.2602790999999</v>
      </c>
      <c r="O29" s="279">
        <v>1308.1851544000001</v>
      </c>
      <c r="P29" s="279">
        <v>1309.0903874999999</v>
      </c>
      <c r="Q29" s="279">
        <v>1310.2236101999999</v>
      </c>
      <c r="R29" s="279">
        <v>1312.2726692000001</v>
      </c>
      <c r="S29" s="279">
        <v>1313.3459863</v>
      </c>
      <c r="T29" s="279">
        <v>1314.1314081999999</v>
      </c>
      <c r="U29" s="279">
        <v>1313.5930115000001</v>
      </c>
      <c r="V29" s="279">
        <v>1314.5795853</v>
      </c>
      <c r="W29" s="279">
        <v>1316.0552061999999</v>
      </c>
      <c r="X29" s="279">
        <v>1318.5310145999999</v>
      </c>
      <c r="Y29" s="279">
        <v>1320.6013746000001</v>
      </c>
      <c r="Z29" s="279">
        <v>1322.7774264</v>
      </c>
      <c r="AA29" s="279">
        <v>1325.2676641</v>
      </c>
      <c r="AB29" s="279">
        <v>1327.4987292000001</v>
      </c>
      <c r="AC29" s="279">
        <v>1329.6791155999999</v>
      </c>
      <c r="AD29" s="279">
        <v>1332.0153952999999</v>
      </c>
      <c r="AE29" s="279">
        <v>1333.9394955</v>
      </c>
      <c r="AF29" s="279">
        <v>1335.6579881</v>
      </c>
      <c r="AG29" s="279">
        <v>1336.5558372999999</v>
      </c>
      <c r="AH29" s="279">
        <v>1338.3243917</v>
      </c>
      <c r="AI29" s="279">
        <v>1340.3486155000001</v>
      </c>
      <c r="AJ29" s="279">
        <v>1342.3385565000001</v>
      </c>
      <c r="AK29" s="279">
        <v>1345.0915829</v>
      </c>
      <c r="AL29" s="279">
        <v>1348.3177424999999</v>
      </c>
      <c r="AM29" s="279">
        <v>1352.3903714</v>
      </c>
      <c r="AN29" s="279">
        <v>1356.2827957</v>
      </c>
      <c r="AO29" s="279">
        <v>1360.3683513999999</v>
      </c>
      <c r="AP29" s="279">
        <v>1366.2427276000001</v>
      </c>
      <c r="AQ29" s="279">
        <v>1369.5177791000001</v>
      </c>
      <c r="AR29" s="279">
        <v>1371.7891950000001</v>
      </c>
      <c r="AS29" s="279">
        <v>1373.7295343000001</v>
      </c>
      <c r="AT29" s="279">
        <v>1373.4892599</v>
      </c>
      <c r="AU29" s="279">
        <v>1371.7409306</v>
      </c>
      <c r="AV29" s="279">
        <v>1365.8819605000001</v>
      </c>
      <c r="AW29" s="279">
        <v>1363.0694612</v>
      </c>
      <c r="AX29" s="279">
        <v>1360.7008466</v>
      </c>
      <c r="AY29" s="279">
        <v>1359.9299269999999</v>
      </c>
      <c r="AZ29" s="783">
        <v>1357.5837242</v>
      </c>
      <c r="BA29" s="783">
        <v>1354.8160484</v>
      </c>
      <c r="BB29" s="783">
        <v>1348.5251839</v>
      </c>
      <c r="BC29" s="783">
        <v>1347.240849</v>
      </c>
      <c r="BD29" s="783">
        <v>1347.8613279000001</v>
      </c>
      <c r="BE29" s="783">
        <v>1352.4860432999999</v>
      </c>
      <c r="BF29" s="290">
        <v>1355.3420000000001</v>
      </c>
      <c r="BG29" s="290">
        <v>1358.527</v>
      </c>
      <c r="BH29" s="290">
        <v>1361.5840000000001</v>
      </c>
      <c r="BI29" s="290">
        <v>1365.7750000000001</v>
      </c>
      <c r="BJ29" s="290">
        <v>1370.6410000000001</v>
      </c>
      <c r="BK29" s="290">
        <v>1377.5360000000001</v>
      </c>
      <c r="BL29" s="290">
        <v>1382.7370000000001</v>
      </c>
      <c r="BM29" s="290">
        <v>1387.598</v>
      </c>
      <c r="BN29" s="290">
        <v>1391.703</v>
      </c>
      <c r="BO29" s="290">
        <v>1396.194</v>
      </c>
      <c r="BP29" s="290">
        <v>1400.6579999999999</v>
      </c>
      <c r="BQ29" s="290">
        <v>1405.1489999999999</v>
      </c>
      <c r="BR29" s="290">
        <v>1409.5129999999999</v>
      </c>
      <c r="BS29" s="290">
        <v>1413.807</v>
      </c>
      <c r="BT29" s="290">
        <v>1418.03</v>
      </c>
      <c r="BU29" s="290">
        <v>1422.183</v>
      </c>
      <c r="BV29" s="290">
        <v>1426.2650000000001</v>
      </c>
    </row>
    <row r="30" spans="1:74" ht="11.1" customHeight="1" x14ac:dyDescent="0.2">
      <c r="A30" s="949" t="s">
        <v>1415</v>
      </c>
      <c r="B30" s="950" t="s">
        <v>966</v>
      </c>
      <c r="C30" s="279">
        <v>3678.4468455000001</v>
      </c>
      <c r="D30" s="279">
        <v>3676.2204778999999</v>
      </c>
      <c r="E30" s="279">
        <v>3675.899617</v>
      </c>
      <c r="F30" s="279">
        <v>3674.2206394999998</v>
      </c>
      <c r="G30" s="279">
        <v>3680.1585098999999</v>
      </c>
      <c r="H30" s="279">
        <v>3690.4496048000001</v>
      </c>
      <c r="I30" s="279">
        <v>3713.4897600999998</v>
      </c>
      <c r="J30" s="279">
        <v>3726.1904269000001</v>
      </c>
      <c r="K30" s="279">
        <v>3736.9474412999998</v>
      </c>
      <c r="L30" s="279">
        <v>3742.8548007999998</v>
      </c>
      <c r="M30" s="279">
        <v>3751.9040117</v>
      </c>
      <c r="N30" s="279">
        <v>3761.1890718999998</v>
      </c>
      <c r="O30" s="279">
        <v>3771.0929959</v>
      </c>
      <c r="P30" s="279">
        <v>3780.5624932999999</v>
      </c>
      <c r="Q30" s="279">
        <v>3789.9805787999999</v>
      </c>
      <c r="R30" s="279">
        <v>3800.3467555000002</v>
      </c>
      <c r="S30" s="279">
        <v>3808.9123899000001</v>
      </c>
      <c r="T30" s="279">
        <v>3816.6769852000002</v>
      </c>
      <c r="U30" s="279">
        <v>3819.2094932999998</v>
      </c>
      <c r="V30" s="279">
        <v>3828.6952961000002</v>
      </c>
      <c r="W30" s="279">
        <v>3840.7033456999998</v>
      </c>
      <c r="X30" s="279">
        <v>3857.8270409000002</v>
      </c>
      <c r="Y30" s="279">
        <v>3872.9345346</v>
      </c>
      <c r="Z30" s="279">
        <v>3888.6192258999999</v>
      </c>
      <c r="AA30" s="279">
        <v>3908.9726326999998</v>
      </c>
      <c r="AB30" s="279">
        <v>3922.7430804999999</v>
      </c>
      <c r="AC30" s="279">
        <v>3934.0220872</v>
      </c>
      <c r="AD30" s="279">
        <v>3939.0496493000001</v>
      </c>
      <c r="AE30" s="279">
        <v>3948.1657767000002</v>
      </c>
      <c r="AF30" s="279">
        <v>3957.6104657999999</v>
      </c>
      <c r="AG30" s="279">
        <v>3968.2550553999999</v>
      </c>
      <c r="AH30" s="279">
        <v>3977.7033639000001</v>
      </c>
      <c r="AI30" s="279">
        <v>3986.8267300000002</v>
      </c>
      <c r="AJ30" s="279">
        <v>3995.0379231000002</v>
      </c>
      <c r="AK30" s="279">
        <v>4003.9518275</v>
      </c>
      <c r="AL30" s="279">
        <v>4012.9812124999999</v>
      </c>
      <c r="AM30" s="279">
        <v>4022.9710851</v>
      </c>
      <c r="AN30" s="279">
        <v>4031.5976762999999</v>
      </c>
      <c r="AO30" s="279">
        <v>4039.7059929000002</v>
      </c>
      <c r="AP30" s="279">
        <v>4048.3734843000002</v>
      </c>
      <c r="AQ30" s="279">
        <v>4054.6371650000001</v>
      </c>
      <c r="AR30" s="279">
        <v>4059.5744844000001</v>
      </c>
      <c r="AS30" s="279">
        <v>4063.8809553999999</v>
      </c>
      <c r="AT30" s="279">
        <v>4065.6439172999999</v>
      </c>
      <c r="AU30" s="279">
        <v>4065.5588831</v>
      </c>
      <c r="AV30" s="279">
        <v>4061.8339110000002</v>
      </c>
      <c r="AW30" s="279">
        <v>4059.3968408000001</v>
      </c>
      <c r="AX30" s="279">
        <v>4056.4557307999999</v>
      </c>
      <c r="AY30" s="279">
        <v>4053.0939837999999</v>
      </c>
      <c r="AZ30" s="783">
        <v>4049.0822417999998</v>
      </c>
      <c r="BA30" s="783">
        <v>4044.5039078</v>
      </c>
      <c r="BB30" s="783">
        <v>4032.8370758999999</v>
      </c>
      <c r="BC30" s="783">
        <v>4032.0169872000001</v>
      </c>
      <c r="BD30" s="783">
        <v>4035.5217358999998</v>
      </c>
      <c r="BE30" s="783">
        <v>4048.1128042999999</v>
      </c>
      <c r="BF30" s="290">
        <v>4056.6959999999999</v>
      </c>
      <c r="BG30" s="290">
        <v>4066.0329999999999</v>
      </c>
      <c r="BH30" s="290">
        <v>4074.413</v>
      </c>
      <c r="BI30" s="290">
        <v>4086.5410000000002</v>
      </c>
      <c r="BJ30" s="290">
        <v>4100.7049999999999</v>
      </c>
      <c r="BK30" s="290">
        <v>4120.3999999999996</v>
      </c>
      <c r="BL30" s="290">
        <v>4136.0190000000002</v>
      </c>
      <c r="BM30" s="290">
        <v>4151.0569999999998</v>
      </c>
      <c r="BN30" s="290">
        <v>4164.75</v>
      </c>
      <c r="BO30" s="290">
        <v>4179.1930000000002</v>
      </c>
      <c r="BP30" s="290">
        <v>4193.625</v>
      </c>
      <c r="BQ30" s="290">
        <v>4208.4170000000004</v>
      </c>
      <c r="BR30" s="290">
        <v>4222.5469999999996</v>
      </c>
      <c r="BS30" s="290">
        <v>4236.3860000000004</v>
      </c>
      <c r="BT30" s="290">
        <v>4249.9340000000002</v>
      </c>
      <c r="BU30" s="290">
        <v>4263.192</v>
      </c>
      <c r="BV30" s="290">
        <v>4276.16</v>
      </c>
    </row>
    <row r="31" spans="1:74" ht="11.1" customHeight="1" x14ac:dyDescent="0.2">
      <c r="A31" s="949" t="s">
        <v>1416</v>
      </c>
      <c r="B31" s="950" t="s">
        <v>968</v>
      </c>
      <c r="C31" s="279">
        <v>1021.5881595</v>
      </c>
      <c r="D31" s="279">
        <v>1018.2360063</v>
      </c>
      <c r="E31" s="279">
        <v>1014.8764722</v>
      </c>
      <c r="F31" s="279">
        <v>1009.4019825</v>
      </c>
      <c r="G31" s="279">
        <v>1007.6083677</v>
      </c>
      <c r="H31" s="279">
        <v>1007.3880529</v>
      </c>
      <c r="I31" s="279">
        <v>1010.7106545</v>
      </c>
      <c r="J31" s="279">
        <v>1012.1597278</v>
      </c>
      <c r="K31" s="279">
        <v>1013.7048892</v>
      </c>
      <c r="L31" s="279">
        <v>1013.9866968</v>
      </c>
      <c r="M31" s="279">
        <v>1016.7436154</v>
      </c>
      <c r="N31" s="279">
        <v>1020.6162032</v>
      </c>
      <c r="O31" s="279">
        <v>1028.3998735</v>
      </c>
      <c r="P31" s="279">
        <v>1032.4072398000001</v>
      </c>
      <c r="Q31" s="279">
        <v>1035.4337155000001</v>
      </c>
      <c r="R31" s="279">
        <v>1036.2388069000001</v>
      </c>
      <c r="S31" s="279">
        <v>1038.2338712000001</v>
      </c>
      <c r="T31" s="279">
        <v>1040.1784149</v>
      </c>
      <c r="U31" s="279">
        <v>1041.4330525</v>
      </c>
      <c r="V31" s="279">
        <v>1043.7560940000001</v>
      </c>
      <c r="W31" s="279">
        <v>1046.5081540000001</v>
      </c>
      <c r="X31" s="279">
        <v>1050.2535413000001</v>
      </c>
      <c r="Y31" s="279">
        <v>1053.4404064</v>
      </c>
      <c r="Z31" s="279">
        <v>1056.6330582999999</v>
      </c>
      <c r="AA31" s="279">
        <v>1059.8389815</v>
      </c>
      <c r="AB31" s="279">
        <v>1063.0375934000001</v>
      </c>
      <c r="AC31" s="279">
        <v>1066.2363786000001</v>
      </c>
      <c r="AD31" s="279">
        <v>1070.2058046</v>
      </c>
      <c r="AE31" s="279">
        <v>1072.8270858000001</v>
      </c>
      <c r="AF31" s="279">
        <v>1074.8706898</v>
      </c>
      <c r="AG31" s="279">
        <v>1075.5221306000001</v>
      </c>
      <c r="AH31" s="279">
        <v>1077.0212443999999</v>
      </c>
      <c r="AI31" s="279">
        <v>1078.5535454000001</v>
      </c>
      <c r="AJ31" s="279">
        <v>1079.2800689999999</v>
      </c>
      <c r="AK31" s="279">
        <v>1081.5079676</v>
      </c>
      <c r="AL31" s="279">
        <v>1084.3982765999999</v>
      </c>
      <c r="AM31" s="279">
        <v>1089.4290633999999</v>
      </c>
      <c r="AN31" s="279">
        <v>1092.5356429000001</v>
      </c>
      <c r="AO31" s="279">
        <v>1095.1960825000001</v>
      </c>
      <c r="AP31" s="279">
        <v>1097.3287806999999</v>
      </c>
      <c r="AQ31" s="279">
        <v>1099.1581414</v>
      </c>
      <c r="AR31" s="279">
        <v>1100.6025632999999</v>
      </c>
      <c r="AS31" s="279">
        <v>1102.0374793000001</v>
      </c>
      <c r="AT31" s="279">
        <v>1102.4304486000001</v>
      </c>
      <c r="AU31" s="279">
        <v>1102.1569043</v>
      </c>
      <c r="AV31" s="279">
        <v>1100.1323563999999</v>
      </c>
      <c r="AW31" s="279">
        <v>1099.3391523</v>
      </c>
      <c r="AX31" s="279">
        <v>1098.6928022</v>
      </c>
      <c r="AY31" s="279">
        <v>1098.915252</v>
      </c>
      <c r="AZ31" s="783">
        <v>1098.0211501000001</v>
      </c>
      <c r="BA31" s="783">
        <v>1096.7324424999999</v>
      </c>
      <c r="BB31" s="783">
        <v>1092.8742950999999</v>
      </c>
      <c r="BC31" s="783">
        <v>1092.4275018000001</v>
      </c>
      <c r="BD31" s="783">
        <v>1093.2172284999999</v>
      </c>
      <c r="BE31" s="783">
        <v>1096.6036008000001</v>
      </c>
      <c r="BF31" s="290">
        <v>1098.846</v>
      </c>
      <c r="BG31" s="290">
        <v>1101.3050000000001</v>
      </c>
      <c r="BH31" s="290">
        <v>1103.5530000000001</v>
      </c>
      <c r="BI31" s="290">
        <v>1106.7660000000001</v>
      </c>
      <c r="BJ31" s="290">
        <v>1110.5160000000001</v>
      </c>
      <c r="BK31" s="290">
        <v>1115.8599999999999</v>
      </c>
      <c r="BL31" s="290">
        <v>1119.8920000000001</v>
      </c>
      <c r="BM31" s="290">
        <v>1123.67</v>
      </c>
      <c r="BN31" s="290">
        <v>1126.896</v>
      </c>
      <c r="BO31" s="290">
        <v>1130.385</v>
      </c>
      <c r="BP31" s="290">
        <v>1133.8389999999999</v>
      </c>
      <c r="BQ31" s="290">
        <v>1137.297</v>
      </c>
      <c r="BR31" s="290">
        <v>1140.6559999999999</v>
      </c>
      <c r="BS31" s="290">
        <v>1143.953</v>
      </c>
      <c r="BT31" s="290">
        <v>1147.1880000000001</v>
      </c>
      <c r="BU31" s="290">
        <v>1150.3620000000001</v>
      </c>
      <c r="BV31" s="290">
        <v>1153.473</v>
      </c>
    </row>
    <row r="32" spans="1:74" ht="11.1" customHeight="1" x14ac:dyDescent="0.2">
      <c r="A32" s="949" t="s">
        <v>1417</v>
      </c>
      <c r="B32" s="950" t="s">
        <v>970</v>
      </c>
      <c r="C32" s="279">
        <v>2290.4709051</v>
      </c>
      <c r="D32" s="279">
        <v>2295.0941158999999</v>
      </c>
      <c r="E32" s="279">
        <v>2300.2834296000001</v>
      </c>
      <c r="F32" s="279">
        <v>2304.3168934</v>
      </c>
      <c r="G32" s="279">
        <v>2311.9298773999999</v>
      </c>
      <c r="H32" s="279">
        <v>2321.4004286999998</v>
      </c>
      <c r="I32" s="279">
        <v>2338.5053416000001</v>
      </c>
      <c r="J32" s="279">
        <v>2347.3584320999998</v>
      </c>
      <c r="K32" s="279">
        <v>2353.7364944000001</v>
      </c>
      <c r="L32" s="279">
        <v>2349.2479686000001</v>
      </c>
      <c r="M32" s="279">
        <v>2356.9696441999999</v>
      </c>
      <c r="N32" s="279">
        <v>2368.5099614000001</v>
      </c>
      <c r="O32" s="279">
        <v>2395.2814204000001</v>
      </c>
      <c r="P32" s="279">
        <v>2405.8996456999998</v>
      </c>
      <c r="Q32" s="279">
        <v>2411.7771373999999</v>
      </c>
      <c r="R32" s="279">
        <v>2404.9445740000001</v>
      </c>
      <c r="S32" s="279">
        <v>2407.3175897000001</v>
      </c>
      <c r="T32" s="279">
        <v>2410.9268628999998</v>
      </c>
      <c r="U32" s="279">
        <v>2415.8109462000002</v>
      </c>
      <c r="V32" s="279">
        <v>2421.86382</v>
      </c>
      <c r="W32" s="279">
        <v>2429.124037</v>
      </c>
      <c r="X32" s="279">
        <v>2440.1366404</v>
      </c>
      <c r="Y32" s="279">
        <v>2447.9027609999998</v>
      </c>
      <c r="Z32" s="279">
        <v>2454.9674423000001</v>
      </c>
      <c r="AA32" s="279">
        <v>2460.6142350999999</v>
      </c>
      <c r="AB32" s="279">
        <v>2466.8133745</v>
      </c>
      <c r="AC32" s="279">
        <v>2472.8484113</v>
      </c>
      <c r="AD32" s="279">
        <v>2478.9587018000002</v>
      </c>
      <c r="AE32" s="279">
        <v>2484.4860164000002</v>
      </c>
      <c r="AF32" s="279">
        <v>2489.6697113</v>
      </c>
      <c r="AG32" s="279">
        <v>2494.6565243</v>
      </c>
      <c r="AH32" s="279">
        <v>2499.0429264999998</v>
      </c>
      <c r="AI32" s="279">
        <v>2502.9756556000002</v>
      </c>
      <c r="AJ32" s="279">
        <v>2504.2773966</v>
      </c>
      <c r="AK32" s="279">
        <v>2508.9357660000001</v>
      </c>
      <c r="AL32" s="279">
        <v>2514.7734485000001</v>
      </c>
      <c r="AM32" s="279">
        <v>2523.3191425</v>
      </c>
      <c r="AN32" s="279">
        <v>2530.3689279</v>
      </c>
      <c r="AO32" s="279">
        <v>2537.4515028000001</v>
      </c>
      <c r="AP32" s="279">
        <v>2548.6741763999999</v>
      </c>
      <c r="AQ32" s="279">
        <v>2552.7418487</v>
      </c>
      <c r="AR32" s="279">
        <v>2553.7618289000002</v>
      </c>
      <c r="AS32" s="279">
        <v>2547.0534296000001</v>
      </c>
      <c r="AT32" s="279">
        <v>2545.4885408</v>
      </c>
      <c r="AU32" s="279">
        <v>2544.3864751999999</v>
      </c>
      <c r="AV32" s="279">
        <v>2544.5427675000001</v>
      </c>
      <c r="AW32" s="279">
        <v>2543.7696973000002</v>
      </c>
      <c r="AX32" s="279">
        <v>2542.8627993</v>
      </c>
      <c r="AY32" s="279">
        <v>2543.0874936999999</v>
      </c>
      <c r="AZ32" s="783">
        <v>2540.9638749000001</v>
      </c>
      <c r="BA32" s="783">
        <v>2537.7573633000002</v>
      </c>
      <c r="BB32" s="783">
        <v>2528.0866679999999</v>
      </c>
      <c r="BC32" s="783">
        <v>2526.7503385</v>
      </c>
      <c r="BD32" s="783">
        <v>2528.3670842000001</v>
      </c>
      <c r="BE32" s="783">
        <v>2535.7884029000002</v>
      </c>
      <c r="BF32" s="290">
        <v>2541.1729999999998</v>
      </c>
      <c r="BG32" s="290">
        <v>2547.3710000000001</v>
      </c>
      <c r="BH32" s="290">
        <v>2553.5509999999999</v>
      </c>
      <c r="BI32" s="290">
        <v>2562.0039999999999</v>
      </c>
      <c r="BJ32" s="290">
        <v>2571.8960000000002</v>
      </c>
      <c r="BK32" s="290">
        <v>2585.7240000000002</v>
      </c>
      <c r="BL32" s="290">
        <v>2596.6239999999998</v>
      </c>
      <c r="BM32" s="290">
        <v>2607.09</v>
      </c>
      <c r="BN32" s="290">
        <v>2616.5459999999998</v>
      </c>
      <c r="BO32" s="290">
        <v>2626.5819999999999</v>
      </c>
      <c r="BP32" s="290">
        <v>2636.62</v>
      </c>
      <c r="BQ32" s="290">
        <v>2646.8490000000002</v>
      </c>
      <c r="BR32" s="290">
        <v>2656.75</v>
      </c>
      <c r="BS32" s="290">
        <v>2666.5120000000002</v>
      </c>
      <c r="BT32" s="290">
        <v>2676.134</v>
      </c>
      <c r="BU32" s="290">
        <v>2685.6179999999999</v>
      </c>
      <c r="BV32" s="290">
        <v>2694.962</v>
      </c>
    </row>
    <row r="33" spans="1:74" ht="11.1" customHeight="1" x14ac:dyDescent="0.2">
      <c r="A33" s="949" t="s">
        <v>1418</v>
      </c>
      <c r="B33" s="950" t="s">
        <v>788</v>
      </c>
      <c r="C33" s="279">
        <v>1439.4209751000001</v>
      </c>
      <c r="D33" s="279">
        <v>1436.7265399</v>
      </c>
      <c r="E33" s="279">
        <v>1433.7822954999999</v>
      </c>
      <c r="F33" s="279">
        <v>1425.9592213000001</v>
      </c>
      <c r="G33" s="279">
        <v>1425.9871244000001</v>
      </c>
      <c r="H33" s="279">
        <v>1429.2369839999999</v>
      </c>
      <c r="I33" s="279">
        <v>1443.3532021999999</v>
      </c>
      <c r="J33" s="279">
        <v>1447.3136732</v>
      </c>
      <c r="K33" s="279">
        <v>1448.7627990999999</v>
      </c>
      <c r="L33" s="279">
        <v>1441.3322082</v>
      </c>
      <c r="M33" s="279">
        <v>1442.5349226000001</v>
      </c>
      <c r="N33" s="279">
        <v>1446.0025705999999</v>
      </c>
      <c r="O33" s="279">
        <v>1455.6614353</v>
      </c>
      <c r="P33" s="279">
        <v>1460.7142381000001</v>
      </c>
      <c r="Q33" s="279">
        <v>1465.0872621999999</v>
      </c>
      <c r="R33" s="279">
        <v>1469.2249139999999</v>
      </c>
      <c r="S33" s="279">
        <v>1471.9050758000001</v>
      </c>
      <c r="T33" s="279">
        <v>1473.572154</v>
      </c>
      <c r="U33" s="279">
        <v>1472.2748180000001</v>
      </c>
      <c r="V33" s="279">
        <v>1473.3792272999999</v>
      </c>
      <c r="W33" s="279">
        <v>1474.9340511</v>
      </c>
      <c r="X33" s="279">
        <v>1477.5728523</v>
      </c>
      <c r="Y33" s="279">
        <v>1479.5533330999999</v>
      </c>
      <c r="Z33" s="279">
        <v>1481.5090564</v>
      </c>
      <c r="AA33" s="279">
        <v>1483.6017363000001</v>
      </c>
      <c r="AB33" s="279">
        <v>1485.3866588000001</v>
      </c>
      <c r="AC33" s="279">
        <v>1487.0255380000001</v>
      </c>
      <c r="AD33" s="279">
        <v>1488.8590813999999</v>
      </c>
      <c r="AE33" s="279">
        <v>1489.9503434999999</v>
      </c>
      <c r="AF33" s="279">
        <v>1490.6400318000001</v>
      </c>
      <c r="AG33" s="279">
        <v>1489.2232959</v>
      </c>
      <c r="AH33" s="279">
        <v>1490.3884744</v>
      </c>
      <c r="AI33" s="279">
        <v>1492.430717</v>
      </c>
      <c r="AJ33" s="279">
        <v>1496.4757359</v>
      </c>
      <c r="AK33" s="279">
        <v>1499.4278222999999</v>
      </c>
      <c r="AL33" s="279">
        <v>1502.4126884</v>
      </c>
      <c r="AM33" s="279">
        <v>1504.8053130999999</v>
      </c>
      <c r="AN33" s="279">
        <v>1508.3245047</v>
      </c>
      <c r="AO33" s="279">
        <v>1512.3452420000001</v>
      </c>
      <c r="AP33" s="279">
        <v>1518.8944942000001</v>
      </c>
      <c r="AQ33" s="279">
        <v>1522.3980959</v>
      </c>
      <c r="AR33" s="279">
        <v>1524.8830164000001</v>
      </c>
      <c r="AS33" s="279">
        <v>1525.6752872</v>
      </c>
      <c r="AT33" s="279">
        <v>1526.6283215000001</v>
      </c>
      <c r="AU33" s="279">
        <v>1527.0681508</v>
      </c>
      <c r="AV33" s="279">
        <v>1526.5239968000001</v>
      </c>
      <c r="AW33" s="279">
        <v>1526.2905000000001</v>
      </c>
      <c r="AX33" s="279">
        <v>1525.8968818999999</v>
      </c>
      <c r="AY33" s="279">
        <v>1525.5030836999999</v>
      </c>
      <c r="AZ33" s="783">
        <v>1524.6692673</v>
      </c>
      <c r="BA33" s="783">
        <v>1523.5553738000001</v>
      </c>
      <c r="BB33" s="783">
        <v>1519.6286130000001</v>
      </c>
      <c r="BC33" s="783">
        <v>1519.8541580999999</v>
      </c>
      <c r="BD33" s="783">
        <v>1521.6992189</v>
      </c>
      <c r="BE33" s="783">
        <v>1526.8867109</v>
      </c>
      <c r="BF33" s="290">
        <v>1530.6790000000001</v>
      </c>
      <c r="BG33" s="290">
        <v>1534.798</v>
      </c>
      <c r="BH33" s="290">
        <v>1538.6189999999999</v>
      </c>
      <c r="BI33" s="290">
        <v>1543.8620000000001</v>
      </c>
      <c r="BJ33" s="290">
        <v>1549.902</v>
      </c>
      <c r="BK33" s="290">
        <v>1558.1579999999999</v>
      </c>
      <c r="BL33" s="290">
        <v>1564.7260000000001</v>
      </c>
      <c r="BM33" s="290">
        <v>1571.0250000000001</v>
      </c>
      <c r="BN33" s="290">
        <v>1576.739</v>
      </c>
      <c r="BO33" s="290">
        <v>1582.739</v>
      </c>
      <c r="BP33" s="290">
        <v>1588.7090000000001</v>
      </c>
      <c r="BQ33" s="290">
        <v>1594.749</v>
      </c>
      <c r="BR33" s="290">
        <v>1600.5820000000001</v>
      </c>
      <c r="BS33" s="290">
        <v>1606.307</v>
      </c>
      <c r="BT33" s="290">
        <v>1611.9259999999999</v>
      </c>
      <c r="BU33" s="290">
        <v>1617.4380000000001</v>
      </c>
      <c r="BV33" s="290">
        <v>1622.8440000000001</v>
      </c>
    </row>
    <row r="34" spans="1:74" ht="11.1" customHeight="1" x14ac:dyDescent="0.2">
      <c r="A34" s="949" t="s">
        <v>1419</v>
      </c>
      <c r="B34" s="950" t="s">
        <v>790</v>
      </c>
      <c r="C34" s="279">
        <v>3154.8624365000001</v>
      </c>
      <c r="D34" s="279">
        <v>3133.9914862999999</v>
      </c>
      <c r="E34" s="279">
        <v>3115.0146368999999</v>
      </c>
      <c r="F34" s="279">
        <v>3091.3341959999998</v>
      </c>
      <c r="G34" s="279">
        <v>3081.0938176</v>
      </c>
      <c r="H34" s="279">
        <v>3077.6958092</v>
      </c>
      <c r="I34" s="279">
        <v>3088.1394906</v>
      </c>
      <c r="J34" s="279">
        <v>3093.1767326999998</v>
      </c>
      <c r="K34" s="279">
        <v>3099.8068552</v>
      </c>
      <c r="L34" s="279">
        <v>3111.9033306000001</v>
      </c>
      <c r="M34" s="279">
        <v>3118.8141092999999</v>
      </c>
      <c r="N34" s="279">
        <v>3124.4126639999999</v>
      </c>
      <c r="O34" s="279">
        <v>3122.5700711999998</v>
      </c>
      <c r="P34" s="279">
        <v>3130.1408703000002</v>
      </c>
      <c r="Q34" s="279">
        <v>3140.996138</v>
      </c>
      <c r="R34" s="279">
        <v>3162.4243439000002</v>
      </c>
      <c r="S34" s="279">
        <v>3174.3821962000002</v>
      </c>
      <c r="T34" s="279">
        <v>3184.1581646999998</v>
      </c>
      <c r="U34" s="279">
        <v>3187.3059942</v>
      </c>
      <c r="V34" s="279">
        <v>3196.0528863</v>
      </c>
      <c r="W34" s="279">
        <v>3205.9525859</v>
      </c>
      <c r="X34" s="279">
        <v>3213.8227959000001</v>
      </c>
      <c r="Y34" s="279">
        <v>3228.4148332999998</v>
      </c>
      <c r="Z34" s="279">
        <v>3246.5464010999999</v>
      </c>
      <c r="AA34" s="279">
        <v>3276.5540294000002</v>
      </c>
      <c r="AB34" s="279">
        <v>3295.5122603</v>
      </c>
      <c r="AC34" s="279">
        <v>3311.7576239</v>
      </c>
      <c r="AD34" s="279">
        <v>3323.6235547000001</v>
      </c>
      <c r="AE34" s="279">
        <v>3335.6931077999998</v>
      </c>
      <c r="AF34" s="279">
        <v>3346.2997178000001</v>
      </c>
      <c r="AG34" s="279">
        <v>3351.0405243999999</v>
      </c>
      <c r="AH34" s="279">
        <v>3362.0233932000001</v>
      </c>
      <c r="AI34" s="279">
        <v>3374.845464</v>
      </c>
      <c r="AJ34" s="279">
        <v>3395.7624203</v>
      </c>
      <c r="AK34" s="279">
        <v>3407.5711323999999</v>
      </c>
      <c r="AL34" s="279">
        <v>3416.5272838000001</v>
      </c>
      <c r="AM34" s="279">
        <v>3422.6062290999998</v>
      </c>
      <c r="AN34" s="279">
        <v>3425.8757432000002</v>
      </c>
      <c r="AO34" s="279">
        <v>3426.3111807</v>
      </c>
      <c r="AP34" s="279">
        <v>3411.9706854999999</v>
      </c>
      <c r="AQ34" s="279">
        <v>3415.6943620000002</v>
      </c>
      <c r="AR34" s="279">
        <v>3425.5403541000001</v>
      </c>
      <c r="AS34" s="279">
        <v>3457.1935395</v>
      </c>
      <c r="AT34" s="279">
        <v>3467.5205043999999</v>
      </c>
      <c r="AU34" s="279">
        <v>3472.2061266000001</v>
      </c>
      <c r="AV34" s="279">
        <v>3466.4292937999999</v>
      </c>
      <c r="AW34" s="279">
        <v>3463.4480644999999</v>
      </c>
      <c r="AX34" s="279">
        <v>3458.4413267</v>
      </c>
      <c r="AY34" s="279">
        <v>3449.1978918999998</v>
      </c>
      <c r="AZ34" s="783">
        <v>3441.7985279999998</v>
      </c>
      <c r="BA34" s="783">
        <v>3434.0320465999998</v>
      </c>
      <c r="BB34" s="783">
        <v>3420.1356664</v>
      </c>
      <c r="BC34" s="783">
        <v>3415.9570361000001</v>
      </c>
      <c r="BD34" s="783">
        <v>3415.7333743999998</v>
      </c>
      <c r="BE34" s="783">
        <v>3423.2846470999998</v>
      </c>
      <c r="BF34" s="290">
        <v>3428.1060000000002</v>
      </c>
      <c r="BG34" s="290">
        <v>3434.0169999999998</v>
      </c>
      <c r="BH34" s="290">
        <v>3440.3560000000002</v>
      </c>
      <c r="BI34" s="290">
        <v>3448.944</v>
      </c>
      <c r="BJ34" s="290">
        <v>3459.1190000000001</v>
      </c>
      <c r="BK34" s="290">
        <v>3473.63</v>
      </c>
      <c r="BL34" s="290">
        <v>3484.9180000000001</v>
      </c>
      <c r="BM34" s="290">
        <v>3495.7310000000002</v>
      </c>
      <c r="BN34" s="290">
        <v>3505.5259999999998</v>
      </c>
      <c r="BO34" s="290">
        <v>3515.799</v>
      </c>
      <c r="BP34" s="290">
        <v>3526.0070000000001</v>
      </c>
      <c r="BQ34" s="290">
        <v>3536.3760000000002</v>
      </c>
      <c r="BR34" s="290">
        <v>3546.2809999999999</v>
      </c>
      <c r="BS34" s="290">
        <v>3555.9490000000001</v>
      </c>
      <c r="BT34" s="290">
        <v>3565.3809999999999</v>
      </c>
      <c r="BU34" s="290">
        <v>3574.576</v>
      </c>
      <c r="BV34" s="290">
        <v>3583.5340000000001</v>
      </c>
    </row>
    <row r="35" spans="1:74" ht="11.1" customHeight="1" x14ac:dyDescent="0.2">
      <c r="A35" s="949"/>
      <c r="B35" s="59" t="s">
        <v>1420</v>
      </c>
      <c r="C35" s="447"/>
      <c r="D35" s="447"/>
      <c r="E35" s="447"/>
      <c r="F35" s="447"/>
      <c r="G35" s="447"/>
      <c r="H35" s="447"/>
      <c r="I35" s="447"/>
      <c r="J35" s="447"/>
      <c r="K35" s="447"/>
      <c r="L35" s="447"/>
      <c r="M35" s="447"/>
      <c r="N35" s="447"/>
      <c r="O35" s="447"/>
      <c r="P35" s="447"/>
      <c r="Q35" s="447"/>
      <c r="R35" s="447"/>
      <c r="S35" s="447"/>
      <c r="T35" s="447"/>
      <c r="U35" s="447"/>
      <c r="V35" s="447"/>
      <c r="W35" s="447"/>
      <c r="X35" s="447"/>
      <c r="Y35" s="447"/>
      <c r="Z35" s="447"/>
      <c r="AA35" s="447"/>
      <c r="AB35" s="447"/>
      <c r="AC35" s="447"/>
      <c r="AD35" s="447"/>
      <c r="AE35" s="447"/>
      <c r="AF35" s="447"/>
      <c r="AG35" s="447"/>
      <c r="AH35" s="447"/>
      <c r="AI35" s="447"/>
      <c r="AJ35" s="447"/>
      <c r="AK35" s="447"/>
      <c r="AL35" s="447"/>
      <c r="AM35" s="447"/>
      <c r="AN35" s="447"/>
      <c r="AO35" s="447"/>
      <c r="AP35" s="447"/>
      <c r="AQ35" s="447"/>
      <c r="AR35" s="447"/>
      <c r="AS35" s="447"/>
      <c r="AT35" s="447"/>
      <c r="AU35" s="447"/>
      <c r="AV35" s="447"/>
      <c r="AW35" s="447"/>
      <c r="AX35" s="447"/>
      <c r="AY35" s="447"/>
      <c r="AZ35" s="845"/>
      <c r="BA35" s="845"/>
      <c r="BB35" s="845"/>
      <c r="BC35" s="845"/>
      <c r="BD35" s="845"/>
      <c r="BE35" s="845"/>
      <c r="BF35" s="453"/>
      <c r="BG35" s="453"/>
      <c r="BH35" s="453"/>
      <c r="BI35" s="453"/>
      <c r="BJ35" s="453"/>
      <c r="BK35" s="453"/>
      <c r="BL35" s="453"/>
      <c r="BM35" s="453"/>
      <c r="BN35" s="453"/>
      <c r="BO35" s="453"/>
      <c r="BP35" s="453"/>
      <c r="BQ35" s="453"/>
      <c r="BR35" s="453"/>
      <c r="BS35" s="453"/>
      <c r="BT35" s="453"/>
      <c r="BU35" s="453"/>
      <c r="BV35" s="453"/>
    </row>
    <row r="36" spans="1:74" ht="11.1" customHeight="1" x14ac:dyDescent="0.2">
      <c r="A36" s="949" t="s">
        <v>1421</v>
      </c>
      <c r="B36" s="950" t="s">
        <v>774</v>
      </c>
      <c r="C36" s="279">
        <v>6065.7126472999998</v>
      </c>
      <c r="D36" s="279">
        <v>6066.3148100999997</v>
      </c>
      <c r="E36" s="279">
        <v>6066.3535166000001</v>
      </c>
      <c r="F36" s="279">
        <v>6065.7281344000003</v>
      </c>
      <c r="G36" s="279">
        <v>6065.0613107999998</v>
      </c>
      <c r="H36" s="279">
        <v>6065.1565125999996</v>
      </c>
      <c r="I36" s="279">
        <v>6066.5799132000002</v>
      </c>
      <c r="J36" s="279">
        <v>6068.9485103999996</v>
      </c>
      <c r="K36" s="279">
        <v>6071.6420082000004</v>
      </c>
      <c r="L36" s="279">
        <v>6074.1718461999999</v>
      </c>
      <c r="M36" s="279">
        <v>6076.5764053000003</v>
      </c>
      <c r="N36" s="279">
        <v>6079.0258019000003</v>
      </c>
      <c r="O36" s="279">
        <v>6081.6448828000002</v>
      </c>
      <c r="P36" s="279">
        <v>6084.3774167000001</v>
      </c>
      <c r="Q36" s="279">
        <v>6087.1219027999996</v>
      </c>
      <c r="R36" s="279">
        <v>6089.8379041999997</v>
      </c>
      <c r="S36" s="279">
        <v>6092.7292395000004</v>
      </c>
      <c r="T36" s="279">
        <v>6096.0607915000001</v>
      </c>
      <c r="U36" s="279">
        <v>6100.0077811000001</v>
      </c>
      <c r="V36" s="279">
        <v>6104.3867834000002</v>
      </c>
      <c r="W36" s="279">
        <v>6108.9247117000004</v>
      </c>
      <c r="X36" s="279">
        <v>6113.3977855000003</v>
      </c>
      <c r="Y36" s="279">
        <v>6117.7794489999997</v>
      </c>
      <c r="Z36" s="279">
        <v>6122.0924523000003</v>
      </c>
      <c r="AA36" s="279">
        <v>6126.3820481000002</v>
      </c>
      <c r="AB36" s="279">
        <v>6130.7834996000001</v>
      </c>
      <c r="AC36" s="279">
        <v>6135.4545725999997</v>
      </c>
      <c r="AD36" s="279">
        <v>6140.3928703000001</v>
      </c>
      <c r="AE36" s="279">
        <v>6144.9553468000004</v>
      </c>
      <c r="AF36" s="279">
        <v>6148.3387935999999</v>
      </c>
      <c r="AG36" s="279">
        <v>6150.1153463999999</v>
      </c>
      <c r="AH36" s="279">
        <v>6151.3585171000004</v>
      </c>
      <c r="AI36" s="279">
        <v>6153.5171620000001</v>
      </c>
      <c r="AJ36" s="279">
        <v>6157.588823</v>
      </c>
      <c r="AK36" s="279">
        <v>6162.7657855999996</v>
      </c>
      <c r="AL36" s="279">
        <v>6167.7890207999999</v>
      </c>
      <c r="AM36" s="279">
        <v>6171.7175751000004</v>
      </c>
      <c r="AN36" s="279">
        <v>6174.8827953999998</v>
      </c>
      <c r="AO36" s="279">
        <v>6177.9341037000004</v>
      </c>
      <c r="AP36" s="279">
        <v>6181.3607935</v>
      </c>
      <c r="AQ36" s="279">
        <v>6185.0116437999995</v>
      </c>
      <c r="AR36" s="279">
        <v>6188.5753052</v>
      </c>
      <c r="AS36" s="279">
        <v>6191.8637435000001</v>
      </c>
      <c r="AT36" s="279">
        <v>6195.1821878000001</v>
      </c>
      <c r="AU36" s="279">
        <v>6198.9591822000002</v>
      </c>
      <c r="AV36" s="279">
        <v>6203.3581505000002</v>
      </c>
      <c r="AW36" s="279">
        <v>6207.4820327999996</v>
      </c>
      <c r="AX36" s="279">
        <v>6210.1686484000002</v>
      </c>
      <c r="AY36" s="279">
        <v>6210.6520259999998</v>
      </c>
      <c r="AZ36" s="783">
        <v>6209.7510321999998</v>
      </c>
      <c r="BA36" s="783">
        <v>6208.6807431999996</v>
      </c>
      <c r="BB36" s="783">
        <v>6208.3816917000004</v>
      </c>
      <c r="BC36" s="783">
        <v>6208.6962372999997</v>
      </c>
      <c r="BD36" s="783">
        <v>6209.1921963000004</v>
      </c>
      <c r="BE36" s="783">
        <v>6209.5617142000001</v>
      </c>
      <c r="BF36" s="290">
        <v>6209.9939999999997</v>
      </c>
      <c r="BG36" s="290">
        <v>6210.8040000000001</v>
      </c>
      <c r="BH36" s="290">
        <v>6212.2209999999995</v>
      </c>
      <c r="BI36" s="290">
        <v>6214.1480000000001</v>
      </c>
      <c r="BJ36" s="290">
        <v>6216.4030000000002</v>
      </c>
      <c r="BK36" s="290">
        <v>6218.8310000000001</v>
      </c>
      <c r="BL36" s="290">
        <v>6221.3819999999996</v>
      </c>
      <c r="BM36" s="290">
        <v>6224.0349999999999</v>
      </c>
      <c r="BN36" s="290">
        <v>6226.7460000000001</v>
      </c>
      <c r="BO36" s="290">
        <v>6229.4070000000002</v>
      </c>
      <c r="BP36" s="290">
        <v>6231.8860000000004</v>
      </c>
      <c r="BQ36" s="290">
        <v>6234.1049999999996</v>
      </c>
      <c r="BR36" s="290">
        <v>6236.1769999999997</v>
      </c>
      <c r="BS36" s="290">
        <v>6238.2629999999999</v>
      </c>
      <c r="BT36" s="290">
        <v>6240.4870000000001</v>
      </c>
      <c r="BU36" s="290">
        <v>6242.83</v>
      </c>
      <c r="BV36" s="290">
        <v>6245.23</v>
      </c>
    </row>
    <row r="37" spans="1:74" ht="11.1" customHeight="1" x14ac:dyDescent="0.2">
      <c r="A37" s="949" t="s">
        <v>1422</v>
      </c>
      <c r="B37" s="950" t="s">
        <v>776</v>
      </c>
      <c r="C37" s="279">
        <v>16007.290819</v>
      </c>
      <c r="D37" s="279">
        <v>16009.269263</v>
      </c>
      <c r="E37" s="279">
        <v>16011.187184</v>
      </c>
      <c r="F37" s="279">
        <v>16012.553797</v>
      </c>
      <c r="G37" s="279">
        <v>16014.129516999999</v>
      </c>
      <c r="H37" s="279">
        <v>16016.987562</v>
      </c>
      <c r="I37" s="279">
        <v>16021.924257999999</v>
      </c>
      <c r="J37" s="279">
        <v>16028.628361999999</v>
      </c>
      <c r="K37" s="279">
        <v>16036.511742999999</v>
      </c>
      <c r="L37" s="279">
        <v>16045.080442</v>
      </c>
      <c r="M37" s="279">
        <v>16054.217194999999</v>
      </c>
      <c r="N37" s="279">
        <v>16063.898913000001</v>
      </c>
      <c r="O37" s="279">
        <v>16074.171087000001</v>
      </c>
      <c r="P37" s="279">
        <v>16085.353537000001</v>
      </c>
      <c r="Q37" s="279">
        <v>16097.834664</v>
      </c>
      <c r="R37" s="279">
        <v>16111.618071000001</v>
      </c>
      <c r="S37" s="279">
        <v>16125.168156</v>
      </c>
      <c r="T37" s="279">
        <v>16136.564515</v>
      </c>
      <c r="U37" s="279">
        <v>16144.514459</v>
      </c>
      <c r="V37" s="279">
        <v>16150.236143</v>
      </c>
      <c r="W37" s="279">
        <v>16155.575433</v>
      </c>
      <c r="X37" s="279">
        <v>16161.955153000001</v>
      </c>
      <c r="Y37" s="279">
        <v>16169.105947</v>
      </c>
      <c r="Z37" s="279">
        <v>16176.335415</v>
      </c>
      <c r="AA37" s="279">
        <v>16183.108029999999</v>
      </c>
      <c r="AB37" s="279">
        <v>16189.515762999999</v>
      </c>
      <c r="AC37" s="279">
        <v>16195.807457999999</v>
      </c>
      <c r="AD37" s="279">
        <v>16202.045126000001</v>
      </c>
      <c r="AE37" s="279">
        <v>16207.543435</v>
      </c>
      <c r="AF37" s="279">
        <v>16211.43022</v>
      </c>
      <c r="AG37" s="279">
        <v>16213.454416</v>
      </c>
      <c r="AH37" s="279">
        <v>16215.849367000001</v>
      </c>
      <c r="AI37" s="279">
        <v>16221.469515000001</v>
      </c>
      <c r="AJ37" s="279">
        <v>16232.143539000001</v>
      </c>
      <c r="AK37" s="279">
        <v>16245.597064</v>
      </c>
      <c r="AL37" s="279">
        <v>16258.529949</v>
      </c>
      <c r="AM37" s="279">
        <v>16268.430752</v>
      </c>
      <c r="AN37" s="279">
        <v>16275.942816999999</v>
      </c>
      <c r="AO37" s="279">
        <v>16282.498188</v>
      </c>
      <c r="AP37" s="279">
        <v>16289.278759000001</v>
      </c>
      <c r="AQ37" s="279">
        <v>16296.465840000001</v>
      </c>
      <c r="AR37" s="279">
        <v>16303.990592</v>
      </c>
      <c r="AS37" s="279">
        <v>16311.841646000001</v>
      </c>
      <c r="AT37" s="279">
        <v>16320.237502</v>
      </c>
      <c r="AU37" s="279">
        <v>16329.454126000001</v>
      </c>
      <c r="AV37" s="279">
        <v>16339.436451</v>
      </c>
      <c r="AW37" s="279">
        <v>16348.805269</v>
      </c>
      <c r="AX37" s="279">
        <v>16355.850334999999</v>
      </c>
      <c r="AY37" s="279">
        <v>16359.423398000001</v>
      </c>
      <c r="AZ37" s="783">
        <v>16360.624175000001</v>
      </c>
      <c r="BA37" s="783">
        <v>16361.114374000001</v>
      </c>
      <c r="BB37" s="783">
        <v>16362.200519</v>
      </c>
      <c r="BC37" s="783">
        <v>16363.768383000001</v>
      </c>
      <c r="BD37" s="783">
        <v>16365.348555</v>
      </c>
      <c r="BE37" s="783">
        <v>16366.595829</v>
      </c>
      <c r="BF37" s="290">
        <v>16367.66</v>
      </c>
      <c r="BG37" s="290">
        <v>16368.82</v>
      </c>
      <c r="BH37" s="290">
        <v>16370.33</v>
      </c>
      <c r="BI37" s="290">
        <v>16372.37</v>
      </c>
      <c r="BJ37" s="290">
        <v>16375.08</v>
      </c>
      <c r="BK37" s="290">
        <v>16378.55</v>
      </c>
      <c r="BL37" s="290">
        <v>16382.58</v>
      </c>
      <c r="BM37" s="290">
        <v>16386.900000000001</v>
      </c>
      <c r="BN37" s="290">
        <v>16391.27</v>
      </c>
      <c r="BO37" s="290">
        <v>16395.45</v>
      </c>
      <c r="BP37" s="290">
        <v>16399.25</v>
      </c>
      <c r="BQ37" s="290">
        <v>16402.53</v>
      </c>
      <c r="BR37" s="290">
        <v>16405.48</v>
      </c>
      <c r="BS37" s="290">
        <v>16408.34</v>
      </c>
      <c r="BT37" s="290">
        <v>16411.32</v>
      </c>
      <c r="BU37" s="290">
        <v>16414.41</v>
      </c>
      <c r="BV37" s="290">
        <v>16417.560000000001</v>
      </c>
    </row>
    <row r="38" spans="1:74" ht="11.1" customHeight="1" x14ac:dyDescent="0.2">
      <c r="A38" s="949" t="s">
        <v>1423</v>
      </c>
      <c r="B38" s="950" t="s">
        <v>962</v>
      </c>
      <c r="C38" s="279">
        <v>18894.047104000001</v>
      </c>
      <c r="D38" s="279">
        <v>18896.838621999999</v>
      </c>
      <c r="E38" s="279">
        <v>18900.059075000001</v>
      </c>
      <c r="F38" s="279">
        <v>18903.550781000002</v>
      </c>
      <c r="G38" s="279">
        <v>18907.24784</v>
      </c>
      <c r="H38" s="279">
        <v>18911.107295000002</v>
      </c>
      <c r="I38" s="279">
        <v>18915.101285000001</v>
      </c>
      <c r="J38" s="279">
        <v>18919.262341000001</v>
      </c>
      <c r="K38" s="279">
        <v>18923.638088</v>
      </c>
      <c r="L38" s="279">
        <v>18928.287574000002</v>
      </c>
      <c r="M38" s="279">
        <v>18933.315531</v>
      </c>
      <c r="N38" s="279">
        <v>18938.838113000002</v>
      </c>
      <c r="O38" s="279">
        <v>18944.833015</v>
      </c>
      <c r="P38" s="279">
        <v>18950.724106000001</v>
      </c>
      <c r="Q38" s="279">
        <v>18955.796794000002</v>
      </c>
      <c r="R38" s="279">
        <v>18959.815450999999</v>
      </c>
      <c r="S38" s="279">
        <v>18964.460302</v>
      </c>
      <c r="T38" s="279">
        <v>18971.890531000001</v>
      </c>
      <c r="U38" s="279">
        <v>18983.566804999999</v>
      </c>
      <c r="V38" s="279">
        <v>18998.155714</v>
      </c>
      <c r="W38" s="279">
        <v>19013.625326000001</v>
      </c>
      <c r="X38" s="279">
        <v>19028.340894000001</v>
      </c>
      <c r="Y38" s="279">
        <v>19042.256405</v>
      </c>
      <c r="Z38" s="279">
        <v>19055.723030000001</v>
      </c>
      <c r="AA38" s="279">
        <v>19069.117192999998</v>
      </c>
      <c r="AB38" s="279">
        <v>19082.916325999999</v>
      </c>
      <c r="AC38" s="279">
        <v>19097.623111000001</v>
      </c>
      <c r="AD38" s="279">
        <v>19113.347344000002</v>
      </c>
      <c r="AE38" s="279">
        <v>19128.627262000002</v>
      </c>
      <c r="AF38" s="279">
        <v>19141.608210999999</v>
      </c>
      <c r="AG38" s="279">
        <v>19151.386554000001</v>
      </c>
      <c r="AH38" s="279">
        <v>19160.862703999999</v>
      </c>
      <c r="AI38" s="279">
        <v>19173.888088</v>
      </c>
      <c r="AJ38" s="279">
        <v>19192.958858999998</v>
      </c>
      <c r="AK38" s="279">
        <v>19215.150068999999</v>
      </c>
      <c r="AL38" s="279">
        <v>19236.181492</v>
      </c>
      <c r="AM38" s="279">
        <v>19252.855056</v>
      </c>
      <c r="AN38" s="279">
        <v>19266.301282</v>
      </c>
      <c r="AO38" s="279">
        <v>19278.732845999999</v>
      </c>
      <c r="AP38" s="279">
        <v>19291.891528</v>
      </c>
      <c r="AQ38" s="279">
        <v>19305.635542</v>
      </c>
      <c r="AR38" s="279">
        <v>19319.352208</v>
      </c>
      <c r="AS38" s="279">
        <v>19332.663535</v>
      </c>
      <c r="AT38" s="279">
        <v>19346.130290000001</v>
      </c>
      <c r="AU38" s="279">
        <v>19360.547930000001</v>
      </c>
      <c r="AV38" s="279">
        <v>19376.209031999999</v>
      </c>
      <c r="AW38" s="279">
        <v>19391.394660999998</v>
      </c>
      <c r="AX38" s="279">
        <v>19403.883003999999</v>
      </c>
      <c r="AY38" s="279">
        <v>19412.154495999999</v>
      </c>
      <c r="AZ38" s="783">
        <v>19417.498573000001</v>
      </c>
      <c r="BA38" s="783">
        <v>19421.906920000001</v>
      </c>
      <c r="BB38" s="783">
        <v>19426.958818999999</v>
      </c>
      <c r="BC38" s="783">
        <v>19432.583951000001</v>
      </c>
      <c r="BD38" s="783">
        <v>19438.299593</v>
      </c>
      <c r="BE38" s="783">
        <v>19443.726016000001</v>
      </c>
      <c r="BF38" s="290">
        <v>19448.900000000001</v>
      </c>
      <c r="BG38" s="290">
        <v>19453.939999999999</v>
      </c>
      <c r="BH38" s="290">
        <v>19459.04</v>
      </c>
      <c r="BI38" s="290">
        <v>19464.47</v>
      </c>
      <c r="BJ38" s="290">
        <v>19470.580000000002</v>
      </c>
      <c r="BK38" s="290">
        <v>19477.560000000001</v>
      </c>
      <c r="BL38" s="290">
        <v>19485.13</v>
      </c>
      <c r="BM38" s="290">
        <v>19492.89</v>
      </c>
      <c r="BN38" s="290">
        <v>19500.5</v>
      </c>
      <c r="BO38" s="290">
        <v>19507.86</v>
      </c>
      <c r="BP38" s="290">
        <v>19514.919999999998</v>
      </c>
      <c r="BQ38" s="290">
        <v>19521.689999999999</v>
      </c>
      <c r="BR38" s="290">
        <v>19528.16</v>
      </c>
      <c r="BS38" s="290">
        <v>19534.39</v>
      </c>
      <c r="BT38" s="290">
        <v>19540.41</v>
      </c>
      <c r="BU38" s="290">
        <v>19546.29</v>
      </c>
      <c r="BV38" s="290">
        <v>19552.099999999999</v>
      </c>
    </row>
    <row r="39" spans="1:74" ht="11.1" customHeight="1" x14ac:dyDescent="0.2">
      <c r="A39" s="949" t="s">
        <v>1424</v>
      </c>
      <c r="B39" s="950" t="s">
        <v>964</v>
      </c>
      <c r="C39" s="279">
        <v>8598.5323215000008</v>
      </c>
      <c r="D39" s="279">
        <v>8604.6173359000004</v>
      </c>
      <c r="E39" s="279">
        <v>8610.6687517999999</v>
      </c>
      <c r="F39" s="279">
        <v>8616.5483299999996</v>
      </c>
      <c r="G39" s="279">
        <v>8622.3504995000003</v>
      </c>
      <c r="H39" s="279">
        <v>8628.2278564999997</v>
      </c>
      <c r="I39" s="279">
        <v>8634.2929358000001</v>
      </c>
      <c r="J39" s="279">
        <v>8640.4980274999998</v>
      </c>
      <c r="K39" s="279">
        <v>8646.7553599000003</v>
      </c>
      <c r="L39" s="279">
        <v>8653.0030411999996</v>
      </c>
      <c r="M39" s="279">
        <v>8659.2826968000008</v>
      </c>
      <c r="N39" s="279">
        <v>8665.6618314999996</v>
      </c>
      <c r="O39" s="279">
        <v>8672.1662240000005</v>
      </c>
      <c r="P39" s="279">
        <v>8678.6547473999999</v>
      </c>
      <c r="Q39" s="279">
        <v>8684.9445484000007</v>
      </c>
      <c r="R39" s="279">
        <v>8690.9802710999993</v>
      </c>
      <c r="S39" s="279">
        <v>8697.2165487999991</v>
      </c>
      <c r="T39" s="279">
        <v>8704.2355121000001</v>
      </c>
      <c r="U39" s="279">
        <v>8712.4298197999997</v>
      </c>
      <c r="V39" s="279">
        <v>8721.4342431999994</v>
      </c>
      <c r="W39" s="279">
        <v>8730.6940823000004</v>
      </c>
      <c r="X39" s="279">
        <v>8739.7562963</v>
      </c>
      <c r="Y39" s="279">
        <v>8748.5744833999997</v>
      </c>
      <c r="Z39" s="279">
        <v>8757.2039014000002</v>
      </c>
      <c r="AA39" s="279">
        <v>8765.7465723999994</v>
      </c>
      <c r="AB39" s="279">
        <v>8774.4915753000005</v>
      </c>
      <c r="AC39" s="279">
        <v>8783.7747531999994</v>
      </c>
      <c r="AD39" s="279">
        <v>8793.6575038999999</v>
      </c>
      <c r="AE39" s="279">
        <v>8803.1034435000001</v>
      </c>
      <c r="AF39" s="279">
        <v>8810.8017431000007</v>
      </c>
      <c r="AG39" s="279">
        <v>8816.0444024999997</v>
      </c>
      <c r="AH39" s="279">
        <v>8820.5347371999997</v>
      </c>
      <c r="AI39" s="279">
        <v>8826.5788917000009</v>
      </c>
      <c r="AJ39" s="279">
        <v>8835.7554275999992</v>
      </c>
      <c r="AK39" s="279">
        <v>8846.7325758999996</v>
      </c>
      <c r="AL39" s="279">
        <v>8857.4509847000008</v>
      </c>
      <c r="AM39" s="279">
        <v>8866.3497368999997</v>
      </c>
      <c r="AN39" s="279">
        <v>8873.8616540000003</v>
      </c>
      <c r="AO39" s="279">
        <v>8880.9179922000003</v>
      </c>
      <c r="AP39" s="279">
        <v>8888.2625824000006</v>
      </c>
      <c r="AQ39" s="279">
        <v>8895.8895525999997</v>
      </c>
      <c r="AR39" s="279">
        <v>8903.6056057000005</v>
      </c>
      <c r="AS39" s="279">
        <v>8911.2935660999992</v>
      </c>
      <c r="AT39" s="279">
        <v>8919.1407454</v>
      </c>
      <c r="AU39" s="279">
        <v>8927.4105770000006</v>
      </c>
      <c r="AV39" s="279">
        <v>8936.1666764000001</v>
      </c>
      <c r="AW39" s="279">
        <v>8944.6733865999995</v>
      </c>
      <c r="AX39" s="279">
        <v>8951.9952329999996</v>
      </c>
      <c r="AY39" s="279">
        <v>8957.5058329000003</v>
      </c>
      <c r="AZ39" s="783">
        <v>8961.8151732000006</v>
      </c>
      <c r="BA39" s="783">
        <v>8965.8423325999993</v>
      </c>
      <c r="BB39" s="783">
        <v>8970.2847813999997</v>
      </c>
      <c r="BC39" s="783">
        <v>8974.9535548000003</v>
      </c>
      <c r="BD39" s="783">
        <v>8979.4380793</v>
      </c>
      <c r="BE39" s="783">
        <v>8983.4510709999995</v>
      </c>
      <c r="BF39" s="290">
        <v>8987.1980000000003</v>
      </c>
      <c r="BG39" s="290">
        <v>8991.009</v>
      </c>
      <c r="BH39" s="290">
        <v>8995.1460000000006</v>
      </c>
      <c r="BI39" s="290">
        <v>8999.6059999999998</v>
      </c>
      <c r="BJ39" s="290">
        <v>9004.3169999999991</v>
      </c>
      <c r="BK39" s="290">
        <v>9009.232</v>
      </c>
      <c r="BL39" s="290">
        <v>9014.3870000000006</v>
      </c>
      <c r="BM39" s="290">
        <v>9019.8430000000008</v>
      </c>
      <c r="BN39" s="290">
        <v>9025.5759999999991</v>
      </c>
      <c r="BO39" s="290">
        <v>9031.2360000000008</v>
      </c>
      <c r="BP39" s="290">
        <v>9036.3919999999998</v>
      </c>
      <c r="BQ39" s="290">
        <v>9040.768</v>
      </c>
      <c r="BR39" s="290">
        <v>9044.7009999999991</v>
      </c>
      <c r="BS39" s="290">
        <v>9048.6859999999997</v>
      </c>
      <c r="BT39" s="290">
        <v>9053.1029999999992</v>
      </c>
      <c r="BU39" s="290">
        <v>9057.8819999999996</v>
      </c>
      <c r="BV39" s="290">
        <v>9062.8420000000006</v>
      </c>
    </row>
    <row r="40" spans="1:74" ht="11.1" customHeight="1" x14ac:dyDescent="0.2">
      <c r="A40" s="949" t="s">
        <v>1425</v>
      </c>
      <c r="B40" s="950" t="s">
        <v>966</v>
      </c>
      <c r="C40" s="279">
        <v>26815.278387999999</v>
      </c>
      <c r="D40" s="279">
        <v>26850.585000999999</v>
      </c>
      <c r="E40" s="279">
        <v>26885.581946999999</v>
      </c>
      <c r="F40" s="279">
        <v>26920.574292000001</v>
      </c>
      <c r="G40" s="279">
        <v>26955.584217</v>
      </c>
      <c r="H40" s="279">
        <v>26990.563178</v>
      </c>
      <c r="I40" s="279">
        <v>27025.412</v>
      </c>
      <c r="J40" s="279">
        <v>27059.828978000001</v>
      </c>
      <c r="K40" s="279">
        <v>27093.461772999999</v>
      </c>
      <c r="L40" s="279">
        <v>27126.067357</v>
      </c>
      <c r="M40" s="279">
        <v>27157.839951999998</v>
      </c>
      <c r="N40" s="279">
        <v>27189.083092000001</v>
      </c>
      <c r="O40" s="279">
        <v>27219.914035999998</v>
      </c>
      <c r="P40" s="279">
        <v>27249.704948999999</v>
      </c>
      <c r="Q40" s="279">
        <v>27277.641721</v>
      </c>
      <c r="R40" s="279">
        <v>27303.531029999998</v>
      </c>
      <c r="S40" s="279">
        <v>27329.662692000002</v>
      </c>
      <c r="T40" s="279">
        <v>27358.947312</v>
      </c>
      <c r="U40" s="279">
        <v>27393.361983999999</v>
      </c>
      <c r="V40" s="279">
        <v>27431.149771</v>
      </c>
      <c r="W40" s="279">
        <v>27469.620229</v>
      </c>
      <c r="X40" s="279">
        <v>27506.611876999999</v>
      </c>
      <c r="Y40" s="279">
        <v>27542.079097999998</v>
      </c>
      <c r="Z40" s="279">
        <v>27576.505239999999</v>
      </c>
      <c r="AA40" s="279">
        <v>27610.516572</v>
      </c>
      <c r="AB40" s="279">
        <v>27645.311048</v>
      </c>
      <c r="AC40" s="279">
        <v>27682.229544999998</v>
      </c>
      <c r="AD40" s="279">
        <v>27721.575198999999</v>
      </c>
      <c r="AE40" s="279">
        <v>27759.500200999999</v>
      </c>
      <c r="AF40" s="279">
        <v>27791.119001999999</v>
      </c>
      <c r="AG40" s="279">
        <v>27813.625293000001</v>
      </c>
      <c r="AH40" s="279">
        <v>27832.529731999999</v>
      </c>
      <c r="AI40" s="279">
        <v>27855.422213999998</v>
      </c>
      <c r="AJ40" s="279">
        <v>27887.616419000002</v>
      </c>
      <c r="AK40" s="279">
        <v>27925.321152</v>
      </c>
      <c r="AL40" s="279">
        <v>27962.468999000001</v>
      </c>
      <c r="AM40" s="279">
        <v>27994.454753000002</v>
      </c>
      <c r="AN40" s="279">
        <v>28022.522034000001</v>
      </c>
      <c r="AO40" s="279">
        <v>28049.376666</v>
      </c>
      <c r="AP40" s="279">
        <v>28077.118882999999</v>
      </c>
      <c r="AQ40" s="279">
        <v>28105.426544999998</v>
      </c>
      <c r="AR40" s="279">
        <v>28133.371921999998</v>
      </c>
      <c r="AS40" s="279">
        <v>28160.406153</v>
      </c>
      <c r="AT40" s="279">
        <v>28187.495852</v>
      </c>
      <c r="AU40" s="279">
        <v>28215.986505000001</v>
      </c>
      <c r="AV40" s="279">
        <v>28246.447773</v>
      </c>
      <c r="AW40" s="279">
        <v>28276.346018</v>
      </c>
      <c r="AX40" s="279">
        <v>28302.371779000001</v>
      </c>
      <c r="AY40" s="279">
        <v>28322.272696</v>
      </c>
      <c r="AZ40" s="783">
        <v>28338.024821999999</v>
      </c>
      <c r="BA40" s="783">
        <v>28352.661308999999</v>
      </c>
      <c r="BB40" s="783">
        <v>28368.554250000001</v>
      </c>
      <c r="BC40" s="783">
        <v>28385.431495000001</v>
      </c>
      <c r="BD40" s="783">
        <v>28402.359828000001</v>
      </c>
      <c r="BE40" s="783">
        <v>28418.703124</v>
      </c>
      <c r="BF40" s="290">
        <v>28435.01</v>
      </c>
      <c r="BG40" s="290">
        <v>28452.14</v>
      </c>
      <c r="BH40" s="290">
        <v>28470.71</v>
      </c>
      <c r="BI40" s="290">
        <v>28490.49</v>
      </c>
      <c r="BJ40" s="290">
        <v>28511.02</v>
      </c>
      <c r="BK40" s="290">
        <v>28531.95</v>
      </c>
      <c r="BL40" s="290">
        <v>28553.42</v>
      </c>
      <c r="BM40" s="290">
        <v>28575.72</v>
      </c>
      <c r="BN40" s="290">
        <v>28598.91</v>
      </c>
      <c r="BO40" s="290">
        <v>28622.35</v>
      </c>
      <c r="BP40" s="290">
        <v>28645.22</v>
      </c>
      <c r="BQ40" s="290">
        <v>28666.94</v>
      </c>
      <c r="BR40" s="290">
        <v>28688.02</v>
      </c>
      <c r="BS40" s="290">
        <v>28709.23</v>
      </c>
      <c r="BT40" s="290">
        <v>28731.14</v>
      </c>
      <c r="BU40" s="290">
        <v>28753.66</v>
      </c>
      <c r="BV40" s="290">
        <v>28776.47</v>
      </c>
    </row>
    <row r="41" spans="1:74" ht="11.1" customHeight="1" x14ac:dyDescent="0.2">
      <c r="A41" s="949" t="s">
        <v>1426</v>
      </c>
      <c r="B41" s="950" t="s">
        <v>968</v>
      </c>
      <c r="C41" s="279">
        <v>7770.7941985999996</v>
      </c>
      <c r="D41" s="279">
        <v>7779.8513651000003</v>
      </c>
      <c r="E41" s="279">
        <v>7789.0924133999997</v>
      </c>
      <c r="F41" s="279">
        <v>7798.5843435999996</v>
      </c>
      <c r="G41" s="279">
        <v>7808.2014804</v>
      </c>
      <c r="H41" s="279">
        <v>7817.7699794999999</v>
      </c>
      <c r="I41" s="279">
        <v>7827.1364622999999</v>
      </c>
      <c r="J41" s="279">
        <v>7836.2294143999998</v>
      </c>
      <c r="K41" s="279">
        <v>7844.9977867999996</v>
      </c>
      <c r="L41" s="279">
        <v>7853.4287680999996</v>
      </c>
      <c r="M41" s="279">
        <v>7861.6624958000002</v>
      </c>
      <c r="N41" s="279">
        <v>7869.8773448000002</v>
      </c>
      <c r="O41" s="279">
        <v>7878.1910067999997</v>
      </c>
      <c r="P41" s="279">
        <v>7886.4784411000001</v>
      </c>
      <c r="Q41" s="279">
        <v>7894.5539240999997</v>
      </c>
      <c r="R41" s="279">
        <v>7902.3333229999998</v>
      </c>
      <c r="S41" s="279">
        <v>7910.1388687999997</v>
      </c>
      <c r="T41" s="279">
        <v>7918.3943839000003</v>
      </c>
      <c r="U41" s="279">
        <v>7927.3952233</v>
      </c>
      <c r="V41" s="279">
        <v>7936.9228740999997</v>
      </c>
      <c r="W41" s="279">
        <v>7946.6303567000004</v>
      </c>
      <c r="X41" s="279">
        <v>7956.2280938000004</v>
      </c>
      <c r="Y41" s="279">
        <v>7965.6561180999997</v>
      </c>
      <c r="Z41" s="279">
        <v>7974.9118649000002</v>
      </c>
      <c r="AA41" s="279">
        <v>7984.0516785999998</v>
      </c>
      <c r="AB41" s="279">
        <v>7993.3675401</v>
      </c>
      <c r="AC41" s="279">
        <v>8003.2103391999999</v>
      </c>
      <c r="AD41" s="279">
        <v>8013.6459600999997</v>
      </c>
      <c r="AE41" s="279">
        <v>8023.6002636000003</v>
      </c>
      <c r="AF41" s="279">
        <v>8031.7141046999996</v>
      </c>
      <c r="AG41" s="279">
        <v>8037.2247827000001</v>
      </c>
      <c r="AH41" s="279">
        <v>8041.7553749999997</v>
      </c>
      <c r="AI41" s="279">
        <v>8047.5254029999996</v>
      </c>
      <c r="AJ41" s="279">
        <v>8056.0704907999998</v>
      </c>
      <c r="AK41" s="279">
        <v>8066.1906724999999</v>
      </c>
      <c r="AL41" s="279">
        <v>8076.0020843000002</v>
      </c>
      <c r="AM41" s="279">
        <v>8084.0912668000001</v>
      </c>
      <c r="AN41" s="279">
        <v>8090.9263761000002</v>
      </c>
      <c r="AO41" s="279">
        <v>8097.4459721000003</v>
      </c>
      <c r="AP41" s="279">
        <v>8104.3996489000001</v>
      </c>
      <c r="AQ41" s="279">
        <v>8111.7811357999999</v>
      </c>
      <c r="AR41" s="279">
        <v>8119.3951964999997</v>
      </c>
      <c r="AS41" s="279">
        <v>8127.1171033999999</v>
      </c>
      <c r="AT41" s="279">
        <v>8135.1041664000004</v>
      </c>
      <c r="AU41" s="279">
        <v>8143.5842042000004</v>
      </c>
      <c r="AV41" s="279">
        <v>8152.5938827</v>
      </c>
      <c r="AW41" s="279">
        <v>8161.4052557000005</v>
      </c>
      <c r="AX41" s="279">
        <v>8169.0992233999996</v>
      </c>
      <c r="AY41" s="279">
        <v>8175.0535600000003</v>
      </c>
      <c r="AZ41" s="783">
        <v>8179.8335333000005</v>
      </c>
      <c r="BA41" s="783">
        <v>8184.3012846000001</v>
      </c>
      <c r="BB41" s="783">
        <v>8189.1204201999999</v>
      </c>
      <c r="BC41" s="783">
        <v>8194.1604069000005</v>
      </c>
      <c r="BD41" s="783">
        <v>8199.0921765000003</v>
      </c>
      <c r="BE41" s="783">
        <v>8203.6796405999994</v>
      </c>
      <c r="BF41" s="290">
        <v>8208.0589999999993</v>
      </c>
      <c r="BG41" s="290">
        <v>8212.4580000000005</v>
      </c>
      <c r="BH41" s="290">
        <v>8217.0640000000003</v>
      </c>
      <c r="BI41" s="290">
        <v>8221.893</v>
      </c>
      <c r="BJ41" s="290">
        <v>8226.9179999999997</v>
      </c>
      <c r="BK41" s="290">
        <v>8232.1280000000006</v>
      </c>
      <c r="BL41" s="290">
        <v>8237.5630000000001</v>
      </c>
      <c r="BM41" s="290">
        <v>8243.2800000000007</v>
      </c>
      <c r="BN41" s="290">
        <v>8249.268</v>
      </c>
      <c r="BO41" s="290">
        <v>8255.2559999999994</v>
      </c>
      <c r="BP41" s="290">
        <v>8260.9069999999992</v>
      </c>
      <c r="BQ41" s="290">
        <v>8265.9979999999996</v>
      </c>
      <c r="BR41" s="290">
        <v>8270.7690000000002</v>
      </c>
      <c r="BS41" s="290">
        <v>8275.5720000000001</v>
      </c>
      <c r="BT41" s="290">
        <v>8280.68</v>
      </c>
      <c r="BU41" s="290">
        <v>8286.0460000000003</v>
      </c>
      <c r="BV41" s="290">
        <v>8291.5400000000009</v>
      </c>
    </row>
    <row r="42" spans="1:74" ht="11.1" customHeight="1" x14ac:dyDescent="0.2">
      <c r="A42" s="949" t="s">
        <v>1427</v>
      </c>
      <c r="B42" s="950" t="s">
        <v>970</v>
      </c>
      <c r="C42" s="279">
        <v>15682.471242</v>
      </c>
      <c r="D42" s="279">
        <v>15700.874913</v>
      </c>
      <c r="E42" s="279">
        <v>15719.331575</v>
      </c>
      <c r="F42" s="279">
        <v>15738.372237</v>
      </c>
      <c r="G42" s="279">
        <v>15757.732943999999</v>
      </c>
      <c r="H42" s="279">
        <v>15776.950999999999</v>
      </c>
      <c r="I42" s="279">
        <v>15795.660866</v>
      </c>
      <c r="J42" s="279">
        <v>15813.885623</v>
      </c>
      <c r="K42" s="279">
        <v>15831.745509</v>
      </c>
      <c r="L42" s="279">
        <v>15849.359962</v>
      </c>
      <c r="M42" s="279">
        <v>15866.845219999999</v>
      </c>
      <c r="N42" s="279">
        <v>15884.316720999999</v>
      </c>
      <c r="O42" s="279">
        <v>15901.787867999999</v>
      </c>
      <c r="P42" s="279">
        <v>15918.863912000001</v>
      </c>
      <c r="Q42" s="279">
        <v>15935.048068</v>
      </c>
      <c r="R42" s="279">
        <v>15950.232226</v>
      </c>
      <c r="S42" s="279">
        <v>15965.862977000001</v>
      </c>
      <c r="T42" s="279">
        <v>15983.775592</v>
      </c>
      <c r="U42" s="279">
        <v>16005.215536</v>
      </c>
      <c r="V42" s="279">
        <v>16029.069073999999</v>
      </c>
      <c r="W42" s="279">
        <v>16053.632669000001</v>
      </c>
      <c r="X42" s="279">
        <v>16077.520224</v>
      </c>
      <c r="Y42" s="279">
        <v>16100.615390999999</v>
      </c>
      <c r="Z42" s="279">
        <v>16123.119263000001</v>
      </c>
      <c r="AA42" s="279">
        <v>16145.316397000001</v>
      </c>
      <c r="AB42" s="279">
        <v>16167.825213</v>
      </c>
      <c r="AC42" s="279">
        <v>16191.347597</v>
      </c>
      <c r="AD42" s="279">
        <v>16215.974620999999</v>
      </c>
      <c r="AE42" s="279">
        <v>16239.354105</v>
      </c>
      <c r="AF42" s="279">
        <v>16258.523053999999</v>
      </c>
      <c r="AG42" s="279">
        <v>16271.793895999999</v>
      </c>
      <c r="AH42" s="279">
        <v>16282.580748</v>
      </c>
      <c r="AI42" s="279">
        <v>16295.573146999999</v>
      </c>
      <c r="AJ42" s="279">
        <v>16314.073472</v>
      </c>
      <c r="AK42" s="279">
        <v>16335.835461000001</v>
      </c>
      <c r="AL42" s="279">
        <v>16357.225694999999</v>
      </c>
      <c r="AM42" s="279">
        <v>16375.487175</v>
      </c>
      <c r="AN42" s="279">
        <v>16391.368602999999</v>
      </c>
      <c r="AO42" s="279">
        <v>16406.495101</v>
      </c>
      <c r="AP42" s="279">
        <v>16422.147912</v>
      </c>
      <c r="AQ42" s="279">
        <v>16438.232745000001</v>
      </c>
      <c r="AR42" s="279">
        <v>16454.311428000001</v>
      </c>
      <c r="AS42" s="279">
        <v>16470.117185999999</v>
      </c>
      <c r="AT42" s="279">
        <v>16486.06883</v>
      </c>
      <c r="AU42" s="279">
        <v>16502.756568000001</v>
      </c>
      <c r="AV42" s="279">
        <v>16520.399226000001</v>
      </c>
      <c r="AW42" s="279">
        <v>16537.73011</v>
      </c>
      <c r="AX42" s="279">
        <v>16553.111140000001</v>
      </c>
      <c r="AY42" s="279">
        <v>16565.422852</v>
      </c>
      <c r="AZ42" s="783">
        <v>16575.620220000001</v>
      </c>
      <c r="BA42" s="783">
        <v>16585.176831000001</v>
      </c>
      <c r="BB42" s="783">
        <v>16595.269938000001</v>
      </c>
      <c r="BC42" s="783">
        <v>16605.891468000002</v>
      </c>
      <c r="BD42" s="783">
        <v>16616.737015999999</v>
      </c>
      <c r="BE42" s="783">
        <v>16627.573143000001</v>
      </c>
      <c r="BF42" s="290">
        <v>16638.45</v>
      </c>
      <c r="BG42" s="290">
        <v>16649.490000000002</v>
      </c>
      <c r="BH42" s="290">
        <v>16660.82</v>
      </c>
      <c r="BI42" s="290">
        <v>16672.63</v>
      </c>
      <c r="BJ42" s="290">
        <v>16685.11</v>
      </c>
      <c r="BK42" s="290">
        <v>16698.34</v>
      </c>
      <c r="BL42" s="290">
        <v>16712.080000000002</v>
      </c>
      <c r="BM42" s="290">
        <v>16725.97</v>
      </c>
      <c r="BN42" s="290">
        <v>16739.7</v>
      </c>
      <c r="BO42" s="290">
        <v>16753.12</v>
      </c>
      <c r="BP42" s="290">
        <v>16766.14</v>
      </c>
      <c r="BQ42" s="290">
        <v>16778.68</v>
      </c>
      <c r="BR42" s="290">
        <v>16790.900000000001</v>
      </c>
      <c r="BS42" s="290">
        <v>16802.98</v>
      </c>
      <c r="BT42" s="290">
        <v>16815.07</v>
      </c>
      <c r="BU42" s="290">
        <v>16827.189999999999</v>
      </c>
      <c r="BV42" s="290">
        <v>16839.330000000002</v>
      </c>
    </row>
    <row r="43" spans="1:74" ht="11.1" customHeight="1" x14ac:dyDescent="0.2">
      <c r="A43" s="949" t="s">
        <v>1428</v>
      </c>
      <c r="B43" s="950" t="s">
        <v>788</v>
      </c>
      <c r="C43" s="279">
        <v>9653.9180957999997</v>
      </c>
      <c r="D43" s="279">
        <v>9661.0354769000005</v>
      </c>
      <c r="E43" s="279">
        <v>9667.4130308000003</v>
      </c>
      <c r="F43" s="279">
        <v>9672.9029152999992</v>
      </c>
      <c r="G43" s="279">
        <v>9679.1672557999991</v>
      </c>
      <c r="H43" s="279">
        <v>9688.3206702000007</v>
      </c>
      <c r="I43" s="279">
        <v>9701.7633267000001</v>
      </c>
      <c r="J43" s="279">
        <v>9718.0375958000004</v>
      </c>
      <c r="K43" s="279">
        <v>9734.9713984000009</v>
      </c>
      <c r="L43" s="279">
        <v>9750.8589800000009</v>
      </c>
      <c r="M43" s="279">
        <v>9765.8598839999995</v>
      </c>
      <c r="N43" s="279">
        <v>9780.5999780999991</v>
      </c>
      <c r="O43" s="279">
        <v>9795.5620178999998</v>
      </c>
      <c r="P43" s="279">
        <v>9810.6563102</v>
      </c>
      <c r="Q43" s="279">
        <v>9825.6500493999993</v>
      </c>
      <c r="R43" s="279">
        <v>9840.4231947000007</v>
      </c>
      <c r="S43" s="279">
        <v>9855.3067642000005</v>
      </c>
      <c r="T43" s="279">
        <v>9870.7445406000006</v>
      </c>
      <c r="U43" s="279">
        <v>9887.0495441999992</v>
      </c>
      <c r="V43" s="279">
        <v>9904.0117463000006</v>
      </c>
      <c r="W43" s="279">
        <v>9921.2903556000001</v>
      </c>
      <c r="X43" s="279">
        <v>9938.5823603000008</v>
      </c>
      <c r="Y43" s="279">
        <v>9955.7358655000007</v>
      </c>
      <c r="Z43" s="279">
        <v>9972.6367554000008</v>
      </c>
      <c r="AA43" s="279">
        <v>9989.2800387999996</v>
      </c>
      <c r="AB43" s="279">
        <v>10006.097221</v>
      </c>
      <c r="AC43" s="279">
        <v>10023.628930999999</v>
      </c>
      <c r="AD43" s="279">
        <v>10041.935517</v>
      </c>
      <c r="AE43" s="279">
        <v>10059.156199999999</v>
      </c>
      <c r="AF43" s="279">
        <v>10072.949922</v>
      </c>
      <c r="AG43" s="279">
        <v>10081.954588000001</v>
      </c>
      <c r="AH43" s="279">
        <v>10088.723967</v>
      </c>
      <c r="AI43" s="279">
        <v>10096.790794</v>
      </c>
      <c r="AJ43" s="279">
        <v>10108.675319</v>
      </c>
      <c r="AK43" s="279">
        <v>10122.847852999999</v>
      </c>
      <c r="AL43" s="279">
        <v>10136.766224000001</v>
      </c>
      <c r="AM43" s="279">
        <v>10148.491201000001</v>
      </c>
      <c r="AN43" s="279">
        <v>10158.495332</v>
      </c>
      <c r="AO43" s="279">
        <v>10167.854111000001</v>
      </c>
      <c r="AP43" s="279">
        <v>10177.437296</v>
      </c>
      <c r="AQ43" s="279">
        <v>10187.291725999999</v>
      </c>
      <c r="AR43" s="279">
        <v>10197.258505</v>
      </c>
      <c r="AS43" s="279">
        <v>10207.250639</v>
      </c>
      <c r="AT43" s="279">
        <v>10217.468729</v>
      </c>
      <c r="AU43" s="279">
        <v>10228.185278000001</v>
      </c>
      <c r="AV43" s="279">
        <v>10239.465066000001</v>
      </c>
      <c r="AW43" s="279">
        <v>10250.541984</v>
      </c>
      <c r="AX43" s="279">
        <v>10260.442204000001</v>
      </c>
      <c r="AY43" s="279">
        <v>10268.507345</v>
      </c>
      <c r="AZ43" s="783">
        <v>10275.340826</v>
      </c>
      <c r="BA43" s="783">
        <v>10281.861516000001</v>
      </c>
      <c r="BB43" s="783">
        <v>10288.786292000001</v>
      </c>
      <c r="BC43" s="783">
        <v>10296.024065</v>
      </c>
      <c r="BD43" s="783">
        <v>10303.281757000001</v>
      </c>
      <c r="BE43" s="783">
        <v>10310.348493</v>
      </c>
      <c r="BF43" s="290">
        <v>10317.34</v>
      </c>
      <c r="BG43" s="290">
        <v>10324.459999999999</v>
      </c>
      <c r="BH43" s="290">
        <v>10331.89</v>
      </c>
      <c r="BI43" s="290">
        <v>10339.69</v>
      </c>
      <c r="BJ43" s="290">
        <v>10347.92</v>
      </c>
      <c r="BK43" s="290">
        <v>10356.6</v>
      </c>
      <c r="BL43" s="290">
        <v>10365.67</v>
      </c>
      <c r="BM43" s="290">
        <v>10375.01</v>
      </c>
      <c r="BN43" s="290">
        <v>10384.51</v>
      </c>
      <c r="BO43" s="290">
        <v>10393.959999999999</v>
      </c>
      <c r="BP43" s="290">
        <v>10403.15</v>
      </c>
      <c r="BQ43" s="290">
        <v>10411.93</v>
      </c>
      <c r="BR43" s="290">
        <v>10420.51</v>
      </c>
      <c r="BS43" s="290">
        <v>10429.17</v>
      </c>
      <c r="BT43" s="290">
        <v>10438.120000000001</v>
      </c>
      <c r="BU43" s="290">
        <v>10447.31</v>
      </c>
      <c r="BV43" s="290">
        <v>10456.620000000001</v>
      </c>
    </row>
    <row r="44" spans="1:74" ht="11.1" customHeight="1" x14ac:dyDescent="0.2">
      <c r="A44" s="949" t="s">
        <v>1429</v>
      </c>
      <c r="B44" s="950" t="s">
        <v>790</v>
      </c>
      <c r="C44" s="279">
        <v>18899.839733000001</v>
      </c>
      <c r="D44" s="279">
        <v>18904.409928000001</v>
      </c>
      <c r="E44" s="279">
        <v>18907.912507000001</v>
      </c>
      <c r="F44" s="279">
        <v>18909.973019000001</v>
      </c>
      <c r="G44" s="279">
        <v>18912.698402999999</v>
      </c>
      <c r="H44" s="279">
        <v>18918.815946999999</v>
      </c>
      <c r="I44" s="279">
        <v>18930.15597</v>
      </c>
      <c r="J44" s="279">
        <v>18944.960933999999</v>
      </c>
      <c r="K44" s="279">
        <v>18960.576333000001</v>
      </c>
      <c r="L44" s="279">
        <v>18974.916481</v>
      </c>
      <c r="M44" s="279">
        <v>18988.170968999999</v>
      </c>
      <c r="N44" s="279">
        <v>19001.098204999998</v>
      </c>
      <c r="O44" s="279">
        <v>19014.353186</v>
      </c>
      <c r="P44" s="279">
        <v>19028.177251000001</v>
      </c>
      <c r="Q44" s="279">
        <v>19042.708327</v>
      </c>
      <c r="R44" s="279">
        <v>19057.908931999998</v>
      </c>
      <c r="S44" s="279">
        <v>19073.039940999999</v>
      </c>
      <c r="T44" s="279">
        <v>19087.186822</v>
      </c>
      <c r="U44" s="279">
        <v>19099.743542</v>
      </c>
      <c r="V44" s="279">
        <v>19111.338059999998</v>
      </c>
      <c r="W44" s="279">
        <v>19122.906836999999</v>
      </c>
      <c r="X44" s="279">
        <v>19135.158508</v>
      </c>
      <c r="Y44" s="279">
        <v>19147.890415000002</v>
      </c>
      <c r="Z44" s="279">
        <v>19160.672078</v>
      </c>
      <c r="AA44" s="279">
        <v>19173.269789000002</v>
      </c>
      <c r="AB44" s="279">
        <v>19186.236938999999</v>
      </c>
      <c r="AC44" s="279">
        <v>19200.323692999998</v>
      </c>
      <c r="AD44" s="279">
        <v>19215.625096</v>
      </c>
      <c r="AE44" s="279">
        <v>19229.615704</v>
      </c>
      <c r="AF44" s="279">
        <v>19239.114949999999</v>
      </c>
      <c r="AG44" s="279">
        <v>19242.341377000001</v>
      </c>
      <c r="AH44" s="279">
        <v>19243.109960999998</v>
      </c>
      <c r="AI44" s="279">
        <v>19246.634785999999</v>
      </c>
      <c r="AJ44" s="279">
        <v>19256.574306999999</v>
      </c>
      <c r="AK44" s="279">
        <v>19270.364460000001</v>
      </c>
      <c r="AL44" s="279">
        <v>19283.885552</v>
      </c>
      <c r="AM44" s="279">
        <v>19294.003352</v>
      </c>
      <c r="AN44" s="279">
        <v>19301.52548</v>
      </c>
      <c r="AO44" s="279">
        <v>19308.245019999998</v>
      </c>
      <c r="AP44" s="279">
        <v>19315.596547000001</v>
      </c>
      <c r="AQ44" s="279">
        <v>19323.580606</v>
      </c>
      <c r="AR44" s="279">
        <v>19331.839237</v>
      </c>
      <c r="AS44" s="279">
        <v>19340.186059</v>
      </c>
      <c r="AT44" s="279">
        <v>19349.121015000001</v>
      </c>
      <c r="AU44" s="279">
        <v>19359.315630000001</v>
      </c>
      <c r="AV44" s="279">
        <v>19370.941641000001</v>
      </c>
      <c r="AW44" s="279">
        <v>19382.17164</v>
      </c>
      <c r="AX44" s="279">
        <v>19390.678433000001</v>
      </c>
      <c r="AY44" s="279">
        <v>19394.881754000002</v>
      </c>
      <c r="AZ44" s="783">
        <v>19396.189048</v>
      </c>
      <c r="BA44" s="783">
        <v>19396.754690000002</v>
      </c>
      <c r="BB44" s="783">
        <v>19398.318437000002</v>
      </c>
      <c r="BC44" s="783">
        <v>19400.961582</v>
      </c>
      <c r="BD44" s="783">
        <v>19404.350799</v>
      </c>
      <c r="BE44" s="783">
        <v>19408.193821000001</v>
      </c>
      <c r="BF44" s="290">
        <v>19412.36</v>
      </c>
      <c r="BG44" s="290">
        <v>19416.77</v>
      </c>
      <c r="BH44" s="290">
        <v>19421.400000000001</v>
      </c>
      <c r="BI44" s="290">
        <v>19426.490000000002</v>
      </c>
      <c r="BJ44" s="290">
        <v>19432.37</v>
      </c>
      <c r="BK44" s="290">
        <v>19439.240000000002</v>
      </c>
      <c r="BL44" s="290">
        <v>19446.93</v>
      </c>
      <c r="BM44" s="290">
        <v>19455.150000000001</v>
      </c>
      <c r="BN44" s="290">
        <v>19463.62</v>
      </c>
      <c r="BO44" s="290">
        <v>19472.04</v>
      </c>
      <c r="BP44" s="290">
        <v>19480.13</v>
      </c>
      <c r="BQ44" s="290">
        <v>19487.72</v>
      </c>
      <c r="BR44" s="290">
        <v>19495.02</v>
      </c>
      <c r="BS44" s="290">
        <v>19502.37</v>
      </c>
      <c r="BT44" s="290">
        <v>19510.04</v>
      </c>
      <c r="BU44" s="290">
        <v>19517.97</v>
      </c>
      <c r="BV44" s="290">
        <v>19526.02</v>
      </c>
    </row>
    <row r="45" spans="1:74" ht="11.1" customHeight="1" x14ac:dyDescent="0.2">
      <c r="A45" s="949"/>
      <c r="B45" s="59" t="s">
        <v>1430</v>
      </c>
      <c r="C45" s="448"/>
      <c r="D45" s="448"/>
      <c r="E45" s="448"/>
      <c r="F45" s="448"/>
      <c r="G45" s="448"/>
      <c r="H45" s="448"/>
      <c r="I45" s="448"/>
      <c r="J45" s="448"/>
      <c r="K45" s="448"/>
      <c r="L45" s="448"/>
      <c r="M45" s="448"/>
      <c r="N45" s="448"/>
      <c r="O45" s="448"/>
      <c r="P45" s="448"/>
      <c r="Q45" s="448"/>
      <c r="R45" s="448"/>
      <c r="S45" s="448"/>
      <c r="T45" s="448"/>
      <c r="U45" s="448"/>
      <c r="V45" s="448"/>
      <c r="W45" s="448"/>
      <c r="X45" s="448"/>
      <c r="Y45" s="448"/>
      <c r="Z45" s="448"/>
      <c r="AA45" s="448"/>
      <c r="AB45" s="448"/>
      <c r="AC45" s="448"/>
      <c r="AD45" s="448"/>
      <c r="AE45" s="448"/>
      <c r="AF45" s="448"/>
      <c r="AG45" s="448"/>
      <c r="AH45" s="448"/>
      <c r="AI45" s="448"/>
      <c r="AJ45" s="448"/>
      <c r="AK45" s="448"/>
      <c r="AL45" s="448"/>
      <c r="AM45" s="448"/>
      <c r="AN45" s="448"/>
      <c r="AO45" s="448"/>
      <c r="AP45" s="448"/>
      <c r="AQ45" s="448"/>
      <c r="AR45" s="448"/>
      <c r="AS45" s="448"/>
      <c r="AT45" s="448"/>
      <c r="AU45" s="448"/>
      <c r="AV45" s="448"/>
      <c r="AW45" s="448"/>
      <c r="AX45" s="448"/>
      <c r="AY45" s="448"/>
      <c r="AZ45" s="846"/>
      <c r="BA45" s="846"/>
      <c r="BB45" s="846"/>
      <c r="BC45" s="846"/>
      <c r="BD45" s="846"/>
      <c r="BE45" s="846"/>
      <c r="BF45" s="454"/>
      <c r="BG45" s="454"/>
      <c r="BH45" s="454"/>
      <c r="BI45" s="454"/>
      <c r="BJ45" s="454"/>
      <c r="BK45" s="454"/>
      <c r="BL45" s="454"/>
      <c r="BM45" s="454"/>
      <c r="BN45" s="454"/>
      <c r="BO45" s="454"/>
      <c r="BP45" s="454"/>
      <c r="BQ45" s="454"/>
      <c r="BR45" s="454"/>
      <c r="BS45" s="454"/>
      <c r="BT45" s="454"/>
      <c r="BU45" s="454"/>
      <c r="BV45" s="454"/>
    </row>
    <row r="46" spans="1:74" ht="11.1" customHeight="1" x14ac:dyDescent="0.2">
      <c r="A46" s="949" t="s">
        <v>1431</v>
      </c>
      <c r="B46" s="950" t="s">
        <v>774</v>
      </c>
      <c r="C46" s="275">
        <v>7.3819197531</v>
      </c>
      <c r="D46" s="275">
        <v>7.4014716049000002</v>
      </c>
      <c r="E46" s="275">
        <v>7.4202086420000004</v>
      </c>
      <c r="F46" s="275">
        <v>7.4381802469</v>
      </c>
      <c r="G46" s="275">
        <v>7.4552506172999999</v>
      </c>
      <c r="H46" s="275">
        <v>7.4714691357999996</v>
      </c>
      <c r="I46" s="275">
        <v>7.4914333332999998</v>
      </c>
      <c r="J46" s="275">
        <v>7.5025000000000004</v>
      </c>
      <c r="K46" s="275">
        <v>7.5092666667000003</v>
      </c>
      <c r="L46" s="275">
        <v>7.5009258912999996</v>
      </c>
      <c r="M46" s="275">
        <v>7.5071981394999998</v>
      </c>
      <c r="N46" s="275">
        <v>7.5172759692</v>
      </c>
      <c r="O46" s="275">
        <v>7.5406990760000001</v>
      </c>
      <c r="P46" s="275">
        <v>7.5512332968999996</v>
      </c>
      <c r="Q46" s="275">
        <v>7.5584183276000001</v>
      </c>
      <c r="R46" s="275">
        <v>7.555364956</v>
      </c>
      <c r="S46" s="275">
        <v>7.5610185151999998</v>
      </c>
      <c r="T46" s="275">
        <v>7.5684897933000004</v>
      </c>
      <c r="U46" s="275">
        <v>7.5823401901</v>
      </c>
      <c r="V46" s="275">
        <v>7.5900258558999996</v>
      </c>
      <c r="W46" s="275">
        <v>7.5961081903999998</v>
      </c>
      <c r="X46" s="275">
        <v>7.5985430668999996</v>
      </c>
      <c r="Y46" s="275">
        <v>7.6029518344999998</v>
      </c>
      <c r="Z46" s="275">
        <v>7.6072903661</v>
      </c>
      <c r="AA46" s="275">
        <v>7.6120723373999999</v>
      </c>
      <c r="AB46" s="275">
        <v>7.6158851403999996</v>
      </c>
      <c r="AC46" s="275">
        <v>7.6192424508999999</v>
      </c>
      <c r="AD46" s="275">
        <v>7.6220387466000004</v>
      </c>
      <c r="AE46" s="275">
        <v>7.6245642134000002</v>
      </c>
      <c r="AF46" s="275">
        <v>7.6267133293000002</v>
      </c>
      <c r="AG46" s="275">
        <v>7.6282905692999998</v>
      </c>
      <c r="AH46" s="275">
        <v>7.6298336267</v>
      </c>
      <c r="AI46" s="275">
        <v>7.6311469768000002</v>
      </c>
      <c r="AJ46" s="275">
        <v>7.6326868618999999</v>
      </c>
      <c r="AK46" s="275">
        <v>7.6331986154000004</v>
      </c>
      <c r="AL46" s="275">
        <v>7.6331384798000004</v>
      </c>
      <c r="AM46" s="275">
        <v>7.6323864824000003</v>
      </c>
      <c r="AN46" s="275">
        <v>7.6312725478000001</v>
      </c>
      <c r="AO46" s="275">
        <v>7.6296767035000004</v>
      </c>
      <c r="AP46" s="275">
        <v>7.6273156516</v>
      </c>
      <c r="AQ46" s="275">
        <v>7.6249684612999999</v>
      </c>
      <c r="AR46" s="275">
        <v>7.6223518346999999</v>
      </c>
      <c r="AS46" s="275">
        <v>7.6179199828000002</v>
      </c>
      <c r="AT46" s="275">
        <v>7.6159238253000003</v>
      </c>
      <c r="AU46" s="275">
        <v>7.6148175731999999</v>
      </c>
      <c r="AV46" s="275">
        <v>7.6155859698999997</v>
      </c>
      <c r="AW46" s="275">
        <v>7.6155209712999996</v>
      </c>
      <c r="AX46" s="275">
        <v>7.6156073205999997</v>
      </c>
      <c r="AY46" s="275">
        <v>7.6131082143000004</v>
      </c>
      <c r="AZ46" s="779">
        <v>7.6155498621</v>
      </c>
      <c r="BA46" s="779">
        <v>7.6201954605999997</v>
      </c>
      <c r="BB46" s="779">
        <v>7.6322294343000001</v>
      </c>
      <c r="BC46" s="779">
        <v>7.6373946153999999</v>
      </c>
      <c r="BD46" s="779">
        <v>7.6408754286000002</v>
      </c>
      <c r="BE46" s="779">
        <v>7.641951733</v>
      </c>
      <c r="BF46" s="286">
        <v>7.6426040000000004</v>
      </c>
      <c r="BG46" s="286">
        <v>7.642112</v>
      </c>
      <c r="BH46" s="286">
        <v>7.6385800000000001</v>
      </c>
      <c r="BI46" s="286">
        <v>7.6372210000000003</v>
      </c>
      <c r="BJ46" s="286">
        <v>7.636139</v>
      </c>
      <c r="BK46" s="286">
        <v>7.6354179999999996</v>
      </c>
      <c r="BL46" s="286">
        <v>7.6348260000000003</v>
      </c>
      <c r="BM46" s="286">
        <v>7.6344479999999999</v>
      </c>
      <c r="BN46" s="286">
        <v>7.6341080000000003</v>
      </c>
      <c r="BO46" s="286">
        <v>7.6342879999999997</v>
      </c>
      <c r="BP46" s="286">
        <v>7.6348130000000003</v>
      </c>
      <c r="BQ46" s="286">
        <v>7.6356820000000001</v>
      </c>
      <c r="BR46" s="286">
        <v>7.6368999999999998</v>
      </c>
      <c r="BS46" s="286">
        <v>7.6384639999999999</v>
      </c>
      <c r="BT46" s="286">
        <v>7.6403759999999998</v>
      </c>
      <c r="BU46" s="286">
        <v>7.6426350000000003</v>
      </c>
      <c r="BV46" s="286">
        <v>7.6452410000000004</v>
      </c>
    </row>
    <row r="47" spans="1:74" ht="11.1" customHeight="1" x14ac:dyDescent="0.2">
      <c r="A47" s="949" t="s">
        <v>1432</v>
      </c>
      <c r="B47" s="950" t="s">
        <v>776</v>
      </c>
      <c r="C47" s="275">
        <v>19.463879012</v>
      </c>
      <c r="D47" s="275">
        <v>19.521341974999999</v>
      </c>
      <c r="E47" s="275">
        <v>19.575079012</v>
      </c>
      <c r="F47" s="275">
        <v>19.614102468999999</v>
      </c>
      <c r="G47" s="275">
        <v>19.668628394999999</v>
      </c>
      <c r="H47" s="275">
        <v>19.727669135999999</v>
      </c>
      <c r="I47" s="275">
        <v>19.817037036999999</v>
      </c>
      <c r="J47" s="275">
        <v>19.865748148000002</v>
      </c>
      <c r="K47" s="275">
        <v>19.899614815</v>
      </c>
      <c r="L47" s="275">
        <v>19.893705916999998</v>
      </c>
      <c r="M47" s="275">
        <v>19.916582035000001</v>
      </c>
      <c r="N47" s="275">
        <v>19.943312047999999</v>
      </c>
      <c r="O47" s="275">
        <v>19.982918804000001</v>
      </c>
      <c r="P47" s="275">
        <v>20.010589471999999</v>
      </c>
      <c r="Q47" s="275">
        <v>20.0353469</v>
      </c>
      <c r="R47" s="275">
        <v>20.049267297</v>
      </c>
      <c r="S47" s="275">
        <v>20.074141085000001</v>
      </c>
      <c r="T47" s="275">
        <v>20.102044473999999</v>
      </c>
      <c r="U47" s="275">
        <v>20.142936879000001</v>
      </c>
      <c r="V47" s="275">
        <v>20.169429909000002</v>
      </c>
      <c r="W47" s="275">
        <v>20.191482979</v>
      </c>
      <c r="X47" s="275">
        <v>20.201445843999998</v>
      </c>
      <c r="Y47" s="275">
        <v>20.220356677000002</v>
      </c>
      <c r="Z47" s="275">
        <v>20.240565233000002</v>
      </c>
      <c r="AA47" s="275">
        <v>20.260456489999999</v>
      </c>
      <c r="AB47" s="275">
        <v>20.284471758999999</v>
      </c>
      <c r="AC47" s="275">
        <v>20.310996017000001</v>
      </c>
      <c r="AD47" s="275">
        <v>20.353331924999999</v>
      </c>
      <c r="AE47" s="275">
        <v>20.374897167</v>
      </c>
      <c r="AF47" s="275">
        <v>20.388994402000002</v>
      </c>
      <c r="AG47" s="275">
        <v>20.379009189000001</v>
      </c>
      <c r="AH47" s="275">
        <v>20.390631245000002</v>
      </c>
      <c r="AI47" s="275">
        <v>20.407246127000001</v>
      </c>
      <c r="AJ47" s="275">
        <v>20.436044103</v>
      </c>
      <c r="AK47" s="275">
        <v>20.457251937999999</v>
      </c>
      <c r="AL47" s="275">
        <v>20.478059899000002</v>
      </c>
      <c r="AM47" s="275">
        <v>20.508224596000002</v>
      </c>
      <c r="AN47" s="275">
        <v>20.520915352999999</v>
      </c>
      <c r="AO47" s="275">
        <v>20.525888780999999</v>
      </c>
      <c r="AP47" s="275">
        <v>20.509970268</v>
      </c>
      <c r="AQ47" s="275">
        <v>20.509389993999999</v>
      </c>
      <c r="AR47" s="275">
        <v>20.510973347</v>
      </c>
      <c r="AS47" s="275">
        <v>20.514025504999999</v>
      </c>
      <c r="AT47" s="275">
        <v>20.520457231999998</v>
      </c>
      <c r="AU47" s="275">
        <v>20.529573704000001</v>
      </c>
      <c r="AV47" s="275">
        <v>20.548174193000001</v>
      </c>
      <c r="AW47" s="275">
        <v>20.557560701</v>
      </c>
      <c r="AX47" s="275">
        <v>20.564532500999999</v>
      </c>
      <c r="AY47" s="275">
        <v>20.566114077999998</v>
      </c>
      <c r="AZ47" s="779">
        <v>20.570488096999998</v>
      </c>
      <c r="BA47" s="779">
        <v>20.574679042</v>
      </c>
      <c r="BB47" s="779">
        <v>20.579010689</v>
      </c>
      <c r="BC47" s="779">
        <v>20.582592655999999</v>
      </c>
      <c r="BD47" s="779">
        <v>20.585748719000001</v>
      </c>
      <c r="BE47" s="779">
        <v>20.591072032</v>
      </c>
      <c r="BF47" s="286">
        <v>20.591429999999999</v>
      </c>
      <c r="BG47" s="286">
        <v>20.58942</v>
      </c>
      <c r="BH47" s="286">
        <v>20.580909999999999</v>
      </c>
      <c r="BI47" s="286">
        <v>20.577249999999999</v>
      </c>
      <c r="BJ47" s="286">
        <v>20.57432</v>
      </c>
      <c r="BK47" s="286">
        <v>20.572240000000001</v>
      </c>
      <c r="BL47" s="286">
        <v>20.57067</v>
      </c>
      <c r="BM47" s="286">
        <v>20.56973</v>
      </c>
      <c r="BN47" s="286">
        <v>20.56934</v>
      </c>
      <c r="BO47" s="286">
        <v>20.56973</v>
      </c>
      <c r="BP47" s="286">
        <v>20.570820000000001</v>
      </c>
      <c r="BQ47" s="286">
        <v>20.572479999999999</v>
      </c>
      <c r="BR47" s="286">
        <v>20.575050000000001</v>
      </c>
      <c r="BS47" s="286">
        <v>20.578410000000002</v>
      </c>
      <c r="BT47" s="286">
        <v>20.582550000000001</v>
      </c>
      <c r="BU47" s="286">
        <v>20.587479999999999</v>
      </c>
      <c r="BV47" s="286">
        <v>20.5932</v>
      </c>
    </row>
    <row r="48" spans="1:74" ht="11.1" customHeight="1" x14ac:dyDescent="0.2">
      <c r="A48" s="949" t="s">
        <v>1433</v>
      </c>
      <c r="B48" s="950" t="s">
        <v>962</v>
      </c>
      <c r="C48" s="275">
        <v>21.847798765</v>
      </c>
      <c r="D48" s="275">
        <v>21.901146914000002</v>
      </c>
      <c r="E48" s="275">
        <v>21.952254321000002</v>
      </c>
      <c r="F48" s="275">
        <v>21.996612345999999</v>
      </c>
      <c r="G48" s="275">
        <v>22.046619753000002</v>
      </c>
      <c r="H48" s="275">
        <v>22.097767901000001</v>
      </c>
      <c r="I48" s="275">
        <v>22.167854321</v>
      </c>
      <c r="J48" s="275">
        <v>22.207935802000002</v>
      </c>
      <c r="K48" s="275">
        <v>22.235809877000001</v>
      </c>
      <c r="L48" s="275">
        <v>22.224947812</v>
      </c>
      <c r="M48" s="275">
        <v>22.248303620000002</v>
      </c>
      <c r="N48" s="275">
        <v>22.279348568</v>
      </c>
      <c r="O48" s="275">
        <v>22.333824305</v>
      </c>
      <c r="P48" s="275">
        <v>22.368441299000001</v>
      </c>
      <c r="Q48" s="275">
        <v>22.398941197999999</v>
      </c>
      <c r="R48" s="275">
        <v>22.422676682999999</v>
      </c>
      <c r="S48" s="275">
        <v>22.44692788</v>
      </c>
      <c r="T48" s="275">
        <v>22.46904747</v>
      </c>
      <c r="U48" s="275">
        <v>22.495343732999999</v>
      </c>
      <c r="V48" s="275">
        <v>22.508468901000001</v>
      </c>
      <c r="W48" s="275">
        <v>22.514731253000001</v>
      </c>
      <c r="X48" s="275">
        <v>22.498400125</v>
      </c>
      <c r="Y48" s="275">
        <v>22.502734843999999</v>
      </c>
      <c r="Z48" s="275">
        <v>22.512004744999999</v>
      </c>
      <c r="AA48" s="275">
        <v>22.532319700999999</v>
      </c>
      <c r="AB48" s="275">
        <v>22.546877564999999</v>
      </c>
      <c r="AC48" s="275">
        <v>22.561788207999999</v>
      </c>
      <c r="AD48" s="275">
        <v>22.582815201999999</v>
      </c>
      <c r="AE48" s="275">
        <v>22.594108727999998</v>
      </c>
      <c r="AF48" s="275">
        <v>22.601432355</v>
      </c>
      <c r="AG48" s="275">
        <v>22.598966350000001</v>
      </c>
      <c r="AH48" s="275">
        <v>22.602714980999998</v>
      </c>
      <c r="AI48" s="275">
        <v>22.606858511999999</v>
      </c>
      <c r="AJ48" s="275">
        <v>22.614142962999999</v>
      </c>
      <c r="AK48" s="275">
        <v>22.617016784</v>
      </c>
      <c r="AL48" s="275">
        <v>22.618225995</v>
      </c>
      <c r="AM48" s="275">
        <v>22.610888824</v>
      </c>
      <c r="AN48" s="275">
        <v>22.613930138000001</v>
      </c>
      <c r="AO48" s="275">
        <v>22.620468167999999</v>
      </c>
      <c r="AP48" s="275">
        <v>22.636497774999999</v>
      </c>
      <c r="AQ48" s="275">
        <v>22.645533090000001</v>
      </c>
      <c r="AR48" s="275">
        <v>22.653568973999999</v>
      </c>
      <c r="AS48" s="275">
        <v>22.672605209</v>
      </c>
      <c r="AT48" s="275">
        <v>22.669642397</v>
      </c>
      <c r="AU48" s="275">
        <v>22.656680318999999</v>
      </c>
      <c r="AV48" s="275">
        <v>22.610693822999998</v>
      </c>
      <c r="AW48" s="275">
        <v>22.595002077</v>
      </c>
      <c r="AX48" s="275">
        <v>22.586579929999999</v>
      </c>
      <c r="AY48" s="275">
        <v>22.588566117999999</v>
      </c>
      <c r="AZ48" s="779">
        <v>22.592329114000002</v>
      </c>
      <c r="BA48" s="779">
        <v>22.601007655</v>
      </c>
      <c r="BB48" s="779">
        <v>22.624347326999999</v>
      </c>
      <c r="BC48" s="779">
        <v>22.635547769999999</v>
      </c>
      <c r="BD48" s="779">
        <v>22.644354569000001</v>
      </c>
      <c r="BE48" s="779">
        <v>22.649825801999999</v>
      </c>
      <c r="BF48" s="286">
        <v>22.65455</v>
      </c>
      <c r="BG48" s="286">
        <v>22.657589999999999</v>
      </c>
      <c r="BH48" s="286">
        <v>22.661079999999998</v>
      </c>
      <c r="BI48" s="286">
        <v>22.659140000000001</v>
      </c>
      <c r="BJ48" s="286">
        <v>22.65391</v>
      </c>
      <c r="BK48" s="286">
        <v>22.6386</v>
      </c>
      <c r="BL48" s="286">
        <v>22.631889999999999</v>
      </c>
      <c r="BM48" s="286">
        <v>22.62697</v>
      </c>
      <c r="BN48" s="286">
        <v>22.624600000000001</v>
      </c>
      <c r="BO48" s="286">
        <v>22.62274</v>
      </c>
      <c r="BP48" s="286">
        <v>22.622119999999999</v>
      </c>
      <c r="BQ48" s="286">
        <v>22.62358</v>
      </c>
      <c r="BR48" s="286">
        <v>22.62482</v>
      </c>
      <c r="BS48" s="286">
        <v>22.62668</v>
      </c>
      <c r="BT48" s="286">
        <v>22.629159999999999</v>
      </c>
      <c r="BU48" s="286">
        <v>22.632259999999999</v>
      </c>
      <c r="BV48" s="286">
        <v>22.63598</v>
      </c>
    </row>
    <row r="49" spans="1:74" ht="11.1" customHeight="1" x14ac:dyDescent="0.2">
      <c r="A49" s="949" t="s">
        <v>1434</v>
      </c>
      <c r="B49" s="950" t="s">
        <v>964</v>
      </c>
      <c r="C49" s="275">
        <v>10.645008642000001</v>
      </c>
      <c r="D49" s="275">
        <v>10.663938271999999</v>
      </c>
      <c r="E49" s="275">
        <v>10.681553085999999</v>
      </c>
      <c r="F49" s="275">
        <v>10.691754320999999</v>
      </c>
      <c r="G49" s="275">
        <v>10.711313580000001</v>
      </c>
      <c r="H49" s="275">
        <v>10.734132099</v>
      </c>
      <c r="I49" s="275">
        <v>10.771503704000001</v>
      </c>
      <c r="J49" s="275">
        <v>10.79237037</v>
      </c>
      <c r="K49" s="275">
        <v>10.808025925999999</v>
      </c>
      <c r="L49" s="275">
        <v>10.806458636</v>
      </c>
      <c r="M49" s="275">
        <v>10.82070077</v>
      </c>
      <c r="N49" s="275">
        <v>10.838740594000001</v>
      </c>
      <c r="O49" s="275">
        <v>10.870001309999999</v>
      </c>
      <c r="P49" s="275">
        <v>10.888569112000001</v>
      </c>
      <c r="Q49" s="275">
        <v>10.903867201000001</v>
      </c>
      <c r="R49" s="275">
        <v>10.912122590999999</v>
      </c>
      <c r="S49" s="275">
        <v>10.923710997000001</v>
      </c>
      <c r="T49" s="275">
        <v>10.934859432</v>
      </c>
      <c r="U49" s="275">
        <v>10.945589022</v>
      </c>
      <c r="V49" s="275">
        <v>10.955841668</v>
      </c>
      <c r="W49" s="275">
        <v>10.965638496</v>
      </c>
      <c r="X49" s="275">
        <v>10.975725717</v>
      </c>
      <c r="Y49" s="275">
        <v>10.984051253000001</v>
      </c>
      <c r="Z49" s="275">
        <v>10.991361316000001</v>
      </c>
      <c r="AA49" s="275">
        <v>10.993659844</v>
      </c>
      <c r="AB49" s="275">
        <v>11.001936003999999</v>
      </c>
      <c r="AC49" s="275">
        <v>11.012193735</v>
      </c>
      <c r="AD49" s="275">
        <v>11.033233953</v>
      </c>
      <c r="AE49" s="275">
        <v>11.040854138</v>
      </c>
      <c r="AF49" s="275">
        <v>11.043855207</v>
      </c>
      <c r="AG49" s="275">
        <v>11.032304192</v>
      </c>
      <c r="AH49" s="275">
        <v>11.033516753000001</v>
      </c>
      <c r="AI49" s="275">
        <v>11.037559924</v>
      </c>
      <c r="AJ49" s="275">
        <v>11.05326344</v>
      </c>
      <c r="AK49" s="275">
        <v>11.056345527</v>
      </c>
      <c r="AL49" s="275">
        <v>11.055635921</v>
      </c>
      <c r="AM49" s="275">
        <v>11.041030698</v>
      </c>
      <c r="AN49" s="275">
        <v>11.04031565</v>
      </c>
      <c r="AO49" s="275">
        <v>11.043386851999999</v>
      </c>
      <c r="AP49" s="275">
        <v>11.060185694999999</v>
      </c>
      <c r="AQ49" s="275">
        <v>11.063373357</v>
      </c>
      <c r="AR49" s="275">
        <v>11.062891228</v>
      </c>
      <c r="AS49" s="275">
        <v>11.050697679000001</v>
      </c>
      <c r="AT49" s="275">
        <v>11.048907188999999</v>
      </c>
      <c r="AU49" s="275">
        <v>11.049478128000001</v>
      </c>
      <c r="AV49" s="275">
        <v>11.059454121</v>
      </c>
      <c r="AW49" s="275">
        <v>11.059465202</v>
      </c>
      <c r="AX49" s="275">
        <v>11.056554996999999</v>
      </c>
      <c r="AY49" s="275">
        <v>11.039727021999999</v>
      </c>
      <c r="AZ49" s="779">
        <v>11.039221602</v>
      </c>
      <c r="BA49" s="779">
        <v>11.044042255000001</v>
      </c>
      <c r="BB49" s="779">
        <v>11.064309958999999</v>
      </c>
      <c r="BC49" s="779">
        <v>11.072192026</v>
      </c>
      <c r="BD49" s="779">
        <v>11.077809432</v>
      </c>
      <c r="BE49" s="779">
        <v>11.078760058</v>
      </c>
      <c r="BF49" s="286">
        <v>11.08165</v>
      </c>
      <c r="BG49" s="286">
        <v>11.08408</v>
      </c>
      <c r="BH49" s="286">
        <v>11.086119999999999</v>
      </c>
      <c r="BI49" s="286">
        <v>11.08756</v>
      </c>
      <c r="BJ49" s="286">
        <v>11.088469999999999</v>
      </c>
      <c r="BK49" s="286">
        <v>11.08798</v>
      </c>
      <c r="BL49" s="286">
        <v>11.088509999999999</v>
      </c>
      <c r="BM49" s="286">
        <v>11.089169999999999</v>
      </c>
      <c r="BN49" s="286">
        <v>11.089460000000001</v>
      </c>
      <c r="BO49" s="286">
        <v>11.09079</v>
      </c>
      <c r="BP49" s="286">
        <v>11.09266</v>
      </c>
      <c r="BQ49" s="286">
        <v>11.09553</v>
      </c>
      <c r="BR49" s="286">
        <v>11.098089999999999</v>
      </c>
      <c r="BS49" s="286">
        <v>11.100820000000001</v>
      </c>
      <c r="BT49" s="286">
        <v>11.103719999999999</v>
      </c>
      <c r="BU49" s="286">
        <v>11.1068</v>
      </c>
      <c r="BV49" s="286">
        <v>11.11004</v>
      </c>
    </row>
    <row r="50" spans="1:74" ht="11.1" customHeight="1" x14ac:dyDescent="0.2">
      <c r="A50" s="949" t="s">
        <v>1435</v>
      </c>
      <c r="B50" s="950" t="s">
        <v>966</v>
      </c>
      <c r="C50" s="275">
        <v>29.541920988000001</v>
      </c>
      <c r="D50" s="275">
        <v>29.627924691</v>
      </c>
      <c r="E50" s="275">
        <v>29.723054320999999</v>
      </c>
      <c r="F50" s="275">
        <v>29.837438272</v>
      </c>
      <c r="G50" s="275">
        <v>29.943223456999998</v>
      </c>
      <c r="H50" s="275">
        <v>30.050538272000001</v>
      </c>
      <c r="I50" s="275">
        <v>30.191007407000001</v>
      </c>
      <c r="J50" s="275">
        <v>30.277662963000001</v>
      </c>
      <c r="K50" s="275">
        <v>30.342129629999999</v>
      </c>
      <c r="L50" s="275">
        <v>30.342202057000002</v>
      </c>
      <c r="M50" s="275">
        <v>30.393944958999999</v>
      </c>
      <c r="N50" s="275">
        <v>30.455152985000002</v>
      </c>
      <c r="O50" s="275">
        <v>30.545570088000002</v>
      </c>
      <c r="P50" s="275">
        <v>30.610900397999998</v>
      </c>
      <c r="Q50" s="275">
        <v>30.670887868000001</v>
      </c>
      <c r="R50" s="275">
        <v>30.716920472000002</v>
      </c>
      <c r="S50" s="275">
        <v>30.772681282000001</v>
      </c>
      <c r="T50" s="275">
        <v>30.829558272</v>
      </c>
      <c r="U50" s="275">
        <v>30.891240291999999</v>
      </c>
      <c r="V50" s="275">
        <v>30.947583002999998</v>
      </c>
      <c r="W50" s="275">
        <v>31.002275255000001</v>
      </c>
      <c r="X50" s="275">
        <v>31.0584527</v>
      </c>
      <c r="Y50" s="275">
        <v>31.107492297</v>
      </c>
      <c r="Z50" s="275">
        <v>31.152529696999999</v>
      </c>
      <c r="AA50" s="275">
        <v>31.189792321999999</v>
      </c>
      <c r="AB50" s="275">
        <v>31.229654760999999</v>
      </c>
      <c r="AC50" s="275">
        <v>31.268344436</v>
      </c>
      <c r="AD50" s="275">
        <v>31.3136014</v>
      </c>
      <c r="AE50" s="275">
        <v>31.344140507999999</v>
      </c>
      <c r="AF50" s="275">
        <v>31.367701813</v>
      </c>
      <c r="AG50" s="275">
        <v>31.379391718000001</v>
      </c>
      <c r="AH50" s="275">
        <v>31.392667614</v>
      </c>
      <c r="AI50" s="275">
        <v>31.402635904</v>
      </c>
      <c r="AJ50" s="275">
        <v>31.394781420000001</v>
      </c>
      <c r="AK50" s="275">
        <v>31.409020873999999</v>
      </c>
      <c r="AL50" s="275">
        <v>31.430839097</v>
      </c>
      <c r="AM50" s="275">
        <v>31.477148229000001</v>
      </c>
      <c r="AN50" s="275">
        <v>31.501439888</v>
      </c>
      <c r="AO50" s="275">
        <v>31.520626212</v>
      </c>
      <c r="AP50" s="275">
        <v>31.535866674000001</v>
      </c>
      <c r="AQ50" s="275">
        <v>31.543972726</v>
      </c>
      <c r="AR50" s="275">
        <v>31.546103840000001</v>
      </c>
      <c r="AS50" s="275">
        <v>31.548107170000002</v>
      </c>
      <c r="AT50" s="275">
        <v>31.533903040999999</v>
      </c>
      <c r="AU50" s="275">
        <v>31.509338607</v>
      </c>
      <c r="AV50" s="275">
        <v>31.444817719</v>
      </c>
      <c r="AW50" s="275">
        <v>31.421729787</v>
      </c>
      <c r="AX50" s="275">
        <v>31.410478662999999</v>
      </c>
      <c r="AY50" s="275">
        <v>31.411933428000001</v>
      </c>
      <c r="AZ50" s="779">
        <v>31.423704105999999</v>
      </c>
      <c r="BA50" s="779">
        <v>31.446659779000001</v>
      </c>
      <c r="BB50" s="779">
        <v>31.506338129</v>
      </c>
      <c r="BC50" s="779">
        <v>31.532510532</v>
      </c>
      <c r="BD50" s="779">
        <v>31.550714670000001</v>
      </c>
      <c r="BE50" s="779">
        <v>31.553028870999999</v>
      </c>
      <c r="BF50" s="286">
        <v>31.561240000000002</v>
      </c>
      <c r="BG50" s="286">
        <v>31.567419999999998</v>
      </c>
      <c r="BH50" s="286">
        <v>31.56814</v>
      </c>
      <c r="BI50" s="286">
        <v>31.572839999999999</v>
      </c>
      <c r="BJ50" s="286">
        <v>31.57809</v>
      </c>
      <c r="BK50" s="286">
        <v>31.581710000000001</v>
      </c>
      <c r="BL50" s="286">
        <v>31.589690000000001</v>
      </c>
      <c r="BM50" s="286">
        <v>31.59985</v>
      </c>
      <c r="BN50" s="286">
        <v>31.61186</v>
      </c>
      <c r="BO50" s="286">
        <v>31.626660000000001</v>
      </c>
      <c r="BP50" s="286">
        <v>31.643899999999999</v>
      </c>
      <c r="BQ50" s="286">
        <v>31.665120000000002</v>
      </c>
      <c r="BR50" s="286">
        <v>31.686109999999999</v>
      </c>
      <c r="BS50" s="286">
        <v>31.708390000000001</v>
      </c>
      <c r="BT50" s="286">
        <v>31.73197</v>
      </c>
      <c r="BU50" s="286">
        <v>31.75684</v>
      </c>
      <c r="BV50" s="286">
        <v>31.783010000000001</v>
      </c>
    </row>
    <row r="51" spans="1:74" ht="11.1" customHeight="1" x14ac:dyDescent="0.2">
      <c r="A51" s="949" t="s">
        <v>1436</v>
      </c>
      <c r="B51" s="950" t="s">
        <v>968</v>
      </c>
      <c r="C51" s="275">
        <v>8.3742901234999998</v>
      </c>
      <c r="D51" s="275">
        <v>8.3975419752999994</v>
      </c>
      <c r="E51" s="275">
        <v>8.4191679011999998</v>
      </c>
      <c r="F51" s="275">
        <v>8.4340518518999996</v>
      </c>
      <c r="G51" s="275">
        <v>8.4562629630000004</v>
      </c>
      <c r="H51" s="275">
        <v>8.4806851852000005</v>
      </c>
      <c r="I51" s="275">
        <v>8.5160098765000001</v>
      </c>
      <c r="J51" s="275">
        <v>8.5383358025000007</v>
      </c>
      <c r="K51" s="275">
        <v>8.5563543210000006</v>
      </c>
      <c r="L51" s="275">
        <v>8.5617375472999999</v>
      </c>
      <c r="M51" s="275">
        <v>8.5773871645999993</v>
      </c>
      <c r="N51" s="275">
        <v>8.5949752881000006</v>
      </c>
      <c r="O51" s="275">
        <v>8.6211382501999996</v>
      </c>
      <c r="P51" s="275">
        <v>8.6376261365999998</v>
      </c>
      <c r="Q51" s="275">
        <v>8.6510752798000006</v>
      </c>
      <c r="R51" s="275">
        <v>8.6566632869000006</v>
      </c>
      <c r="S51" s="275">
        <v>8.6676517384</v>
      </c>
      <c r="T51" s="275">
        <v>8.6792182413999992</v>
      </c>
      <c r="U51" s="275">
        <v>8.6914600864999993</v>
      </c>
      <c r="V51" s="275">
        <v>8.7041097245000003</v>
      </c>
      <c r="W51" s="275">
        <v>8.7172644460999997</v>
      </c>
      <c r="X51" s="275">
        <v>8.7349544239999997</v>
      </c>
      <c r="Y51" s="275">
        <v>8.7460966830999993</v>
      </c>
      <c r="Z51" s="275">
        <v>8.7547213962000008</v>
      </c>
      <c r="AA51" s="275">
        <v>8.7567558663000007</v>
      </c>
      <c r="AB51" s="275">
        <v>8.7634000099999998</v>
      </c>
      <c r="AC51" s="275">
        <v>8.7705811305000001</v>
      </c>
      <c r="AD51" s="275">
        <v>8.7819440097000001</v>
      </c>
      <c r="AE51" s="275">
        <v>8.7874654968999995</v>
      </c>
      <c r="AF51" s="275">
        <v>8.7907903741000002</v>
      </c>
      <c r="AG51" s="275">
        <v>8.7903206326000003</v>
      </c>
      <c r="AH51" s="275">
        <v>8.7904507967000001</v>
      </c>
      <c r="AI51" s="275">
        <v>8.7895828576999993</v>
      </c>
      <c r="AJ51" s="275">
        <v>8.7843816282000002</v>
      </c>
      <c r="AK51" s="275">
        <v>8.7840188732000009</v>
      </c>
      <c r="AL51" s="275">
        <v>8.7851594052999999</v>
      </c>
      <c r="AM51" s="275">
        <v>8.7900810465999992</v>
      </c>
      <c r="AN51" s="275">
        <v>8.7925197866999998</v>
      </c>
      <c r="AO51" s="275">
        <v>8.7947534474999998</v>
      </c>
      <c r="AP51" s="275">
        <v>8.7970638944000008</v>
      </c>
      <c r="AQ51" s="275">
        <v>8.7986759976000002</v>
      </c>
      <c r="AR51" s="275">
        <v>8.7998716225999996</v>
      </c>
      <c r="AS51" s="275">
        <v>8.8007997180000004</v>
      </c>
      <c r="AT51" s="275">
        <v>8.8010506748000008</v>
      </c>
      <c r="AU51" s="275">
        <v>8.8007734416000005</v>
      </c>
      <c r="AV51" s="275">
        <v>8.7975945943999996</v>
      </c>
      <c r="AW51" s="275">
        <v>8.7980410496000001</v>
      </c>
      <c r="AX51" s="275">
        <v>8.7997393829000004</v>
      </c>
      <c r="AY51" s="275">
        <v>8.8023482409000007</v>
      </c>
      <c r="AZ51" s="779">
        <v>8.8068063459000001</v>
      </c>
      <c r="BA51" s="779">
        <v>8.8127723443000008</v>
      </c>
      <c r="BB51" s="779">
        <v>8.8238102995999999</v>
      </c>
      <c r="BC51" s="779">
        <v>8.8301190371999994</v>
      </c>
      <c r="BD51" s="779">
        <v>8.8352626205</v>
      </c>
      <c r="BE51" s="779">
        <v>8.8386528727000009</v>
      </c>
      <c r="BF51" s="286">
        <v>8.8419070000000008</v>
      </c>
      <c r="BG51" s="286">
        <v>8.8444380000000002</v>
      </c>
      <c r="BH51" s="286">
        <v>8.8465570000000007</v>
      </c>
      <c r="BI51" s="286">
        <v>8.8474050000000002</v>
      </c>
      <c r="BJ51" s="286">
        <v>8.8472930000000005</v>
      </c>
      <c r="BK51" s="286">
        <v>8.8438809999999997</v>
      </c>
      <c r="BL51" s="286">
        <v>8.8436079999999997</v>
      </c>
      <c r="BM51" s="286">
        <v>8.8441320000000001</v>
      </c>
      <c r="BN51" s="286">
        <v>8.8459400000000006</v>
      </c>
      <c r="BO51" s="286">
        <v>8.8476920000000003</v>
      </c>
      <c r="BP51" s="286">
        <v>8.8498760000000001</v>
      </c>
      <c r="BQ51" s="286">
        <v>8.8525489999999998</v>
      </c>
      <c r="BR51" s="286">
        <v>8.8555530000000005</v>
      </c>
      <c r="BS51" s="286">
        <v>8.8589459999999995</v>
      </c>
      <c r="BT51" s="286">
        <v>8.8627280000000006</v>
      </c>
      <c r="BU51" s="286">
        <v>8.8668990000000001</v>
      </c>
      <c r="BV51" s="286">
        <v>8.8714580000000005</v>
      </c>
    </row>
    <row r="52" spans="1:74" ht="11.1" customHeight="1" x14ac:dyDescent="0.2">
      <c r="A52" s="949" t="s">
        <v>1437</v>
      </c>
      <c r="B52" s="950" t="s">
        <v>970</v>
      </c>
      <c r="C52" s="275">
        <v>18.006007406999998</v>
      </c>
      <c r="D52" s="275">
        <v>18.068018518999999</v>
      </c>
      <c r="E52" s="275">
        <v>18.135374074000001</v>
      </c>
      <c r="F52" s="275">
        <v>18.209516049000001</v>
      </c>
      <c r="G52" s="275">
        <v>18.286479012000001</v>
      </c>
      <c r="H52" s="275">
        <v>18.367704937999999</v>
      </c>
      <c r="I52" s="275">
        <v>18.479460494000001</v>
      </c>
      <c r="J52" s="275">
        <v>18.549512346</v>
      </c>
      <c r="K52" s="275">
        <v>18.604127160000001</v>
      </c>
      <c r="L52" s="275">
        <v>18.617822378</v>
      </c>
      <c r="M52" s="275">
        <v>18.660675039000001</v>
      </c>
      <c r="N52" s="275">
        <v>18.707202584000001</v>
      </c>
      <c r="O52" s="275">
        <v>18.769933057999999</v>
      </c>
      <c r="P52" s="275">
        <v>18.814414334999999</v>
      </c>
      <c r="Q52" s="275">
        <v>18.853174461999998</v>
      </c>
      <c r="R52" s="275">
        <v>18.881902660000002</v>
      </c>
      <c r="S52" s="275">
        <v>18.912453567</v>
      </c>
      <c r="T52" s="275">
        <v>18.940516405</v>
      </c>
      <c r="U52" s="275">
        <v>18.961610835999998</v>
      </c>
      <c r="V52" s="275">
        <v>18.988057790999999</v>
      </c>
      <c r="W52" s="275">
        <v>19.015376930999999</v>
      </c>
      <c r="X52" s="275">
        <v>19.046810181000001</v>
      </c>
      <c r="Y52" s="275">
        <v>19.073442248999999</v>
      </c>
      <c r="Z52" s="275">
        <v>19.09851506</v>
      </c>
      <c r="AA52" s="275">
        <v>19.120130872000001</v>
      </c>
      <c r="AB52" s="275">
        <v>19.143508474000001</v>
      </c>
      <c r="AC52" s="275">
        <v>19.166750126</v>
      </c>
      <c r="AD52" s="275">
        <v>19.191576690000002</v>
      </c>
      <c r="AE52" s="275">
        <v>19.213255793999998</v>
      </c>
      <c r="AF52" s="275">
        <v>19.233508299</v>
      </c>
      <c r="AG52" s="275">
        <v>19.245765802000001</v>
      </c>
      <c r="AH52" s="275">
        <v>19.268091416000001</v>
      </c>
      <c r="AI52" s="275">
        <v>19.293916736</v>
      </c>
      <c r="AJ52" s="275">
        <v>19.333047390000001</v>
      </c>
      <c r="AK52" s="275">
        <v>19.358517899999999</v>
      </c>
      <c r="AL52" s="275">
        <v>19.380133896</v>
      </c>
      <c r="AM52" s="275">
        <v>19.395516608000001</v>
      </c>
      <c r="AN52" s="275">
        <v>19.411207649000001</v>
      </c>
      <c r="AO52" s="275">
        <v>19.424828252000001</v>
      </c>
      <c r="AP52" s="275">
        <v>19.437633472000002</v>
      </c>
      <c r="AQ52" s="275">
        <v>19.446171905</v>
      </c>
      <c r="AR52" s="275">
        <v>19.451698608000001</v>
      </c>
      <c r="AS52" s="275">
        <v>19.448142473000001</v>
      </c>
      <c r="AT52" s="275">
        <v>19.452199043</v>
      </c>
      <c r="AU52" s="275">
        <v>19.457797211999999</v>
      </c>
      <c r="AV52" s="275">
        <v>19.462966610999999</v>
      </c>
      <c r="AW52" s="275">
        <v>19.473125753000001</v>
      </c>
      <c r="AX52" s="275">
        <v>19.486304271000002</v>
      </c>
      <c r="AY52" s="275">
        <v>19.506171102</v>
      </c>
      <c r="AZ52" s="779">
        <v>19.522636665</v>
      </c>
      <c r="BA52" s="779">
        <v>19.539369897</v>
      </c>
      <c r="BB52" s="779">
        <v>19.558655532</v>
      </c>
      <c r="BC52" s="779">
        <v>19.574210555000001</v>
      </c>
      <c r="BD52" s="779">
        <v>19.5883197</v>
      </c>
      <c r="BE52" s="779">
        <v>19.600081887000002</v>
      </c>
      <c r="BF52" s="286">
        <v>19.611979999999999</v>
      </c>
      <c r="BG52" s="286">
        <v>19.623100000000001</v>
      </c>
      <c r="BH52" s="286">
        <v>19.632259999999999</v>
      </c>
      <c r="BI52" s="286">
        <v>19.64274</v>
      </c>
      <c r="BJ52" s="286">
        <v>19.65334</v>
      </c>
      <c r="BK52" s="286">
        <v>19.663440000000001</v>
      </c>
      <c r="BL52" s="286">
        <v>19.67475</v>
      </c>
      <c r="BM52" s="286">
        <v>19.686640000000001</v>
      </c>
      <c r="BN52" s="286">
        <v>19.698170000000001</v>
      </c>
      <c r="BO52" s="286">
        <v>19.711939999999998</v>
      </c>
      <c r="BP52" s="286">
        <v>19.72701</v>
      </c>
      <c r="BQ52" s="286">
        <v>19.744070000000001</v>
      </c>
      <c r="BR52" s="286">
        <v>19.761199999999999</v>
      </c>
      <c r="BS52" s="286">
        <v>19.7791</v>
      </c>
      <c r="BT52" s="286">
        <v>19.79776</v>
      </c>
      <c r="BU52" s="286">
        <v>19.8172</v>
      </c>
      <c r="BV52" s="286">
        <v>19.837399999999999</v>
      </c>
    </row>
    <row r="53" spans="1:74" ht="11.1" customHeight="1" x14ac:dyDescent="0.2">
      <c r="A53" s="949" t="s">
        <v>1438</v>
      </c>
      <c r="B53" s="950" t="s">
        <v>788</v>
      </c>
      <c r="C53" s="275">
        <v>11.428837036999999</v>
      </c>
      <c r="D53" s="275">
        <v>11.470503704</v>
      </c>
      <c r="E53" s="275">
        <v>11.511059259</v>
      </c>
      <c r="F53" s="275">
        <v>11.552148148000001</v>
      </c>
      <c r="G53" s="275">
        <v>11.589248147999999</v>
      </c>
      <c r="H53" s="275">
        <v>11.624003704</v>
      </c>
      <c r="I53" s="275">
        <v>11.65774321</v>
      </c>
      <c r="J53" s="275">
        <v>11.686813580000001</v>
      </c>
      <c r="K53" s="275">
        <v>11.71254321</v>
      </c>
      <c r="L53" s="275">
        <v>11.730231924</v>
      </c>
      <c r="M53" s="275">
        <v>11.752805202999999</v>
      </c>
      <c r="N53" s="275">
        <v>11.775562872</v>
      </c>
      <c r="O53" s="275">
        <v>11.795177637</v>
      </c>
      <c r="P53" s="275">
        <v>11.820799557999999</v>
      </c>
      <c r="Q53" s="275">
        <v>11.849101339000001</v>
      </c>
      <c r="R53" s="275">
        <v>11.888988788000001</v>
      </c>
      <c r="S53" s="275">
        <v>11.915970937999999</v>
      </c>
      <c r="T53" s="275">
        <v>11.938953593999999</v>
      </c>
      <c r="U53" s="275">
        <v>11.954438333000001</v>
      </c>
      <c r="V53" s="275">
        <v>11.972045821</v>
      </c>
      <c r="W53" s="275">
        <v>11.988277633999999</v>
      </c>
      <c r="X53" s="275">
        <v>11.997001696</v>
      </c>
      <c r="Y53" s="275">
        <v>12.015081214</v>
      </c>
      <c r="Z53" s="275">
        <v>12.036384113</v>
      </c>
      <c r="AA53" s="275">
        <v>12.07391664</v>
      </c>
      <c r="AB53" s="275">
        <v>12.091911616000001</v>
      </c>
      <c r="AC53" s="275">
        <v>12.103375288000001</v>
      </c>
      <c r="AD53" s="275">
        <v>12.09998742</v>
      </c>
      <c r="AE53" s="275">
        <v>12.104628659999999</v>
      </c>
      <c r="AF53" s="275">
        <v>12.108978772</v>
      </c>
      <c r="AG53" s="275">
        <v>12.109555897</v>
      </c>
      <c r="AH53" s="275">
        <v>12.115935146</v>
      </c>
      <c r="AI53" s="275">
        <v>12.124634662</v>
      </c>
      <c r="AJ53" s="275">
        <v>12.141185609000001</v>
      </c>
      <c r="AK53" s="275">
        <v>12.150377281999999</v>
      </c>
      <c r="AL53" s="275">
        <v>12.157740846999999</v>
      </c>
      <c r="AM53" s="275">
        <v>12.163456639</v>
      </c>
      <c r="AN53" s="275">
        <v>12.167028735000001</v>
      </c>
      <c r="AO53" s="275">
        <v>12.168637469</v>
      </c>
      <c r="AP53" s="275">
        <v>12.159750749000001</v>
      </c>
      <c r="AQ53" s="275">
        <v>12.163831833</v>
      </c>
      <c r="AR53" s="275">
        <v>12.172348626</v>
      </c>
      <c r="AS53" s="275">
        <v>12.198154031</v>
      </c>
      <c r="AT53" s="275">
        <v>12.205902568000001</v>
      </c>
      <c r="AU53" s="275">
        <v>12.208447138</v>
      </c>
      <c r="AV53" s="275">
        <v>12.196362209</v>
      </c>
      <c r="AW53" s="275">
        <v>12.195567995999999</v>
      </c>
      <c r="AX53" s="275">
        <v>12.196638965</v>
      </c>
      <c r="AY53" s="275">
        <v>12.197348913000001</v>
      </c>
      <c r="AZ53" s="779">
        <v>12.203819900999999</v>
      </c>
      <c r="BA53" s="779">
        <v>12.213825727</v>
      </c>
      <c r="BB53" s="779">
        <v>12.235568537000001</v>
      </c>
      <c r="BC53" s="779">
        <v>12.246492422999999</v>
      </c>
      <c r="BD53" s="779">
        <v>12.254799535</v>
      </c>
      <c r="BE53" s="779">
        <v>12.258456078</v>
      </c>
      <c r="BF53" s="286">
        <v>12.26305</v>
      </c>
      <c r="BG53" s="286">
        <v>12.26656</v>
      </c>
      <c r="BH53" s="286">
        <v>12.26671</v>
      </c>
      <c r="BI53" s="286">
        <v>12.269740000000001</v>
      </c>
      <c r="BJ53" s="286">
        <v>12.27337</v>
      </c>
      <c r="BK53" s="286">
        <v>12.277369999999999</v>
      </c>
      <c r="BL53" s="286">
        <v>12.282389999999999</v>
      </c>
      <c r="BM53" s="286">
        <v>12.28819</v>
      </c>
      <c r="BN53" s="286">
        <v>12.29477</v>
      </c>
      <c r="BO53" s="286">
        <v>12.302149999999999</v>
      </c>
      <c r="BP53" s="286">
        <v>12.31033</v>
      </c>
      <c r="BQ53" s="286">
        <v>12.31959</v>
      </c>
      <c r="BR53" s="286">
        <v>12.32916</v>
      </c>
      <c r="BS53" s="286">
        <v>12.33933</v>
      </c>
      <c r="BT53" s="286">
        <v>12.35009</v>
      </c>
      <c r="BU53" s="286">
        <v>12.36144</v>
      </c>
      <c r="BV53" s="286">
        <v>12.373390000000001</v>
      </c>
    </row>
    <row r="54" spans="1:74" ht="11.1" customHeight="1" x14ac:dyDescent="0.2">
      <c r="A54" s="951" t="s">
        <v>1439</v>
      </c>
      <c r="B54" s="952" t="s">
        <v>790</v>
      </c>
      <c r="C54" s="449">
        <v>23.728024691000002</v>
      </c>
      <c r="D54" s="449">
        <v>23.805839506000002</v>
      </c>
      <c r="E54" s="449">
        <v>23.881735802000001</v>
      </c>
      <c r="F54" s="449">
        <v>23.956770370000001</v>
      </c>
      <c r="G54" s="449">
        <v>24.028037037000001</v>
      </c>
      <c r="H54" s="449">
        <v>24.096592593</v>
      </c>
      <c r="I54" s="449">
        <v>24.182412346</v>
      </c>
      <c r="J54" s="449">
        <v>24.230564198</v>
      </c>
      <c r="K54" s="449">
        <v>24.261023457</v>
      </c>
      <c r="L54" s="449">
        <v>24.254037211</v>
      </c>
      <c r="M54" s="449">
        <v>24.263925968999999</v>
      </c>
      <c r="N54" s="449">
        <v>24.270936819999999</v>
      </c>
      <c r="O54" s="449">
        <v>24.263428992000001</v>
      </c>
      <c r="P54" s="449">
        <v>24.273414603999999</v>
      </c>
      <c r="Q54" s="449">
        <v>24.289252885</v>
      </c>
      <c r="R54" s="449">
        <v>24.321463806000001</v>
      </c>
      <c r="S54" s="449">
        <v>24.341117448999999</v>
      </c>
      <c r="T54" s="449">
        <v>24.358733784000002</v>
      </c>
      <c r="U54" s="449">
        <v>24.371134740999999</v>
      </c>
      <c r="V54" s="449">
        <v>24.387060011999999</v>
      </c>
      <c r="W54" s="449">
        <v>24.403331526999999</v>
      </c>
      <c r="X54" s="449">
        <v>24.411665232000001</v>
      </c>
      <c r="Y54" s="449">
        <v>24.434842276000001</v>
      </c>
      <c r="Z54" s="449">
        <v>24.464578604</v>
      </c>
      <c r="AA54" s="449">
        <v>24.530568917</v>
      </c>
      <c r="AB54" s="449">
        <v>24.551152789</v>
      </c>
      <c r="AC54" s="449">
        <v>24.556024919999999</v>
      </c>
      <c r="AD54" s="449">
        <v>24.513131978000001</v>
      </c>
      <c r="AE54" s="449">
        <v>24.510620628000002</v>
      </c>
      <c r="AF54" s="449">
        <v>24.516437536000002</v>
      </c>
      <c r="AG54" s="449">
        <v>24.537619251999999</v>
      </c>
      <c r="AH54" s="449">
        <v>24.554815266999999</v>
      </c>
      <c r="AI54" s="449">
        <v>24.575062127999999</v>
      </c>
      <c r="AJ54" s="449">
        <v>24.613597130999999</v>
      </c>
      <c r="AK54" s="449">
        <v>24.628517716000001</v>
      </c>
      <c r="AL54" s="449">
        <v>24.635061177000001</v>
      </c>
      <c r="AM54" s="449">
        <v>24.613759304999999</v>
      </c>
      <c r="AN54" s="449">
        <v>24.618149676000002</v>
      </c>
      <c r="AO54" s="449">
        <v>24.628764081</v>
      </c>
      <c r="AP54" s="449">
        <v>24.663575046999998</v>
      </c>
      <c r="AQ54" s="449">
        <v>24.673158123</v>
      </c>
      <c r="AR54" s="449">
        <v>24.675485836</v>
      </c>
      <c r="AS54" s="449">
        <v>24.654532104000001</v>
      </c>
      <c r="AT54" s="449">
        <v>24.654368653999999</v>
      </c>
      <c r="AU54" s="449">
        <v>24.658969403</v>
      </c>
      <c r="AV54" s="449">
        <v>24.668744245999999</v>
      </c>
      <c r="AW54" s="449">
        <v>24.682565973999999</v>
      </c>
      <c r="AX54" s="449">
        <v>24.700844481000001</v>
      </c>
      <c r="AY54" s="449">
        <v>24.736166875999999</v>
      </c>
      <c r="AZ54" s="808">
        <v>24.753918608999999</v>
      </c>
      <c r="BA54" s="808">
        <v>24.766686789000001</v>
      </c>
      <c r="BB54" s="808">
        <v>24.770368360999999</v>
      </c>
      <c r="BC54" s="808">
        <v>24.776246728</v>
      </c>
      <c r="BD54" s="808">
        <v>24.780218833999999</v>
      </c>
      <c r="BE54" s="808">
        <v>24.782940474</v>
      </c>
      <c r="BF54" s="436">
        <v>24.782609999999998</v>
      </c>
      <c r="BG54" s="436">
        <v>24.779879999999999</v>
      </c>
      <c r="BH54" s="436">
        <v>24.769220000000001</v>
      </c>
      <c r="BI54" s="436">
        <v>24.765840000000001</v>
      </c>
      <c r="BJ54" s="436">
        <v>24.764209999999999</v>
      </c>
      <c r="BK54" s="436">
        <v>24.765799999999999</v>
      </c>
      <c r="BL54" s="436">
        <v>24.766570000000002</v>
      </c>
      <c r="BM54" s="436">
        <v>24.767990000000001</v>
      </c>
      <c r="BN54" s="436">
        <v>24.768640000000001</v>
      </c>
      <c r="BO54" s="436">
        <v>24.77242</v>
      </c>
      <c r="BP54" s="436">
        <v>24.777909999999999</v>
      </c>
      <c r="BQ54" s="436">
        <v>24.786290000000001</v>
      </c>
      <c r="BR54" s="436">
        <v>24.794329999999999</v>
      </c>
      <c r="BS54" s="436">
        <v>24.8032</v>
      </c>
      <c r="BT54" s="436">
        <v>24.812899999999999</v>
      </c>
      <c r="BU54" s="436">
        <v>24.823429999999998</v>
      </c>
      <c r="BV54" s="436">
        <v>24.834790000000002</v>
      </c>
    </row>
    <row r="55" spans="1:74" s="228" customFormat="1" ht="12" customHeight="1" x14ac:dyDescent="0.25">
      <c r="A55" s="230"/>
      <c r="B55" s="258" t="s">
        <v>114</v>
      </c>
      <c r="C55" s="258"/>
      <c r="D55" s="258"/>
      <c r="E55" s="258"/>
      <c r="F55" s="258"/>
      <c r="G55" s="258"/>
      <c r="H55" s="495"/>
      <c r="I55" s="258"/>
      <c r="J55" s="258"/>
      <c r="K55" s="258"/>
      <c r="L55" s="258"/>
      <c r="M55" s="258"/>
      <c r="N55" s="258"/>
      <c r="O55" s="258"/>
      <c r="P55" s="258"/>
      <c r="Q55" s="258"/>
      <c r="R55" s="689"/>
      <c r="S55" s="237"/>
      <c r="T55" s="237"/>
      <c r="U55" s="237"/>
      <c r="V55" s="237"/>
      <c r="W55" s="237"/>
      <c r="X55" s="237"/>
      <c r="Y55" s="237"/>
      <c r="Z55" s="237"/>
      <c r="AA55" s="237"/>
      <c r="AB55" s="237"/>
      <c r="AC55" s="238"/>
      <c r="AD55" s="238"/>
      <c r="AE55" s="238"/>
      <c r="AF55" s="238"/>
      <c r="AG55" s="238"/>
      <c r="AH55" s="238"/>
      <c r="AI55" s="238"/>
      <c r="AJ55" s="238"/>
      <c r="AK55" s="238"/>
      <c r="AL55" s="238"/>
      <c r="AM55" s="238"/>
      <c r="AN55" s="238"/>
      <c r="AO55" s="238"/>
      <c r="AP55" s="238"/>
      <c r="AQ55" s="238"/>
      <c r="AR55" s="238"/>
      <c r="AS55" s="238"/>
      <c r="AT55" s="238"/>
      <c r="AU55" s="238"/>
      <c r="AV55" s="238"/>
      <c r="AW55" s="238"/>
      <c r="AX55" s="238"/>
      <c r="AY55" s="238"/>
      <c r="AZ55" s="616"/>
      <c r="BA55" s="616"/>
      <c r="BB55" s="616"/>
      <c r="BC55" s="616"/>
      <c r="BD55" s="616"/>
      <c r="BE55" s="616"/>
      <c r="BF55" s="616"/>
      <c r="BG55" s="616"/>
      <c r="BH55" s="616"/>
      <c r="BI55" s="616"/>
      <c r="BJ55" s="238"/>
      <c r="BK55" s="238"/>
      <c r="BL55" s="238"/>
      <c r="BM55" s="238"/>
      <c r="BN55" s="238"/>
      <c r="BO55" s="238"/>
      <c r="BP55" s="238"/>
      <c r="BQ55" s="238"/>
      <c r="BR55" s="238"/>
      <c r="BS55" s="238"/>
      <c r="BT55" s="238"/>
      <c r="BU55" s="238"/>
      <c r="BV55" s="238"/>
    </row>
    <row r="56" spans="1:74" s="133" customFormat="1" ht="12" customHeight="1" x14ac:dyDescent="0.2">
      <c r="A56" s="953"/>
      <c r="B56" s="974" t="str">
        <f>Dates!$G$2</f>
        <v>EIA completed modeling and analysis for this report on Thursday, August 6, 2026.</v>
      </c>
      <c r="C56" s="975"/>
      <c r="D56" s="975"/>
      <c r="E56" s="975"/>
      <c r="F56" s="975"/>
      <c r="G56" s="975"/>
      <c r="H56" s="975"/>
      <c r="I56" s="975"/>
      <c r="J56" s="975"/>
      <c r="K56" s="975"/>
      <c r="L56" s="975"/>
      <c r="M56" s="975"/>
      <c r="N56" s="975"/>
      <c r="O56" s="975"/>
      <c r="P56" s="975"/>
      <c r="Q56" s="975"/>
      <c r="R56" s="688"/>
      <c r="S56" s="715"/>
      <c r="T56" s="715"/>
      <c r="U56" s="715"/>
      <c r="V56" s="715"/>
      <c r="W56" s="715"/>
      <c r="X56" s="715"/>
      <c r="Y56" s="715"/>
      <c r="Z56" s="715"/>
      <c r="AA56" s="715"/>
      <c r="AB56" s="715"/>
      <c r="AC56" s="715"/>
      <c r="AD56" s="715"/>
      <c r="AE56" s="715"/>
      <c r="AF56" s="715"/>
      <c r="AG56" s="715"/>
      <c r="AH56" s="715"/>
      <c r="AI56" s="715"/>
      <c r="AJ56" s="715"/>
      <c r="AK56" s="715"/>
      <c r="AL56" s="715"/>
      <c r="AM56" s="715"/>
      <c r="AN56" s="715"/>
      <c r="AO56" s="715"/>
      <c r="AP56" s="715"/>
      <c r="AQ56" s="715"/>
      <c r="AR56" s="715"/>
      <c r="AS56" s="715"/>
      <c r="AT56" s="715"/>
      <c r="AU56" s="715"/>
      <c r="AV56" s="715"/>
      <c r="AW56" s="715"/>
      <c r="AX56" s="715"/>
      <c r="AY56" s="715"/>
      <c r="AZ56" s="748"/>
      <c r="BA56" s="748"/>
      <c r="BB56" s="748"/>
      <c r="BC56" s="748"/>
      <c r="BD56" s="634"/>
      <c r="BE56" s="634"/>
      <c r="BF56" s="634"/>
      <c r="BG56" s="634"/>
      <c r="BH56" s="748"/>
      <c r="BI56" s="748"/>
      <c r="BJ56" s="143"/>
      <c r="BK56" s="715"/>
      <c r="BL56" s="715"/>
      <c r="BM56" s="715"/>
      <c r="BN56" s="715"/>
      <c r="BO56" s="715"/>
      <c r="BP56" s="715"/>
      <c r="BQ56" s="715"/>
      <c r="BR56" s="715"/>
      <c r="BS56" s="715"/>
      <c r="BT56" s="715"/>
      <c r="BU56" s="715"/>
      <c r="BV56" s="715"/>
    </row>
    <row r="57" spans="1:74" s="133" customFormat="1" ht="12" customHeight="1" x14ac:dyDescent="0.2">
      <c r="A57" s="953"/>
      <c r="B57" s="979" t="s">
        <v>115</v>
      </c>
      <c r="C57" s="977"/>
      <c r="D57" s="977"/>
      <c r="E57" s="977"/>
      <c r="F57" s="977"/>
      <c r="G57" s="977"/>
      <c r="H57" s="977"/>
      <c r="I57" s="977"/>
      <c r="J57" s="977"/>
      <c r="K57" s="977"/>
      <c r="L57" s="977"/>
      <c r="M57" s="977"/>
      <c r="N57" s="977"/>
      <c r="O57" s="977"/>
      <c r="P57" s="977"/>
      <c r="Q57" s="977"/>
      <c r="R57" s="714"/>
      <c r="S57" s="715"/>
      <c r="T57" s="715"/>
      <c r="U57" s="715"/>
      <c r="V57" s="715"/>
      <c r="W57" s="715"/>
      <c r="X57" s="715"/>
      <c r="Y57" s="715"/>
      <c r="Z57" s="715"/>
      <c r="AA57" s="715"/>
      <c r="AB57" s="715"/>
      <c r="AC57" s="715"/>
      <c r="AD57" s="715"/>
      <c r="AE57" s="715"/>
      <c r="AF57" s="715"/>
      <c r="AG57" s="715"/>
      <c r="AH57" s="715"/>
      <c r="AI57" s="715"/>
      <c r="AJ57" s="715"/>
      <c r="AK57" s="715"/>
      <c r="AL57" s="715"/>
      <c r="AM57" s="715"/>
      <c r="AN57" s="715"/>
      <c r="AO57" s="715"/>
      <c r="AP57" s="715"/>
      <c r="AQ57" s="715"/>
      <c r="AR57" s="715"/>
      <c r="AS57" s="715"/>
      <c r="AT57" s="715"/>
      <c r="AU57" s="715"/>
      <c r="AV57" s="715"/>
      <c r="AW57" s="715"/>
      <c r="AX57" s="715"/>
      <c r="AY57" s="748"/>
      <c r="AZ57" s="748"/>
      <c r="BA57" s="748"/>
      <c r="BB57" s="748"/>
      <c r="BC57" s="748"/>
      <c r="BD57" s="634"/>
      <c r="BE57" s="634"/>
      <c r="BF57" s="634"/>
      <c r="BG57" s="634"/>
      <c r="BH57" s="748"/>
      <c r="BI57" s="748"/>
      <c r="BJ57" s="143"/>
      <c r="BK57" s="715"/>
      <c r="BL57" s="715"/>
      <c r="BM57" s="715"/>
      <c r="BN57" s="715"/>
      <c r="BO57" s="715"/>
      <c r="BP57" s="715"/>
      <c r="BQ57" s="715"/>
      <c r="BR57" s="715"/>
      <c r="BS57" s="715"/>
      <c r="BT57" s="715"/>
      <c r="BU57" s="715"/>
      <c r="BV57" s="715"/>
    </row>
    <row r="58" spans="1:74" s="133" customFormat="1" ht="12" customHeight="1" x14ac:dyDescent="0.2">
      <c r="A58" s="953"/>
      <c r="B58" s="1081" t="s">
        <v>116</v>
      </c>
      <c r="C58" s="1082"/>
      <c r="D58" s="1082"/>
      <c r="E58" s="1082"/>
      <c r="F58" s="1082"/>
      <c r="G58" s="1082"/>
      <c r="H58" s="1082"/>
      <c r="I58" s="1082"/>
      <c r="J58" s="1082"/>
      <c r="K58" s="1082"/>
      <c r="L58" s="1082"/>
      <c r="M58" s="1082"/>
      <c r="N58" s="1082"/>
      <c r="O58" s="1082"/>
      <c r="P58" s="1082"/>
      <c r="Q58" s="1082"/>
      <c r="R58" s="715"/>
      <c r="S58" s="715"/>
      <c r="T58" s="715"/>
      <c r="U58" s="715"/>
      <c r="V58" s="715"/>
      <c r="W58" s="715"/>
      <c r="X58" s="715"/>
      <c r="Y58" s="715"/>
      <c r="Z58" s="715"/>
      <c r="AA58" s="715"/>
      <c r="AB58" s="715"/>
      <c r="AC58" s="715"/>
      <c r="AD58" s="715"/>
      <c r="AE58" s="715"/>
      <c r="AF58" s="715"/>
      <c r="AG58" s="715"/>
      <c r="AH58" s="715"/>
      <c r="AI58" s="715"/>
      <c r="AJ58" s="715"/>
      <c r="AK58" s="715"/>
      <c r="AL58" s="715"/>
      <c r="AM58" s="715"/>
      <c r="AN58" s="715"/>
      <c r="AO58" s="715"/>
      <c r="AP58" s="715"/>
      <c r="AQ58" s="715"/>
      <c r="AR58" s="715"/>
      <c r="AS58" s="715"/>
      <c r="AT58" s="715"/>
      <c r="AU58" s="715"/>
      <c r="AV58" s="715"/>
      <c r="AW58" s="715"/>
      <c r="AX58" s="715"/>
      <c r="AY58" s="748"/>
      <c r="AZ58" s="748"/>
      <c r="BA58" s="748"/>
      <c r="BB58" s="748"/>
      <c r="BC58" s="748"/>
      <c r="BD58" s="634"/>
      <c r="BE58" s="634"/>
      <c r="BF58" s="634"/>
      <c r="BG58" s="634"/>
      <c r="BH58" s="748"/>
      <c r="BI58" s="748"/>
      <c r="BJ58" s="143"/>
      <c r="BK58" s="715"/>
      <c r="BL58" s="715"/>
      <c r="BM58" s="715"/>
      <c r="BN58" s="715"/>
      <c r="BO58" s="715"/>
      <c r="BP58" s="715"/>
      <c r="BQ58" s="715"/>
      <c r="BR58" s="715"/>
      <c r="BS58" s="715"/>
      <c r="BT58" s="715"/>
      <c r="BU58" s="715"/>
      <c r="BV58" s="715"/>
    </row>
    <row r="59" spans="1:74" s="133" customFormat="1" ht="12" customHeight="1" x14ac:dyDescent="0.2">
      <c r="A59" s="953"/>
      <c r="B59" s="1015" t="s">
        <v>812</v>
      </c>
      <c r="C59" s="1049"/>
      <c r="D59" s="1049"/>
      <c r="E59" s="1049"/>
      <c r="F59" s="1049"/>
      <c r="G59" s="1049"/>
      <c r="H59" s="1049"/>
      <c r="I59" s="1049"/>
      <c r="J59" s="1049"/>
      <c r="K59" s="1049"/>
      <c r="L59" s="1049"/>
      <c r="M59" s="1049"/>
      <c r="N59" s="1049"/>
      <c r="O59" s="1049"/>
      <c r="P59" s="1049"/>
      <c r="Q59" s="1016"/>
      <c r="R59" s="715"/>
      <c r="S59" s="715"/>
      <c r="T59" s="715"/>
      <c r="U59" s="715"/>
      <c r="V59" s="715"/>
      <c r="W59" s="715"/>
      <c r="X59" s="715"/>
      <c r="Y59" s="715"/>
      <c r="Z59" s="715"/>
      <c r="AA59" s="715"/>
      <c r="AB59" s="715"/>
      <c r="AC59" s="715"/>
      <c r="AD59" s="715"/>
      <c r="AE59" s="715"/>
      <c r="AF59" s="715"/>
      <c r="AG59" s="715"/>
      <c r="AH59" s="715"/>
      <c r="AI59" s="715"/>
      <c r="AJ59" s="715"/>
      <c r="AK59" s="715"/>
      <c r="AL59" s="715"/>
      <c r="AM59" s="715"/>
      <c r="AN59" s="715"/>
      <c r="AO59" s="715"/>
      <c r="AP59" s="715"/>
      <c r="AQ59" s="715"/>
      <c r="AR59" s="715"/>
      <c r="AS59" s="715"/>
      <c r="AT59" s="715"/>
      <c r="AU59" s="715"/>
      <c r="AV59" s="715"/>
      <c r="AW59" s="715"/>
      <c r="AX59" s="715"/>
      <c r="AY59" s="748"/>
      <c r="AZ59" s="748"/>
      <c r="BA59" s="748"/>
      <c r="BB59" s="748"/>
      <c r="BC59" s="748"/>
      <c r="BD59" s="634"/>
      <c r="BE59" s="634"/>
      <c r="BF59" s="634"/>
      <c r="BG59" s="634"/>
      <c r="BH59" s="748"/>
      <c r="BI59" s="748"/>
      <c r="BJ59" s="143"/>
      <c r="BK59" s="715"/>
      <c r="BL59" s="715"/>
      <c r="BM59" s="715"/>
      <c r="BN59" s="715"/>
      <c r="BO59" s="715"/>
      <c r="BP59" s="715"/>
      <c r="BQ59" s="715"/>
      <c r="BR59" s="715"/>
      <c r="BS59" s="715"/>
      <c r="BT59" s="715"/>
      <c r="BU59" s="715"/>
      <c r="BV59" s="715"/>
    </row>
    <row r="60" spans="1:74" s="133" customFormat="1" ht="12" customHeight="1" x14ac:dyDescent="0.2">
      <c r="A60" s="953"/>
      <c r="B60" s="1096" t="s">
        <v>1440</v>
      </c>
      <c r="C60" s="1016"/>
      <c r="D60" s="1016"/>
      <c r="E60" s="1016"/>
      <c r="F60" s="1016"/>
      <c r="G60" s="1016"/>
      <c r="H60" s="1016"/>
      <c r="I60" s="1016"/>
      <c r="J60" s="1016"/>
      <c r="K60" s="1016"/>
      <c r="L60" s="1016"/>
      <c r="M60" s="1016"/>
      <c r="N60" s="1016"/>
      <c r="O60" s="1016"/>
      <c r="P60" s="1016"/>
      <c r="Q60" s="1016"/>
      <c r="R60" s="715"/>
      <c r="S60" s="715"/>
      <c r="T60" s="715"/>
      <c r="U60" s="715"/>
      <c r="V60" s="715"/>
      <c r="W60" s="715"/>
      <c r="X60" s="715"/>
      <c r="Y60" s="715"/>
      <c r="Z60" s="715"/>
      <c r="AA60" s="715"/>
      <c r="AB60" s="715"/>
      <c r="AC60" s="715"/>
      <c r="AD60" s="715"/>
      <c r="AE60" s="715"/>
      <c r="AF60" s="715"/>
      <c r="AG60" s="715"/>
      <c r="AH60" s="715"/>
      <c r="AI60" s="715"/>
      <c r="AJ60" s="715"/>
      <c r="AK60" s="715"/>
      <c r="AL60" s="715"/>
      <c r="AM60" s="715"/>
      <c r="AN60" s="715"/>
      <c r="AO60" s="715"/>
      <c r="AP60" s="715"/>
      <c r="AQ60" s="715"/>
      <c r="AR60" s="715"/>
      <c r="AS60" s="715"/>
      <c r="AT60" s="715"/>
      <c r="AU60" s="715"/>
      <c r="AV60" s="715"/>
      <c r="AW60" s="715"/>
      <c r="AX60" s="715"/>
      <c r="AY60" s="748"/>
      <c r="AZ60" s="748"/>
      <c r="BA60" s="748"/>
      <c r="BB60" s="748"/>
      <c r="BC60" s="748"/>
      <c r="BD60" s="634"/>
      <c r="BE60" s="634"/>
      <c r="BF60" s="634"/>
      <c r="BG60" s="748"/>
      <c r="BH60" s="748"/>
      <c r="BI60" s="748"/>
      <c r="BJ60" s="143"/>
      <c r="BK60" s="715"/>
      <c r="BL60" s="715"/>
      <c r="BM60" s="715"/>
      <c r="BN60" s="715"/>
      <c r="BO60" s="715"/>
      <c r="BP60" s="715"/>
      <c r="BQ60" s="715"/>
      <c r="BR60" s="715"/>
      <c r="BS60" s="715"/>
      <c r="BT60" s="715"/>
      <c r="BU60" s="715"/>
      <c r="BV60" s="715"/>
    </row>
    <row r="61" spans="1:74" s="133" customFormat="1" ht="12" customHeight="1" x14ac:dyDescent="0.2">
      <c r="A61" s="953"/>
      <c r="B61" s="1097" t="s">
        <v>118</v>
      </c>
      <c r="C61" s="1097"/>
      <c r="D61" s="1097"/>
      <c r="E61" s="1097"/>
      <c r="F61" s="1097"/>
      <c r="G61" s="1097"/>
      <c r="H61" s="1097"/>
      <c r="I61" s="1097"/>
      <c r="J61" s="1097"/>
      <c r="K61" s="1097"/>
      <c r="L61" s="1097"/>
      <c r="M61" s="1097"/>
      <c r="N61" s="1097"/>
      <c r="O61" s="1097"/>
      <c r="P61" s="1097"/>
      <c r="Q61" s="1097"/>
      <c r="R61" s="1097"/>
      <c r="S61" s="715"/>
      <c r="T61" s="715"/>
      <c r="U61" s="715"/>
      <c r="V61" s="715"/>
      <c r="W61" s="715"/>
      <c r="X61" s="715"/>
      <c r="Y61" s="715"/>
      <c r="Z61" s="715"/>
      <c r="AA61" s="715"/>
      <c r="AB61" s="715"/>
      <c r="AC61" s="715"/>
      <c r="AD61" s="715"/>
      <c r="AE61" s="715"/>
      <c r="AF61" s="715"/>
      <c r="AG61" s="715"/>
      <c r="AH61" s="715"/>
      <c r="AI61" s="715"/>
      <c r="AJ61" s="715"/>
      <c r="AK61" s="715"/>
      <c r="AL61" s="715"/>
      <c r="AM61" s="715"/>
      <c r="AN61" s="715"/>
      <c r="AO61" s="715"/>
      <c r="AP61" s="715"/>
      <c r="AQ61" s="715"/>
      <c r="AR61" s="715"/>
      <c r="AS61" s="715"/>
      <c r="AT61" s="715"/>
      <c r="AU61" s="715"/>
      <c r="AV61" s="715"/>
      <c r="AW61" s="715"/>
      <c r="AX61" s="715"/>
      <c r="AY61" s="748"/>
      <c r="AZ61" s="748"/>
      <c r="BA61" s="748"/>
      <c r="BB61" s="748"/>
      <c r="BC61" s="748"/>
      <c r="BD61" s="634"/>
      <c r="BE61" s="634"/>
      <c r="BF61" s="634"/>
      <c r="BG61" s="748"/>
      <c r="BH61" s="748"/>
      <c r="BI61" s="748"/>
      <c r="BJ61" s="143"/>
      <c r="BK61" s="715"/>
      <c r="BL61" s="715"/>
      <c r="BM61" s="715"/>
      <c r="BN61" s="715"/>
      <c r="BO61" s="715"/>
      <c r="BP61" s="715"/>
      <c r="BQ61" s="715"/>
      <c r="BR61" s="715"/>
      <c r="BS61" s="715"/>
      <c r="BT61" s="715"/>
      <c r="BU61" s="715"/>
      <c r="BV61" s="715"/>
    </row>
    <row r="62" spans="1:74" s="133" customFormat="1" ht="12" customHeight="1" x14ac:dyDescent="0.2">
      <c r="A62" s="194"/>
      <c r="B62" s="1015" t="s">
        <v>1441</v>
      </c>
      <c r="C62" s="1049"/>
      <c r="D62" s="1049"/>
      <c r="E62" s="1049"/>
      <c r="F62" s="1049"/>
      <c r="G62" s="1049"/>
      <c r="H62" s="1049"/>
      <c r="I62" s="1049"/>
      <c r="J62" s="1049"/>
      <c r="K62" s="1049"/>
      <c r="L62" s="1049"/>
      <c r="M62" s="1049"/>
      <c r="N62" s="1049"/>
      <c r="O62" s="1049"/>
      <c r="P62" s="1049"/>
      <c r="Q62" s="1016"/>
      <c r="R62" s="715"/>
      <c r="S62" s="715"/>
      <c r="T62" s="715"/>
      <c r="U62" s="715"/>
      <c r="V62" s="715"/>
      <c r="W62" s="715"/>
      <c r="X62" s="715"/>
      <c r="Y62" s="715"/>
      <c r="Z62" s="715"/>
      <c r="AA62" s="715"/>
      <c r="AB62" s="715"/>
      <c r="AC62" s="715"/>
      <c r="AD62" s="715"/>
      <c r="AE62" s="715"/>
      <c r="AF62" s="715"/>
      <c r="AG62" s="715"/>
      <c r="AH62" s="715"/>
      <c r="AI62" s="715"/>
      <c r="AJ62" s="715"/>
      <c r="AK62" s="715"/>
      <c r="AL62" s="715"/>
      <c r="AM62" s="715"/>
      <c r="AN62" s="715"/>
      <c r="AO62" s="715"/>
      <c r="AP62" s="715"/>
      <c r="AQ62" s="715"/>
      <c r="AR62" s="715"/>
      <c r="AS62" s="715"/>
      <c r="AT62" s="715"/>
      <c r="AU62" s="715"/>
      <c r="AV62" s="715"/>
      <c r="AW62" s="715"/>
      <c r="AX62" s="715"/>
      <c r="AY62" s="748"/>
      <c r="AZ62" s="748"/>
      <c r="BA62" s="748"/>
      <c r="BB62" s="748"/>
      <c r="BC62" s="748"/>
      <c r="BD62" s="634"/>
      <c r="BE62" s="634"/>
      <c r="BF62" s="634"/>
      <c r="BG62" s="748"/>
      <c r="BH62" s="748"/>
      <c r="BI62" s="748"/>
      <c r="BJ62" s="143"/>
      <c r="BK62" s="715"/>
      <c r="BL62" s="715"/>
      <c r="BM62" s="715"/>
      <c r="BN62" s="715"/>
      <c r="BO62" s="715"/>
      <c r="BP62" s="715"/>
      <c r="BQ62" s="715"/>
      <c r="BR62" s="715"/>
      <c r="BS62" s="715"/>
      <c r="BT62" s="715"/>
      <c r="BU62" s="715"/>
      <c r="BV62" s="715"/>
    </row>
    <row r="63" spans="1:74" ht="12.75" x14ac:dyDescent="0.2">
      <c r="A63" s="194"/>
      <c r="B63" s="1015" t="s">
        <v>122</v>
      </c>
      <c r="C63" s="1016"/>
      <c r="D63" s="1016"/>
      <c r="E63" s="1016"/>
      <c r="F63" s="1016"/>
      <c r="G63" s="1016"/>
      <c r="H63" s="1016"/>
      <c r="I63" s="1016"/>
      <c r="J63" s="1016"/>
      <c r="K63" s="1016"/>
      <c r="L63" s="1016"/>
      <c r="M63" s="1016"/>
      <c r="N63" s="1016"/>
      <c r="O63" s="1016"/>
      <c r="P63" s="1016"/>
      <c r="Q63" s="1016"/>
      <c r="R63" s="715"/>
      <c r="S63" s="714"/>
      <c r="T63" s="714"/>
      <c r="U63" s="714"/>
      <c r="V63" s="714"/>
      <c r="W63" s="714"/>
      <c r="X63" s="714"/>
      <c r="Y63" s="714"/>
      <c r="Z63" s="714"/>
      <c r="AA63" s="714"/>
      <c r="AB63" s="714"/>
      <c r="AC63" s="714"/>
      <c r="AD63" s="714"/>
      <c r="AE63" s="714"/>
      <c r="AF63" s="714"/>
      <c r="AG63" s="714"/>
      <c r="AH63" s="714"/>
      <c r="AI63" s="714"/>
      <c r="AJ63" s="714"/>
      <c r="AK63" s="714"/>
      <c r="AL63" s="714"/>
      <c r="AM63" s="714"/>
      <c r="AN63" s="714"/>
      <c r="AO63" s="714"/>
      <c r="AP63" s="714"/>
      <c r="AQ63" s="714"/>
      <c r="AR63" s="714"/>
      <c r="AS63" s="714"/>
      <c r="AT63" s="714"/>
      <c r="AU63" s="714"/>
      <c r="AV63" s="714"/>
      <c r="AW63" s="714"/>
      <c r="AX63" s="714"/>
      <c r="BK63" s="90"/>
      <c r="BL63" s="90"/>
      <c r="BM63" s="90"/>
      <c r="BN63" s="90"/>
      <c r="BO63" s="90"/>
      <c r="BP63" s="90"/>
      <c r="BQ63" s="90"/>
      <c r="BR63" s="90"/>
      <c r="BS63" s="90"/>
      <c r="BT63" s="90"/>
      <c r="BU63" s="90"/>
      <c r="BV63" s="90"/>
    </row>
    <row r="64" spans="1:74" ht="11.25" customHeight="1" x14ac:dyDescent="0.2">
      <c r="A64" s="194"/>
      <c r="B64" s="991" t="s">
        <v>1442</v>
      </c>
      <c r="C64" s="972"/>
      <c r="D64" s="972"/>
      <c r="E64" s="972"/>
      <c r="F64" s="972"/>
      <c r="G64" s="972"/>
      <c r="H64" s="972"/>
      <c r="I64" s="972"/>
      <c r="J64" s="972"/>
      <c r="K64" s="972"/>
      <c r="L64" s="972"/>
      <c r="M64" s="972"/>
      <c r="N64" s="972"/>
      <c r="O64" s="972"/>
      <c r="P64" s="972"/>
      <c r="Q64" s="972"/>
      <c r="R64" s="715"/>
      <c r="S64" s="714"/>
      <c r="T64" s="714"/>
      <c r="U64" s="714"/>
      <c r="V64" s="714"/>
      <c r="W64" s="714"/>
      <c r="X64" s="714"/>
      <c r="Y64" s="714"/>
      <c r="Z64" s="714"/>
      <c r="AA64" s="714"/>
      <c r="AB64" s="714"/>
      <c r="AC64" s="714"/>
      <c r="AD64" s="714"/>
      <c r="AE64" s="714"/>
      <c r="AF64" s="714"/>
      <c r="AG64" s="714"/>
      <c r="AH64" s="714"/>
      <c r="AI64" s="714"/>
      <c r="AJ64" s="714"/>
      <c r="AK64" s="714"/>
      <c r="AL64" s="714"/>
      <c r="AM64" s="714"/>
      <c r="AN64" s="714"/>
      <c r="AO64" s="714"/>
      <c r="AP64" s="714"/>
      <c r="AQ64" s="714"/>
      <c r="AR64" s="714"/>
      <c r="AS64" s="714"/>
      <c r="AT64" s="714"/>
      <c r="AU64" s="714"/>
      <c r="AV64" s="714"/>
      <c r="AW64" s="714"/>
      <c r="AX64" s="714"/>
      <c r="BK64" s="90"/>
      <c r="BL64" s="90"/>
      <c r="BM64" s="90"/>
      <c r="BN64" s="90"/>
      <c r="BO64" s="90"/>
      <c r="BP64" s="90"/>
      <c r="BQ64" s="90"/>
      <c r="BR64" s="90"/>
      <c r="BS64" s="90"/>
      <c r="BT64" s="90"/>
      <c r="BU64" s="90"/>
      <c r="BV64" s="90"/>
    </row>
    <row r="65" spans="63:74" x14ac:dyDescent="0.2">
      <c r="BK65" s="90"/>
      <c r="BL65" s="90"/>
      <c r="BM65" s="90"/>
      <c r="BN65" s="90"/>
      <c r="BO65" s="90"/>
      <c r="BP65" s="90"/>
      <c r="BQ65" s="90"/>
      <c r="BR65" s="90"/>
      <c r="BS65" s="90"/>
      <c r="BT65" s="90"/>
      <c r="BU65" s="90"/>
      <c r="BV65" s="90"/>
    </row>
    <row r="66" spans="63:74" x14ac:dyDescent="0.2">
      <c r="BK66" s="90"/>
      <c r="BL66" s="90"/>
      <c r="BM66" s="90"/>
      <c r="BN66" s="90"/>
      <c r="BO66" s="90"/>
      <c r="BP66" s="90"/>
      <c r="BQ66" s="90"/>
      <c r="BR66" s="90"/>
      <c r="BS66" s="90"/>
      <c r="BT66" s="90"/>
      <c r="BU66" s="90"/>
      <c r="BV66" s="90"/>
    </row>
    <row r="67" spans="63:74" x14ac:dyDescent="0.2">
      <c r="BK67" s="90"/>
      <c r="BL67" s="90"/>
      <c r="BM67" s="90"/>
      <c r="BN67" s="90"/>
      <c r="BO67" s="90"/>
      <c r="BP67" s="90"/>
      <c r="BQ67" s="90"/>
      <c r="BR67" s="90"/>
      <c r="BS67" s="90"/>
      <c r="BT67" s="90"/>
      <c r="BU67" s="90"/>
      <c r="BV67" s="90"/>
    </row>
    <row r="68" spans="63:74" x14ac:dyDescent="0.2">
      <c r="BK68" s="90"/>
      <c r="BL68" s="90"/>
      <c r="BM68" s="90"/>
      <c r="BN68" s="90"/>
      <c r="BO68" s="90"/>
      <c r="BP68" s="90"/>
      <c r="BQ68" s="90"/>
      <c r="BR68" s="90"/>
      <c r="BS68" s="90"/>
      <c r="BT68" s="90"/>
      <c r="BU68" s="90"/>
      <c r="BV68" s="90"/>
    </row>
    <row r="69" spans="63:74" x14ac:dyDescent="0.2">
      <c r="BK69" s="90"/>
      <c r="BL69" s="90"/>
      <c r="BM69" s="90"/>
      <c r="BN69" s="90"/>
      <c r="BO69" s="90"/>
      <c r="BP69" s="90"/>
      <c r="BQ69" s="90"/>
      <c r="BR69" s="90"/>
      <c r="BS69" s="90"/>
      <c r="BT69" s="90"/>
      <c r="BU69" s="90"/>
      <c r="BV69" s="90"/>
    </row>
    <row r="70" spans="63:74" x14ac:dyDescent="0.2">
      <c r="BK70" s="90"/>
      <c r="BL70" s="90"/>
      <c r="BM70" s="90"/>
      <c r="BN70" s="90"/>
      <c r="BO70" s="90"/>
      <c r="BP70" s="90"/>
      <c r="BQ70" s="90"/>
      <c r="BR70" s="90"/>
      <c r="BS70" s="90"/>
      <c r="BT70" s="90"/>
      <c r="BU70" s="90"/>
      <c r="BV70" s="90"/>
    </row>
    <row r="71" spans="63:74" x14ac:dyDescent="0.2">
      <c r="BK71" s="90"/>
      <c r="BL71" s="90"/>
      <c r="BM71" s="90"/>
      <c r="BN71" s="90"/>
      <c r="BO71" s="90"/>
      <c r="BP71" s="90"/>
      <c r="BQ71" s="90"/>
      <c r="BR71" s="90"/>
      <c r="BS71" s="90"/>
      <c r="BT71" s="90"/>
      <c r="BU71" s="90"/>
      <c r="BV71" s="90"/>
    </row>
    <row r="72" spans="63:74" x14ac:dyDescent="0.2">
      <c r="BK72" s="90"/>
      <c r="BL72" s="90"/>
      <c r="BM72" s="90"/>
      <c r="BN72" s="90"/>
      <c r="BO72" s="90"/>
      <c r="BP72" s="90"/>
      <c r="BQ72" s="90"/>
      <c r="BR72" s="90"/>
      <c r="BS72" s="90"/>
      <c r="BT72" s="90"/>
      <c r="BU72" s="90"/>
      <c r="BV72" s="90"/>
    </row>
    <row r="73" spans="63:74" x14ac:dyDescent="0.2">
      <c r="BK73" s="90"/>
      <c r="BL73" s="90"/>
      <c r="BM73" s="90"/>
      <c r="BN73" s="90"/>
      <c r="BO73" s="90"/>
      <c r="BP73" s="90"/>
      <c r="BQ73" s="90"/>
      <c r="BR73" s="90"/>
      <c r="BS73" s="90"/>
      <c r="BT73" s="90"/>
      <c r="BU73" s="90"/>
      <c r="BV73" s="90"/>
    </row>
    <row r="74" spans="63:74" x14ac:dyDescent="0.2">
      <c r="BK74" s="90"/>
      <c r="BL74" s="90"/>
      <c r="BM74" s="90"/>
      <c r="BN74" s="90"/>
      <c r="BO74" s="90"/>
      <c r="BP74" s="90"/>
      <c r="BQ74" s="90"/>
      <c r="BR74" s="90"/>
      <c r="BS74" s="90"/>
      <c r="BT74" s="90"/>
      <c r="BU74" s="90"/>
      <c r="BV74" s="90"/>
    </row>
    <row r="75" spans="63:74" x14ac:dyDescent="0.2">
      <c r="BK75" s="90"/>
      <c r="BL75" s="90"/>
      <c r="BM75" s="90"/>
      <c r="BN75" s="90"/>
      <c r="BO75" s="90"/>
      <c r="BP75" s="90"/>
      <c r="BQ75" s="90"/>
      <c r="BR75" s="90"/>
      <c r="BS75" s="90"/>
      <c r="BT75" s="90"/>
      <c r="BU75" s="90"/>
      <c r="BV75" s="90"/>
    </row>
    <row r="76" spans="63:74" x14ac:dyDescent="0.2">
      <c r="BK76" s="90"/>
      <c r="BL76" s="90"/>
      <c r="BM76" s="90"/>
      <c r="BN76" s="90"/>
      <c r="BO76" s="90"/>
      <c r="BP76" s="90"/>
      <c r="BQ76" s="90"/>
      <c r="BR76" s="90"/>
      <c r="BS76" s="90"/>
      <c r="BT76" s="90"/>
      <c r="BU76" s="90"/>
      <c r="BV76" s="90"/>
    </row>
    <row r="77" spans="63:74" x14ac:dyDescent="0.2">
      <c r="BK77" s="90"/>
      <c r="BL77" s="90"/>
      <c r="BM77" s="90"/>
      <c r="BN77" s="90"/>
      <c r="BO77" s="90"/>
      <c r="BP77" s="90"/>
      <c r="BQ77" s="90"/>
      <c r="BR77" s="90"/>
      <c r="BS77" s="90"/>
      <c r="BT77" s="90"/>
      <c r="BU77" s="90"/>
      <c r="BV77" s="90"/>
    </row>
    <row r="78" spans="63:74" x14ac:dyDescent="0.2">
      <c r="BK78" s="90"/>
      <c r="BL78" s="90"/>
      <c r="BM78" s="90"/>
      <c r="BN78" s="90"/>
      <c r="BO78" s="90"/>
      <c r="BP78" s="90"/>
      <c r="BQ78" s="90"/>
      <c r="BR78" s="90"/>
      <c r="BS78" s="90"/>
      <c r="BT78" s="90"/>
      <c r="BU78" s="90"/>
      <c r="BV78" s="90"/>
    </row>
    <row r="79" spans="63:74" x14ac:dyDescent="0.2">
      <c r="BK79" s="90"/>
      <c r="BL79" s="90"/>
      <c r="BM79" s="90"/>
      <c r="BN79" s="90"/>
      <c r="BO79" s="90"/>
      <c r="BP79" s="90"/>
      <c r="BQ79" s="90"/>
      <c r="BR79" s="90"/>
      <c r="BS79" s="90"/>
      <c r="BT79" s="90"/>
      <c r="BU79" s="90"/>
      <c r="BV79" s="90"/>
    </row>
    <row r="80" spans="63:74" x14ac:dyDescent="0.2">
      <c r="BK80" s="90"/>
      <c r="BL80" s="90"/>
      <c r="BM80" s="90"/>
      <c r="BN80" s="90"/>
      <c r="BO80" s="90"/>
      <c r="BP80" s="90"/>
      <c r="BQ80" s="90"/>
      <c r="BR80" s="90"/>
      <c r="BS80" s="90"/>
      <c r="BT80" s="90"/>
      <c r="BU80" s="90"/>
      <c r="BV80" s="90"/>
    </row>
    <row r="81" spans="63:74" x14ac:dyDescent="0.2">
      <c r="BK81" s="90"/>
      <c r="BL81" s="90"/>
      <c r="BM81" s="90"/>
      <c r="BN81" s="90"/>
      <c r="BO81" s="90"/>
      <c r="BP81" s="90"/>
      <c r="BQ81" s="90"/>
      <c r="BR81" s="90"/>
      <c r="BS81" s="90"/>
      <c r="BT81" s="90"/>
      <c r="BU81" s="90"/>
      <c r="BV81" s="90"/>
    </row>
    <row r="82" spans="63:74" x14ac:dyDescent="0.2">
      <c r="BK82" s="90"/>
      <c r="BL82" s="90"/>
      <c r="BM82" s="90"/>
      <c r="BN82" s="90"/>
      <c r="BO82" s="90"/>
      <c r="BP82" s="90"/>
      <c r="BQ82" s="90"/>
      <c r="BR82" s="90"/>
      <c r="BS82" s="90"/>
      <c r="BT82" s="90"/>
      <c r="BU82" s="90"/>
      <c r="BV82" s="90"/>
    </row>
    <row r="83" spans="63:74" x14ac:dyDescent="0.2">
      <c r="BK83" s="90"/>
      <c r="BL83" s="90"/>
      <c r="BM83" s="90"/>
      <c r="BN83" s="90"/>
      <c r="BO83" s="90"/>
      <c r="BP83" s="90"/>
      <c r="BQ83" s="90"/>
      <c r="BR83" s="90"/>
      <c r="BS83" s="90"/>
      <c r="BT83" s="90"/>
      <c r="BU83" s="90"/>
      <c r="BV83" s="90"/>
    </row>
    <row r="84" spans="63:74" x14ac:dyDescent="0.2">
      <c r="BK84" s="90"/>
      <c r="BL84" s="90"/>
      <c r="BM84" s="90"/>
      <c r="BN84" s="90"/>
      <c r="BO84" s="90"/>
      <c r="BP84" s="90"/>
      <c r="BQ84" s="90"/>
      <c r="BR84" s="90"/>
      <c r="BS84" s="90"/>
      <c r="BT84" s="90"/>
      <c r="BU84" s="90"/>
      <c r="BV84" s="90"/>
    </row>
    <row r="85" spans="63:74" x14ac:dyDescent="0.2">
      <c r="BK85" s="90"/>
      <c r="BL85" s="90"/>
      <c r="BM85" s="90"/>
      <c r="BN85" s="90"/>
      <c r="BO85" s="90"/>
      <c r="BP85" s="90"/>
      <c r="BQ85" s="90"/>
      <c r="BR85" s="90"/>
      <c r="BS85" s="90"/>
      <c r="BT85" s="90"/>
      <c r="BU85" s="90"/>
      <c r="BV85" s="90"/>
    </row>
    <row r="86" spans="63:74" x14ac:dyDescent="0.2">
      <c r="BK86" s="90"/>
      <c r="BL86" s="90"/>
      <c r="BM86" s="90"/>
      <c r="BN86" s="90"/>
      <c r="BO86" s="90"/>
      <c r="BP86" s="90"/>
      <c r="BQ86" s="90"/>
      <c r="BR86" s="90"/>
      <c r="BS86" s="90"/>
      <c r="BT86" s="90"/>
      <c r="BU86" s="90"/>
      <c r="BV86" s="90"/>
    </row>
    <row r="87" spans="63:74" x14ac:dyDescent="0.2">
      <c r="BK87" s="90"/>
      <c r="BL87" s="90"/>
      <c r="BM87" s="90"/>
      <c r="BN87" s="90"/>
      <c r="BO87" s="90"/>
      <c r="BP87" s="90"/>
      <c r="BQ87" s="90"/>
      <c r="BR87" s="90"/>
      <c r="BS87" s="90"/>
      <c r="BT87" s="90"/>
      <c r="BU87" s="90"/>
      <c r="BV87" s="90"/>
    </row>
    <row r="88" spans="63:74" x14ac:dyDescent="0.2">
      <c r="BK88" s="90"/>
      <c r="BL88" s="90"/>
      <c r="BM88" s="90"/>
      <c r="BN88" s="90"/>
      <c r="BO88" s="90"/>
      <c r="BP88" s="90"/>
      <c r="BQ88" s="90"/>
      <c r="BR88" s="90"/>
      <c r="BS88" s="90"/>
      <c r="BT88" s="90"/>
      <c r="BU88" s="90"/>
      <c r="BV88" s="90"/>
    </row>
    <row r="89" spans="63:74" x14ac:dyDescent="0.2">
      <c r="BK89" s="90"/>
      <c r="BL89" s="90"/>
      <c r="BM89" s="90"/>
      <c r="BN89" s="90"/>
      <c r="BO89" s="90"/>
      <c r="BP89" s="90"/>
      <c r="BQ89" s="90"/>
      <c r="BR89" s="90"/>
      <c r="BS89" s="90"/>
      <c r="BT89" s="90"/>
      <c r="BU89" s="90"/>
      <c r="BV89" s="90"/>
    </row>
    <row r="90" spans="63:74" x14ac:dyDescent="0.2">
      <c r="BK90" s="90"/>
      <c r="BL90" s="90"/>
      <c r="BM90" s="90"/>
      <c r="BN90" s="90"/>
      <c r="BO90" s="90"/>
      <c r="BP90" s="90"/>
      <c r="BQ90" s="90"/>
      <c r="BR90" s="90"/>
      <c r="BS90" s="90"/>
      <c r="BT90" s="90"/>
      <c r="BU90" s="90"/>
      <c r="BV90" s="90"/>
    </row>
    <row r="91" spans="63:74" x14ac:dyDescent="0.2">
      <c r="BK91" s="90"/>
      <c r="BL91" s="90"/>
      <c r="BM91" s="90"/>
      <c r="BN91" s="90"/>
      <c r="BO91" s="90"/>
      <c r="BP91" s="90"/>
      <c r="BQ91" s="90"/>
      <c r="BR91" s="90"/>
      <c r="BS91" s="90"/>
      <c r="BT91" s="90"/>
      <c r="BU91" s="90"/>
      <c r="BV91" s="90"/>
    </row>
    <row r="92" spans="63:74" x14ac:dyDescent="0.2">
      <c r="BK92" s="90"/>
      <c r="BL92" s="90"/>
      <c r="BM92" s="90"/>
      <c r="BN92" s="90"/>
      <c r="BO92" s="90"/>
      <c r="BP92" s="90"/>
      <c r="BQ92" s="90"/>
      <c r="BR92" s="90"/>
      <c r="BS92" s="90"/>
      <c r="BT92" s="90"/>
      <c r="BU92" s="90"/>
      <c r="BV92" s="90"/>
    </row>
    <row r="93" spans="63:74" x14ac:dyDescent="0.2">
      <c r="BK93" s="90"/>
      <c r="BL93" s="90"/>
      <c r="BM93" s="90"/>
      <c r="BN93" s="90"/>
      <c r="BO93" s="90"/>
      <c r="BP93" s="90"/>
      <c r="BQ93" s="90"/>
      <c r="BR93" s="90"/>
      <c r="BS93" s="90"/>
      <c r="BT93" s="90"/>
      <c r="BU93" s="90"/>
      <c r="BV93" s="90"/>
    </row>
    <row r="94" spans="63:74" x14ac:dyDescent="0.2">
      <c r="BK94" s="90"/>
      <c r="BL94" s="90"/>
      <c r="BM94" s="90"/>
      <c r="BN94" s="90"/>
      <c r="BO94" s="90"/>
      <c r="BP94" s="90"/>
      <c r="BQ94" s="90"/>
      <c r="BR94" s="90"/>
      <c r="BS94" s="90"/>
      <c r="BT94" s="90"/>
      <c r="BU94" s="90"/>
      <c r="BV94" s="90"/>
    </row>
    <row r="95" spans="63:74" x14ac:dyDescent="0.2">
      <c r="BK95" s="90"/>
      <c r="BL95" s="90"/>
      <c r="BM95" s="90"/>
      <c r="BN95" s="90"/>
      <c r="BO95" s="90"/>
      <c r="BP95" s="90"/>
      <c r="BQ95" s="90"/>
      <c r="BR95" s="90"/>
      <c r="BS95" s="90"/>
      <c r="BT95" s="90"/>
      <c r="BU95" s="90"/>
      <c r="BV95" s="90"/>
    </row>
    <row r="96" spans="63:74" x14ac:dyDescent="0.2">
      <c r="BK96" s="90"/>
      <c r="BL96" s="90"/>
      <c r="BM96" s="90"/>
      <c r="BN96" s="90"/>
      <c r="BO96" s="90"/>
      <c r="BP96" s="90"/>
      <c r="BQ96" s="90"/>
      <c r="BR96" s="90"/>
      <c r="BS96" s="90"/>
      <c r="BT96" s="90"/>
      <c r="BU96" s="90"/>
      <c r="BV96" s="90"/>
    </row>
    <row r="97" spans="63:74" x14ac:dyDescent="0.2">
      <c r="BK97" s="90"/>
      <c r="BL97" s="90"/>
      <c r="BM97" s="90"/>
      <c r="BN97" s="90"/>
      <c r="BO97" s="90"/>
      <c r="BP97" s="90"/>
      <c r="BQ97" s="90"/>
      <c r="BR97" s="90"/>
      <c r="BS97" s="90"/>
      <c r="BT97" s="90"/>
      <c r="BU97" s="90"/>
      <c r="BV97" s="90"/>
    </row>
    <row r="98" spans="63:74" x14ac:dyDescent="0.2">
      <c r="BK98" s="90"/>
      <c r="BL98" s="90"/>
      <c r="BM98" s="90"/>
      <c r="BN98" s="90"/>
      <c r="BO98" s="90"/>
      <c r="BP98" s="90"/>
      <c r="BQ98" s="90"/>
      <c r="BR98" s="90"/>
      <c r="BS98" s="90"/>
      <c r="BT98" s="90"/>
      <c r="BU98" s="90"/>
      <c r="BV98" s="90"/>
    </row>
    <row r="99" spans="63:74" x14ac:dyDescent="0.2">
      <c r="BK99" s="90"/>
      <c r="BL99" s="90"/>
      <c r="BM99" s="90"/>
      <c r="BN99" s="90"/>
      <c r="BO99" s="90"/>
      <c r="BP99" s="90"/>
      <c r="BQ99" s="90"/>
      <c r="BR99" s="90"/>
      <c r="BS99" s="90"/>
      <c r="BT99" s="90"/>
      <c r="BU99" s="90"/>
      <c r="BV99" s="90"/>
    </row>
    <row r="100" spans="63:74" x14ac:dyDescent="0.2">
      <c r="BK100" s="90"/>
      <c r="BL100" s="90"/>
      <c r="BM100" s="90"/>
      <c r="BN100" s="90"/>
      <c r="BO100" s="90"/>
      <c r="BP100" s="90"/>
      <c r="BQ100" s="90"/>
      <c r="BR100" s="90"/>
      <c r="BS100" s="90"/>
      <c r="BT100" s="90"/>
      <c r="BU100" s="90"/>
      <c r="BV100" s="90"/>
    </row>
    <row r="101" spans="63:74" x14ac:dyDescent="0.2">
      <c r="BK101" s="90"/>
      <c r="BL101" s="90"/>
      <c r="BM101" s="90"/>
      <c r="BN101" s="90"/>
      <c r="BO101" s="90"/>
      <c r="BP101" s="90"/>
      <c r="BQ101" s="90"/>
      <c r="BR101" s="90"/>
      <c r="BS101" s="90"/>
      <c r="BT101" s="90"/>
      <c r="BU101" s="90"/>
      <c r="BV101" s="90"/>
    </row>
    <row r="102" spans="63:74" x14ac:dyDescent="0.2">
      <c r="BK102" s="90"/>
      <c r="BL102" s="90"/>
      <c r="BM102" s="90"/>
      <c r="BN102" s="90"/>
      <c r="BO102" s="90"/>
      <c r="BP102" s="90"/>
      <c r="BQ102" s="90"/>
      <c r="BR102" s="90"/>
      <c r="BS102" s="90"/>
      <c r="BT102" s="90"/>
      <c r="BU102" s="90"/>
      <c r="BV102" s="90"/>
    </row>
    <row r="103" spans="63:74" x14ac:dyDescent="0.2">
      <c r="BK103" s="90"/>
      <c r="BL103" s="90"/>
      <c r="BM103" s="90"/>
      <c r="BN103" s="90"/>
      <c r="BO103" s="90"/>
      <c r="BP103" s="90"/>
      <c r="BQ103" s="90"/>
      <c r="BR103" s="90"/>
      <c r="BS103" s="90"/>
      <c r="BT103" s="90"/>
      <c r="BU103" s="90"/>
      <c r="BV103" s="90"/>
    </row>
    <row r="104" spans="63:74" x14ac:dyDescent="0.2">
      <c r="BK104" s="90"/>
      <c r="BL104" s="90"/>
      <c r="BM104" s="90"/>
      <c r="BN104" s="90"/>
      <c r="BO104" s="90"/>
      <c r="BP104" s="90"/>
      <c r="BQ104" s="90"/>
      <c r="BR104" s="90"/>
      <c r="BS104" s="90"/>
      <c r="BT104" s="90"/>
      <c r="BU104" s="90"/>
      <c r="BV104" s="90"/>
    </row>
    <row r="105" spans="63:74" x14ac:dyDescent="0.2">
      <c r="BK105" s="90"/>
      <c r="BL105" s="90"/>
      <c r="BM105" s="90"/>
      <c r="BN105" s="90"/>
      <c r="BO105" s="90"/>
      <c r="BP105" s="90"/>
      <c r="BQ105" s="90"/>
      <c r="BR105" s="90"/>
      <c r="BS105" s="90"/>
      <c r="BT105" s="90"/>
      <c r="BU105" s="90"/>
      <c r="BV105" s="90"/>
    </row>
    <row r="106" spans="63:74" x14ac:dyDescent="0.2">
      <c r="BK106" s="90"/>
      <c r="BL106" s="90"/>
      <c r="BM106" s="90"/>
      <c r="BN106" s="90"/>
      <c r="BO106" s="90"/>
      <c r="BP106" s="90"/>
      <c r="BQ106" s="90"/>
      <c r="BR106" s="90"/>
      <c r="BS106" s="90"/>
      <c r="BT106" s="90"/>
      <c r="BU106" s="90"/>
      <c r="BV106" s="90"/>
    </row>
    <row r="107" spans="63:74" x14ac:dyDescent="0.2">
      <c r="BK107" s="90"/>
      <c r="BL107" s="90"/>
      <c r="BM107" s="90"/>
      <c r="BN107" s="90"/>
      <c r="BO107" s="90"/>
      <c r="BP107" s="90"/>
      <c r="BQ107" s="90"/>
      <c r="BR107" s="90"/>
      <c r="BS107" s="90"/>
      <c r="BT107" s="90"/>
      <c r="BU107" s="90"/>
      <c r="BV107" s="90"/>
    </row>
    <row r="108" spans="63:74" x14ac:dyDescent="0.2">
      <c r="BK108" s="90"/>
      <c r="BL108" s="90"/>
      <c r="BM108" s="90"/>
      <c r="BN108" s="90"/>
      <c r="BO108" s="90"/>
      <c r="BP108" s="90"/>
      <c r="BQ108" s="90"/>
      <c r="BR108" s="90"/>
      <c r="BS108" s="90"/>
      <c r="BT108" s="90"/>
      <c r="BU108" s="90"/>
      <c r="BV108" s="90"/>
    </row>
    <row r="109" spans="63:74" x14ac:dyDescent="0.2">
      <c r="BK109" s="90"/>
      <c r="BL109" s="90"/>
      <c r="BM109" s="90"/>
      <c r="BN109" s="90"/>
      <c r="BO109" s="90"/>
      <c r="BP109" s="90"/>
      <c r="BQ109" s="90"/>
      <c r="BR109" s="90"/>
      <c r="BS109" s="90"/>
      <c r="BT109" s="90"/>
      <c r="BU109" s="90"/>
      <c r="BV109" s="90"/>
    </row>
    <row r="110" spans="63:74" x14ac:dyDescent="0.2">
      <c r="BK110" s="90"/>
      <c r="BL110" s="90"/>
      <c r="BM110" s="90"/>
      <c r="BN110" s="90"/>
      <c r="BO110" s="90"/>
      <c r="BP110" s="90"/>
      <c r="BQ110" s="90"/>
      <c r="BR110" s="90"/>
      <c r="BS110" s="90"/>
      <c r="BT110" s="90"/>
      <c r="BU110" s="90"/>
      <c r="BV110" s="90"/>
    </row>
    <row r="111" spans="63:74" x14ac:dyDescent="0.2">
      <c r="BK111" s="90"/>
      <c r="BL111" s="90"/>
      <c r="BM111" s="90"/>
      <c r="BN111" s="90"/>
      <c r="BO111" s="90"/>
      <c r="BP111" s="90"/>
      <c r="BQ111" s="90"/>
      <c r="BR111" s="90"/>
      <c r="BS111" s="90"/>
      <c r="BT111" s="90"/>
      <c r="BU111" s="90"/>
      <c r="BV111" s="90"/>
    </row>
    <row r="112" spans="63:74" x14ac:dyDescent="0.2">
      <c r="BK112" s="90"/>
      <c r="BL112" s="90"/>
      <c r="BM112" s="90"/>
      <c r="BN112" s="90"/>
      <c r="BO112" s="90"/>
      <c r="BP112" s="90"/>
      <c r="BQ112" s="90"/>
      <c r="BR112" s="90"/>
      <c r="BS112" s="90"/>
      <c r="BT112" s="90"/>
      <c r="BU112" s="90"/>
      <c r="BV112" s="90"/>
    </row>
    <row r="113" spans="63:74" x14ac:dyDescent="0.2">
      <c r="BK113" s="90"/>
      <c r="BL113" s="90"/>
      <c r="BM113" s="90"/>
      <c r="BN113" s="90"/>
      <c r="BO113" s="90"/>
      <c r="BP113" s="90"/>
      <c r="BQ113" s="90"/>
      <c r="BR113" s="90"/>
      <c r="BS113" s="90"/>
      <c r="BT113" s="90"/>
      <c r="BU113" s="90"/>
      <c r="BV113" s="90"/>
    </row>
    <row r="114" spans="63:74" x14ac:dyDescent="0.2">
      <c r="BK114" s="90"/>
      <c r="BL114" s="90"/>
      <c r="BM114" s="90"/>
      <c r="BN114" s="90"/>
      <c r="BO114" s="90"/>
      <c r="BP114" s="90"/>
      <c r="BQ114" s="90"/>
      <c r="BR114" s="90"/>
      <c r="BS114" s="90"/>
      <c r="BT114" s="90"/>
      <c r="BU114" s="90"/>
      <c r="BV114" s="90"/>
    </row>
    <row r="115" spans="63:74" x14ac:dyDescent="0.2">
      <c r="BK115" s="90"/>
      <c r="BL115" s="90"/>
      <c r="BM115" s="90"/>
      <c r="BN115" s="90"/>
      <c r="BO115" s="90"/>
      <c r="BP115" s="90"/>
      <c r="BQ115" s="90"/>
      <c r="BR115" s="90"/>
      <c r="BS115" s="90"/>
      <c r="BT115" s="90"/>
      <c r="BU115" s="90"/>
      <c r="BV115" s="90"/>
    </row>
    <row r="116" spans="63:74" x14ac:dyDescent="0.2">
      <c r="BK116" s="90"/>
      <c r="BL116" s="90"/>
      <c r="BM116" s="90"/>
      <c r="BN116" s="90"/>
      <c r="BO116" s="90"/>
      <c r="BP116" s="90"/>
      <c r="BQ116" s="90"/>
      <c r="BR116" s="90"/>
      <c r="BS116" s="90"/>
      <c r="BT116" s="90"/>
      <c r="BU116" s="90"/>
      <c r="BV116" s="90"/>
    </row>
    <row r="117" spans="63:74" x14ac:dyDescent="0.2">
      <c r="BK117" s="90"/>
      <c r="BL117" s="90"/>
      <c r="BM117" s="90"/>
      <c r="BN117" s="90"/>
      <c r="BO117" s="90"/>
      <c r="BP117" s="90"/>
      <c r="BQ117" s="90"/>
      <c r="BR117" s="90"/>
      <c r="BS117" s="90"/>
      <c r="BT117" s="90"/>
      <c r="BU117" s="90"/>
      <c r="BV117" s="90"/>
    </row>
    <row r="118" spans="63:74" x14ac:dyDescent="0.2">
      <c r="BK118" s="90"/>
      <c r="BL118" s="90"/>
      <c r="BM118" s="90"/>
      <c r="BN118" s="90"/>
      <c r="BO118" s="90"/>
      <c r="BP118" s="90"/>
      <c r="BQ118" s="90"/>
      <c r="BR118" s="90"/>
      <c r="BS118" s="90"/>
      <c r="BT118" s="90"/>
      <c r="BU118" s="90"/>
      <c r="BV118" s="90"/>
    </row>
    <row r="119" spans="63:74" x14ac:dyDescent="0.2">
      <c r="BK119" s="90"/>
      <c r="BL119" s="90"/>
      <c r="BM119" s="90"/>
      <c r="BN119" s="90"/>
      <c r="BO119" s="90"/>
      <c r="BP119" s="90"/>
      <c r="BQ119" s="90"/>
      <c r="BR119" s="90"/>
      <c r="BS119" s="90"/>
      <c r="BT119" s="90"/>
      <c r="BU119" s="90"/>
      <c r="BV119" s="90"/>
    </row>
    <row r="120" spans="63:74" x14ac:dyDescent="0.2">
      <c r="BK120" s="90"/>
      <c r="BL120" s="90"/>
      <c r="BM120" s="90"/>
      <c r="BN120" s="90"/>
      <c r="BO120" s="90"/>
      <c r="BP120" s="90"/>
      <c r="BQ120" s="90"/>
      <c r="BR120" s="90"/>
      <c r="BS120" s="90"/>
      <c r="BT120" s="90"/>
      <c r="BU120" s="90"/>
      <c r="BV120" s="90"/>
    </row>
    <row r="121" spans="63:74" x14ac:dyDescent="0.2">
      <c r="BK121" s="90"/>
      <c r="BL121" s="90"/>
      <c r="BM121" s="90"/>
      <c r="BN121" s="90"/>
      <c r="BO121" s="90"/>
      <c r="BP121" s="90"/>
      <c r="BQ121" s="90"/>
      <c r="BR121" s="90"/>
      <c r="BS121" s="90"/>
      <c r="BT121" s="90"/>
      <c r="BU121" s="90"/>
      <c r="BV121" s="90"/>
    </row>
    <row r="122" spans="63:74" x14ac:dyDescent="0.2">
      <c r="BK122" s="90"/>
      <c r="BL122" s="90"/>
      <c r="BM122" s="90"/>
      <c r="BN122" s="90"/>
      <c r="BO122" s="90"/>
      <c r="BP122" s="90"/>
      <c r="BQ122" s="90"/>
      <c r="BR122" s="90"/>
      <c r="BS122" s="90"/>
      <c r="BT122" s="90"/>
      <c r="BU122" s="90"/>
      <c r="BV122" s="90"/>
    </row>
    <row r="123" spans="63:74" x14ac:dyDescent="0.2">
      <c r="BK123" s="90"/>
      <c r="BL123" s="90"/>
      <c r="BM123" s="90"/>
      <c r="BN123" s="90"/>
      <c r="BO123" s="90"/>
      <c r="BP123" s="90"/>
      <c r="BQ123" s="90"/>
      <c r="BR123" s="90"/>
      <c r="BS123" s="90"/>
      <c r="BT123" s="90"/>
      <c r="BU123" s="90"/>
      <c r="BV123" s="90"/>
    </row>
    <row r="124" spans="63:74" x14ac:dyDescent="0.2">
      <c r="BK124" s="90"/>
      <c r="BL124" s="90"/>
      <c r="BM124" s="90"/>
      <c r="BN124" s="90"/>
      <c r="BO124" s="90"/>
      <c r="BP124" s="90"/>
      <c r="BQ124" s="90"/>
      <c r="BR124" s="90"/>
      <c r="BS124" s="90"/>
      <c r="BT124" s="90"/>
      <c r="BU124" s="90"/>
      <c r="BV124" s="90"/>
    </row>
    <row r="125" spans="63:74" x14ac:dyDescent="0.2">
      <c r="BK125" s="90"/>
      <c r="BL125" s="90"/>
      <c r="BM125" s="90"/>
      <c r="BN125" s="90"/>
      <c r="BO125" s="90"/>
      <c r="BP125" s="90"/>
      <c r="BQ125" s="90"/>
      <c r="BR125" s="90"/>
      <c r="BS125" s="90"/>
      <c r="BT125" s="90"/>
      <c r="BU125" s="90"/>
      <c r="BV125" s="90"/>
    </row>
    <row r="126" spans="63:74" x14ac:dyDescent="0.2">
      <c r="BK126" s="90"/>
      <c r="BL126" s="90"/>
      <c r="BM126" s="90"/>
      <c r="BN126" s="90"/>
      <c r="BO126" s="90"/>
      <c r="BP126" s="90"/>
      <c r="BQ126" s="90"/>
      <c r="BR126" s="90"/>
      <c r="BS126" s="90"/>
      <c r="BT126" s="90"/>
      <c r="BU126" s="90"/>
      <c r="BV126" s="90"/>
    </row>
    <row r="127" spans="63:74" x14ac:dyDescent="0.2">
      <c r="BK127" s="90"/>
      <c r="BL127" s="90"/>
      <c r="BM127" s="90"/>
      <c r="BN127" s="90"/>
      <c r="BO127" s="90"/>
      <c r="BP127" s="90"/>
      <c r="BQ127" s="90"/>
      <c r="BR127" s="90"/>
      <c r="BS127" s="90"/>
      <c r="BT127" s="90"/>
      <c r="BU127" s="90"/>
      <c r="BV127" s="90"/>
    </row>
    <row r="128" spans="63:74" x14ac:dyDescent="0.2">
      <c r="BK128" s="90"/>
      <c r="BL128" s="90"/>
      <c r="BM128" s="90"/>
      <c r="BN128" s="90"/>
      <c r="BO128" s="90"/>
      <c r="BP128" s="90"/>
      <c r="BQ128" s="90"/>
      <c r="BR128" s="90"/>
      <c r="BS128" s="90"/>
      <c r="BT128" s="90"/>
      <c r="BU128" s="90"/>
      <c r="BV128" s="90"/>
    </row>
    <row r="129" spans="63:74" x14ac:dyDescent="0.2">
      <c r="BK129" s="90"/>
      <c r="BL129" s="90"/>
      <c r="BM129" s="90"/>
      <c r="BN129" s="90"/>
      <c r="BO129" s="90"/>
      <c r="BP129" s="90"/>
      <c r="BQ129" s="90"/>
      <c r="BR129" s="90"/>
      <c r="BS129" s="90"/>
      <c r="BT129" s="90"/>
      <c r="BU129" s="90"/>
      <c r="BV129" s="90"/>
    </row>
    <row r="130" spans="63:74" x14ac:dyDescent="0.2">
      <c r="BK130" s="90"/>
      <c r="BL130" s="90"/>
      <c r="BM130" s="90"/>
      <c r="BN130" s="90"/>
      <c r="BO130" s="90"/>
      <c r="BP130" s="90"/>
      <c r="BQ130" s="90"/>
      <c r="BR130" s="90"/>
      <c r="BS130" s="90"/>
      <c r="BT130" s="90"/>
      <c r="BU130" s="90"/>
      <c r="BV130" s="90"/>
    </row>
    <row r="131" spans="63:74" x14ac:dyDescent="0.2">
      <c r="BK131" s="90"/>
      <c r="BL131" s="90"/>
      <c r="BM131" s="90"/>
      <c r="BN131" s="90"/>
      <c r="BO131" s="90"/>
      <c r="BP131" s="90"/>
      <c r="BQ131" s="90"/>
      <c r="BR131" s="90"/>
      <c r="BS131" s="90"/>
      <c r="BT131" s="90"/>
      <c r="BU131" s="90"/>
      <c r="BV131" s="90"/>
    </row>
    <row r="132" spans="63:74" x14ac:dyDescent="0.2">
      <c r="BK132" s="90"/>
      <c r="BL132" s="90"/>
      <c r="BM132" s="90"/>
      <c r="BN132" s="90"/>
      <c r="BO132" s="90"/>
      <c r="BP132" s="90"/>
      <c r="BQ132" s="90"/>
      <c r="BR132" s="90"/>
      <c r="BS132" s="90"/>
      <c r="BT132" s="90"/>
      <c r="BU132" s="90"/>
      <c r="BV132" s="90"/>
    </row>
    <row r="133" spans="63:74" x14ac:dyDescent="0.2">
      <c r="BK133" s="90"/>
      <c r="BL133" s="90"/>
      <c r="BM133" s="90"/>
      <c r="BN133" s="90"/>
      <c r="BO133" s="90"/>
      <c r="BP133" s="90"/>
      <c r="BQ133" s="90"/>
      <c r="BR133" s="90"/>
      <c r="BS133" s="90"/>
      <c r="BT133" s="90"/>
      <c r="BU133" s="90"/>
      <c r="BV133" s="90"/>
    </row>
    <row r="134" spans="63:74" x14ac:dyDescent="0.2">
      <c r="BK134" s="90"/>
      <c r="BL134" s="90"/>
      <c r="BM134" s="90"/>
      <c r="BN134" s="90"/>
      <c r="BO134" s="90"/>
      <c r="BP134" s="90"/>
      <c r="BQ134" s="90"/>
      <c r="BR134" s="90"/>
      <c r="BS134" s="90"/>
      <c r="BT134" s="90"/>
      <c r="BU134" s="90"/>
      <c r="BV134" s="90"/>
    </row>
    <row r="135" spans="63:74" x14ac:dyDescent="0.2">
      <c r="BK135" s="90"/>
      <c r="BL135" s="90"/>
      <c r="BM135" s="90"/>
      <c r="BN135" s="90"/>
      <c r="BO135" s="90"/>
      <c r="BP135" s="90"/>
      <c r="BQ135" s="90"/>
      <c r="BR135" s="90"/>
      <c r="BS135" s="90"/>
      <c r="BT135" s="90"/>
      <c r="BU135" s="90"/>
      <c r="BV135" s="90"/>
    </row>
    <row r="136" spans="63:74" x14ac:dyDescent="0.2">
      <c r="BK136" s="90"/>
      <c r="BL136" s="90"/>
      <c r="BM136" s="90"/>
      <c r="BN136" s="90"/>
      <c r="BO136" s="90"/>
      <c r="BP136" s="90"/>
      <c r="BQ136" s="90"/>
      <c r="BR136" s="90"/>
      <c r="BS136" s="90"/>
      <c r="BT136" s="90"/>
      <c r="BU136" s="90"/>
      <c r="BV136" s="90"/>
    </row>
    <row r="137" spans="63:74" x14ac:dyDescent="0.2">
      <c r="BK137" s="90"/>
      <c r="BL137" s="90"/>
      <c r="BM137" s="90"/>
      <c r="BN137" s="90"/>
      <c r="BO137" s="90"/>
      <c r="BP137" s="90"/>
      <c r="BQ137" s="90"/>
      <c r="BR137" s="90"/>
      <c r="BS137" s="90"/>
      <c r="BT137" s="90"/>
      <c r="BU137" s="90"/>
      <c r="BV137" s="90"/>
    </row>
    <row r="138" spans="63:74" x14ac:dyDescent="0.2">
      <c r="BK138" s="90"/>
      <c r="BL138" s="90"/>
      <c r="BM138" s="90"/>
      <c r="BN138" s="90"/>
      <c r="BO138" s="90"/>
      <c r="BP138" s="90"/>
      <c r="BQ138" s="90"/>
      <c r="BR138" s="90"/>
      <c r="BS138" s="90"/>
      <c r="BT138" s="90"/>
      <c r="BU138" s="90"/>
      <c r="BV138" s="90"/>
    </row>
    <row r="139" spans="63:74" x14ac:dyDescent="0.2">
      <c r="BK139" s="90"/>
      <c r="BL139" s="90"/>
      <c r="BM139" s="90"/>
      <c r="BN139" s="90"/>
      <c r="BO139" s="90"/>
      <c r="BP139" s="90"/>
      <c r="BQ139" s="90"/>
      <c r="BR139" s="90"/>
      <c r="BS139" s="90"/>
      <c r="BT139" s="90"/>
      <c r="BU139" s="90"/>
      <c r="BV139" s="90"/>
    </row>
    <row r="140" spans="63:74" x14ac:dyDescent="0.2">
      <c r="BK140" s="90"/>
      <c r="BL140" s="90"/>
      <c r="BM140" s="90"/>
      <c r="BN140" s="90"/>
      <c r="BO140" s="90"/>
      <c r="BP140" s="90"/>
      <c r="BQ140" s="90"/>
      <c r="BR140" s="90"/>
      <c r="BS140" s="90"/>
      <c r="BT140" s="90"/>
      <c r="BU140" s="90"/>
      <c r="BV140" s="90"/>
    </row>
    <row r="141" spans="63:74" x14ac:dyDescent="0.2">
      <c r="BK141" s="90"/>
      <c r="BL141" s="90"/>
      <c r="BM141" s="90"/>
      <c r="BN141" s="90"/>
      <c r="BO141" s="90"/>
      <c r="BP141" s="90"/>
      <c r="BQ141" s="90"/>
      <c r="BR141" s="90"/>
      <c r="BS141" s="90"/>
      <c r="BT141" s="90"/>
      <c r="BU141" s="90"/>
      <c r="BV141" s="90"/>
    </row>
    <row r="142" spans="63:74" x14ac:dyDescent="0.2">
      <c r="BK142" s="90"/>
      <c r="BL142" s="90"/>
      <c r="BM142" s="90"/>
      <c r="BN142" s="90"/>
      <c r="BO142" s="90"/>
      <c r="BP142" s="90"/>
      <c r="BQ142" s="90"/>
      <c r="BR142" s="90"/>
      <c r="BS142" s="90"/>
      <c r="BT142" s="90"/>
      <c r="BU142" s="90"/>
      <c r="BV142" s="90"/>
    </row>
    <row r="143" spans="63:74" x14ac:dyDescent="0.2">
      <c r="BK143" s="90"/>
      <c r="BL143" s="90"/>
      <c r="BM143" s="90"/>
      <c r="BN143" s="90"/>
      <c r="BO143" s="90"/>
      <c r="BP143" s="90"/>
      <c r="BQ143" s="90"/>
      <c r="BR143" s="90"/>
      <c r="BS143" s="90"/>
      <c r="BT143" s="90"/>
      <c r="BU143" s="90"/>
      <c r="BV143" s="90"/>
    </row>
  </sheetData>
  <mergeCells count="17">
    <mergeCell ref="B63:Q63"/>
    <mergeCell ref="B64:Q64"/>
    <mergeCell ref="B60:Q60"/>
    <mergeCell ref="B62:Q62"/>
    <mergeCell ref="B56:Q56"/>
    <mergeCell ref="B58:Q58"/>
    <mergeCell ref="B59:Q59"/>
    <mergeCell ref="B57:Q57"/>
    <mergeCell ref="B61:R61"/>
    <mergeCell ref="A1:A2"/>
    <mergeCell ref="AM3:AX3"/>
    <mergeCell ref="AY3:BJ3"/>
    <mergeCell ref="BK3:BV3"/>
    <mergeCell ref="B1:AL1"/>
    <mergeCell ref="C3:N3"/>
    <mergeCell ref="O3:Z3"/>
    <mergeCell ref="AA3:AL3"/>
  </mergeCells>
  <phoneticPr fontId="7" type="noConversion"/>
  <hyperlinks>
    <hyperlink ref="A1:A2" location="Contents!A1" display="Table of Contents" xr:uid="{00000000-0004-0000-1700-000000000000}"/>
  </hyperlinks>
  <pageMargins left="0.25" right="0.25" top="0.25" bottom="0.25" header="0.5" footer="0.5"/>
  <pageSetup scale="70" orientation="portrait" horizontalDpi="300" verticalDpi="300" r:id="rId1"/>
  <headerFooter alignWithMargins="0">
    <oddFooter>&amp;L&amp;"Courier,Bold"&amp;F&amp;C&amp;P&amp;R&amp;"Courier,Bold"&amp;D  &amp;T</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pageSetUpPr fitToPage="1"/>
  </sheetPr>
  <dimension ref="A1:BV146"/>
  <sheetViews>
    <sheetView zoomScaleNormal="100" workbookViewId="0">
      <pane xSplit="2" ySplit="4" topLeftCell="AQ5" activePane="bottomRight" state="frozen"/>
      <selection pane="topRight" activeCell="BI18" sqref="BI18"/>
      <selection pane="bottomLeft" activeCell="BI18" sqref="BI18"/>
      <selection pane="bottomRight" activeCell="B1" sqref="B1:AL1"/>
    </sheetView>
  </sheetViews>
  <sheetFormatPr defaultColWidth="9.5703125" defaultRowHeight="12" x14ac:dyDescent="0.15"/>
  <cols>
    <col min="1" max="1" width="13.42578125" style="63" customWidth="1"/>
    <col min="2" max="2" width="36.42578125" style="63" customWidth="1"/>
    <col min="3" max="50" width="6.5703125" style="63" customWidth="1"/>
    <col min="51" max="55" width="6.5703125" style="749" customWidth="1"/>
    <col min="56" max="58" width="6.5703125" style="635" customWidth="1"/>
    <col min="59" max="61" width="6.5703125" style="749" customWidth="1"/>
    <col min="62" max="62" width="6.5703125" style="89" customWidth="1"/>
    <col min="63" max="74" width="6.5703125" style="63" customWidth="1"/>
    <col min="75" max="16384" width="9.5703125" style="63"/>
  </cols>
  <sheetData>
    <row r="1" spans="1:74" ht="13.35" customHeight="1" x14ac:dyDescent="0.2">
      <c r="A1" s="970" t="s">
        <v>38</v>
      </c>
      <c r="B1" s="1098" t="s">
        <v>35</v>
      </c>
      <c r="C1" s="1038"/>
      <c r="D1" s="1038"/>
      <c r="E1" s="1038"/>
      <c r="F1" s="1038"/>
      <c r="G1" s="1038"/>
      <c r="H1" s="1038"/>
      <c r="I1" s="1038"/>
      <c r="J1" s="1038"/>
      <c r="K1" s="1038"/>
      <c r="L1" s="1038"/>
      <c r="M1" s="1038"/>
      <c r="N1" s="1038"/>
      <c r="O1" s="1038"/>
      <c r="P1" s="1038"/>
      <c r="Q1" s="1038"/>
      <c r="R1" s="1038"/>
      <c r="S1" s="1038"/>
      <c r="T1" s="1038"/>
      <c r="U1" s="1038"/>
      <c r="V1" s="1038"/>
      <c r="W1" s="1038"/>
      <c r="X1" s="1038"/>
      <c r="Y1" s="1038"/>
      <c r="Z1" s="1038"/>
      <c r="AA1" s="1038"/>
      <c r="AB1" s="1038"/>
      <c r="AC1" s="1038"/>
      <c r="AD1" s="1038"/>
      <c r="AE1" s="1038"/>
      <c r="AF1" s="1038"/>
      <c r="AG1" s="1038"/>
      <c r="AH1" s="1038"/>
      <c r="AI1" s="1038"/>
      <c r="AJ1" s="1038"/>
      <c r="AK1" s="1038"/>
      <c r="AL1" s="1038"/>
    </row>
    <row r="2" spans="1:74" s="64" customFormat="1" ht="13.35" customHeight="1" x14ac:dyDescent="0.2">
      <c r="A2" s="971"/>
      <c r="B2" s="954" t="str">
        <f>"U.S. Energy Information Administration  |  Short-Term Energy Outlook  - "&amp;Dates!D1</f>
        <v>U.S. Energy Information Administration  |  Short-Term Energy Outlook  - August 2026</v>
      </c>
      <c r="C2" s="233"/>
      <c r="D2" s="233"/>
      <c r="E2" s="233"/>
      <c r="F2" s="233"/>
      <c r="G2" s="233"/>
      <c r="H2" s="233"/>
      <c r="I2" s="233"/>
      <c r="J2" s="233"/>
      <c r="K2" s="233"/>
      <c r="L2" s="233"/>
      <c r="M2" s="233"/>
      <c r="N2" s="233"/>
      <c r="O2" s="233"/>
      <c r="P2" s="233"/>
      <c r="Q2" s="233"/>
      <c r="R2" s="233"/>
      <c r="S2" s="233"/>
      <c r="T2" s="233"/>
      <c r="U2" s="233"/>
      <c r="V2" s="233"/>
      <c r="W2" s="233"/>
      <c r="X2" s="233"/>
      <c r="Y2" s="233"/>
      <c r="Z2" s="233"/>
      <c r="AA2" s="233"/>
      <c r="AB2" s="233"/>
      <c r="AC2" s="233"/>
      <c r="AD2" s="233"/>
      <c r="AE2" s="233"/>
      <c r="AF2" s="233"/>
      <c r="AG2" s="233"/>
      <c r="AH2" s="233"/>
      <c r="AI2" s="233"/>
      <c r="AJ2" s="233"/>
      <c r="AK2" s="233"/>
      <c r="AL2" s="233"/>
      <c r="AY2" s="750"/>
      <c r="AZ2" s="750"/>
      <c r="BA2" s="750"/>
      <c r="BB2" s="750"/>
      <c r="BC2" s="750"/>
      <c r="BD2" s="636"/>
      <c r="BE2" s="636"/>
      <c r="BF2" s="636"/>
      <c r="BG2" s="750"/>
      <c r="BH2" s="750"/>
      <c r="BI2" s="750"/>
      <c r="BJ2" s="141"/>
    </row>
    <row r="3" spans="1:74" s="7" customFormat="1" ht="12.75" x14ac:dyDescent="0.2">
      <c r="A3" s="248" t="s">
        <v>39</v>
      </c>
      <c r="B3" s="9"/>
      <c r="C3" s="962">
        <f>Dates!D3</f>
        <v>2022</v>
      </c>
      <c r="D3" s="963"/>
      <c r="E3" s="963"/>
      <c r="F3" s="963"/>
      <c r="G3" s="963"/>
      <c r="H3" s="963"/>
      <c r="I3" s="963"/>
      <c r="J3" s="963"/>
      <c r="K3" s="963"/>
      <c r="L3" s="963"/>
      <c r="M3" s="963"/>
      <c r="N3" s="964"/>
      <c r="O3" s="962">
        <f>C3+1</f>
        <v>2023</v>
      </c>
      <c r="P3" s="965"/>
      <c r="Q3" s="965"/>
      <c r="R3" s="965"/>
      <c r="S3" s="965"/>
      <c r="T3" s="965"/>
      <c r="U3" s="965"/>
      <c r="V3" s="965"/>
      <c r="W3" s="965"/>
      <c r="X3" s="963"/>
      <c r="Y3" s="963"/>
      <c r="Z3" s="964"/>
      <c r="AA3" s="955">
        <f>O3+1</f>
        <v>2024</v>
      </c>
      <c r="AB3" s="963"/>
      <c r="AC3" s="963"/>
      <c r="AD3" s="963"/>
      <c r="AE3" s="963"/>
      <c r="AF3" s="963"/>
      <c r="AG3" s="963"/>
      <c r="AH3" s="963"/>
      <c r="AI3" s="963"/>
      <c r="AJ3" s="963"/>
      <c r="AK3" s="963"/>
      <c r="AL3" s="964"/>
      <c r="AM3" s="955">
        <f>AA3+1</f>
        <v>2025</v>
      </c>
      <c r="AN3" s="963"/>
      <c r="AO3" s="963"/>
      <c r="AP3" s="963"/>
      <c r="AQ3" s="963"/>
      <c r="AR3" s="963"/>
      <c r="AS3" s="963"/>
      <c r="AT3" s="963"/>
      <c r="AU3" s="963"/>
      <c r="AV3" s="963"/>
      <c r="AW3" s="963"/>
      <c r="AX3" s="964"/>
      <c r="AY3" s="955">
        <f>AM3+1</f>
        <v>2026</v>
      </c>
      <c r="AZ3" s="956"/>
      <c r="BA3" s="956"/>
      <c r="BB3" s="956"/>
      <c r="BC3" s="956"/>
      <c r="BD3" s="956"/>
      <c r="BE3" s="956"/>
      <c r="BF3" s="956"/>
      <c r="BG3" s="956"/>
      <c r="BH3" s="956"/>
      <c r="BI3" s="956"/>
      <c r="BJ3" s="957"/>
      <c r="BK3" s="955">
        <f>AY3+1</f>
        <v>2027</v>
      </c>
      <c r="BL3" s="963"/>
      <c r="BM3" s="963"/>
      <c r="BN3" s="963"/>
      <c r="BO3" s="963"/>
      <c r="BP3" s="963"/>
      <c r="BQ3" s="963"/>
      <c r="BR3" s="963"/>
      <c r="BS3" s="963"/>
      <c r="BT3" s="963"/>
      <c r="BU3" s="963"/>
      <c r="BV3" s="964"/>
    </row>
    <row r="4" spans="1:74" s="7" customFormat="1" ht="11.25" x14ac:dyDescent="0.2">
      <c r="A4" s="254" t="str">
        <f>TEXT(Dates!$D$2,"dddd, mmmm d, yyyy")</f>
        <v>Thursday, August 6, 2026</v>
      </c>
      <c r="B4" s="10"/>
      <c r="C4" s="11" t="s">
        <v>40</v>
      </c>
      <c r="D4" s="11" t="s">
        <v>41</v>
      </c>
      <c r="E4" s="11" t="s">
        <v>42</v>
      </c>
      <c r="F4" s="11" t="s">
        <v>43</v>
      </c>
      <c r="G4" s="11" t="s">
        <v>44</v>
      </c>
      <c r="H4" s="11" t="s">
        <v>45</v>
      </c>
      <c r="I4" s="11" t="s">
        <v>46</v>
      </c>
      <c r="J4" s="11" t="s">
        <v>47</v>
      </c>
      <c r="K4" s="11" t="s">
        <v>48</v>
      </c>
      <c r="L4" s="11" t="s">
        <v>49</v>
      </c>
      <c r="M4" s="11" t="s">
        <v>50</v>
      </c>
      <c r="N4" s="11" t="s">
        <v>51</v>
      </c>
      <c r="O4" s="11" t="s">
        <v>40</v>
      </c>
      <c r="P4" s="11" t="s">
        <v>41</v>
      </c>
      <c r="Q4" s="11" t="s">
        <v>42</v>
      </c>
      <c r="R4" s="11" t="s">
        <v>43</v>
      </c>
      <c r="S4" s="11" t="s">
        <v>44</v>
      </c>
      <c r="T4" s="11" t="s">
        <v>45</v>
      </c>
      <c r="U4" s="11" t="s">
        <v>46</v>
      </c>
      <c r="V4" s="11" t="s">
        <v>47</v>
      </c>
      <c r="W4" s="11" t="s">
        <v>48</v>
      </c>
      <c r="X4" s="11" t="s">
        <v>49</v>
      </c>
      <c r="Y4" s="11" t="s">
        <v>50</v>
      </c>
      <c r="Z4" s="11" t="s">
        <v>51</v>
      </c>
      <c r="AA4" s="11" t="s">
        <v>40</v>
      </c>
      <c r="AB4" s="11" t="s">
        <v>41</v>
      </c>
      <c r="AC4" s="11" t="s">
        <v>42</v>
      </c>
      <c r="AD4" s="11" t="s">
        <v>43</v>
      </c>
      <c r="AE4" s="11" t="s">
        <v>44</v>
      </c>
      <c r="AF4" s="11" t="s">
        <v>45</v>
      </c>
      <c r="AG4" s="11" t="s">
        <v>46</v>
      </c>
      <c r="AH4" s="11" t="s">
        <v>47</v>
      </c>
      <c r="AI4" s="11" t="s">
        <v>48</v>
      </c>
      <c r="AJ4" s="11" t="s">
        <v>49</v>
      </c>
      <c r="AK4" s="11" t="s">
        <v>50</v>
      </c>
      <c r="AL4" s="11" t="s">
        <v>51</v>
      </c>
      <c r="AM4" s="11" t="s">
        <v>40</v>
      </c>
      <c r="AN4" s="11" t="s">
        <v>41</v>
      </c>
      <c r="AO4" s="11" t="s">
        <v>42</v>
      </c>
      <c r="AP4" s="11" t="s">
        <v>43</v>
      </c>
      <c r="AQ4" s="11" t="s">
        <v>44</v>
      </c>
      <c r="AR4" s="11" t="s">
        <v>45</v>
      </c>
      <c r="AS4" s="11" t="s">
        <v>46</v>
      </c>
      <c r="AT4" s="11" t="s">
        <v>47</v>
      </c>
      <c r="AU4" s="11" t="s">
        <v>48</v>
      </c>
      <c r="AV4" s="11" t="s">
        <v>49</v>
      </c>
      <c r="AW4" s="11" t="s">
        <v>50</v>
      </c>
      <c r="AX4" s="11" t="s">
        <v>51</v>
      </c>
      <c r="AY4" s="553" t="s">
        <v>40</v>
      </c>
      <c r="AZ4" s="553" t="s">
        <v>41</v>
      </c>
      <c r="BA4" s="553" t="s">
        <v>42</v>
      </c>
      <c r="BB4" s="553" t="s">
        <v>43</v>
      </c>
      <c r="BC4" s="553" t="s">
        <v>44</v>
      </c>
      <c r="BD4" s="553" t="s">
        <v>45</v>
      </c>
      <c r="BE4" s="553" t="s">
        <v>46</v>
      </c>
      <c r="BF4" s="553" t="s">
        <v>47</v>
      </c>
      <c r="BG4" s="553" t="s">
        <v>48</v>
      </c>
      <c r="BH4" s="553" t="s">
        <v>49</v>
      </c>
      <c r="BI4" s="553" t="s">
        <v>50</v>
      </c>
      <c r="BJ4" s="11" t="s">
        <v>51</v>
      </c>
      <c r="BK4" s="11" t="s">
        <v>40</v>
      </c>
      <c r="BL4" s="11" t="s">
        <v>41</v>
      </c>
      <c r="BM4" s="11" t="s">
        <v>42</v>
      </c>
      <c r="BN4" s="11" t="s">
        <v>43</v>
      </c>
      <c r="BO4" s="11" t="s">
        <v>44</v>
      </c>
      <c r="BP4" s="11" t="s">
        <v>45</v>
      </c>
      <c r="BQ4" s="11" t="s">
        <v>46</v>
      </c>
      <c r="BR4" s="11" t="s">
        <v>47</v>
      </c>
      <c r="BS4" s="11" t="s">
        <v>48</v>
      </c>
      <c r="BT4" s="11" t="s">
        <v>49</v>
      </c>
      <c r="BU4" s="11" t="s">
        <v>50</v>
      </c>
      <c r="BV4" s="11" t="s">
        <v>51</v>
      </c>
    </row>
    <row r="5" spans="1:74" ht="11.1" customHeight="1" x14ac:dyDescent="0.2">
      <c r="A5" s="6"/>
      <c r="B5" s="65" t="s">
        <v>1443</v>
      </c>
      <c r="C5" s="455"/>
      <c r="D5" s="455"/>
      <c r="E5" s="455"/>
      <c r="F5" s="455"/>
      <c r="G5" s="455"/>
      <c r="H5" s="455"/>
      <c r="I5" s="455"/>
      <c r="J5" s="455"/>
      <c r="K5" s="455"/>
      <c r="L5" s="455"/>
      <c r="M5" s="455"/>
      <c r="N5" s="455"/>
      <c r="O5" s="455"/>
      <c r="P5" s="455"/>
      <c r="Q5" s="455"/>
      <c r="R5" s="455"/>
      <c r="S5" s="455"/>
      <c r="T5" s="455"/>
      <c r="U5" s="455"/>
      <c r="V5" s="455"/>
      <c r="W5" s="455"/>
      <c r="X5" s="455"/>
      <c r="Y5" s="455"/>
      <c r="Z5" s="455"/>
      <c r="AA5" s="455"/>
      <c r="AB5" s="455"/>
      <c r="AC5" s="455"/>
      <c r="AD5" s="455"/>
      <c r="AE5" s="455"/>
      <c r="AF5" s="455"/>
      <c r="AG5" s="455"/>
      <c r="AH5" s="455"/>
      <c r="AI5" s="455"/>
      <c r="AJ5" s="455"/>
      <c r="AK5" s="455"/>
      <c r="AL5" s="455"/>
      <c r="AM5" s="455"/>
      <c r="AN5" s="455"/>
      <c r="AO5" s="455"/>
      <c r="AP5" s="455"/>
      <c r="AQ5" s="455"/>
      <c r="AR5" s="455"/>
      <c r="AS5" s="455"/>
      <c r="AT5" s="455"/>
      <c r="AU5" s="455"/>
      <c r="AV5" s="455"/>
      <c r="AW5" s="455"/>
      <c r="AX5" s="455"/>
      <c r="AY5" s="455"/>
      <c r="AZ5" s="847"/>
      <c r="BA5" s="847"/>
      <c r="BB5" s="856"/>
      <c r="BC5" s="847"/>
      <c r="BD5" s="874"/>
      <c r="BE5" s="874"/>
      <c r="BF5" s="775"/>
      <c r="BG5" s="775"/>
      <c r="BH5" s="775"/>
      <c r="BI5" s="775"/>
      <c r="BJ5" s="458"/>
      <c r="BK5" s="458"/>
      <c r="BL5" s="458"/>
      <c r="BM5" s="458"/>
      <c r="BN5" s="458"/>
      <c r="BO5" s="458"/>
      <c r="BP5" s="458"/>
      <c r="BQ5" s="458"/>
      <c r="BR5" s="458"/>
      <c r="BS5" s="458"/>
      <c r="BT5" s="458"/>
      <c r="BU5" s="458"/>
      <c r="BV5" s="458"/>
    </row>
    <row r="6" spans="1:74" ht="11.1" customHeight="1" x14ac:dyDescent="0.2">
      <c r="A6" s="6" t="s">
        <v>104</v>
      </c>
      <c r="B6" s="461" t="s">
        <v>595</v>
      </c>
      <c r="C6" s="315">
        <v>914.11585088000004</v>
      </c>
      <c r="D6" s="315">
        <v>711.89321710000002</v>
      </c>
      <c r="E6" s="315">
        <v>524.57678324999995</v>
      </c>
      <c r="F6" s="315">
        <v>341.58065744999999</v>
      </c>
      <c r="G6" s="315">
        <v>122.25727241</v>
      </c>
      <c r="H6" s="315">
        <v>25.901892105999998</v>
      </c>
      <c r="I6" s="315">
        <v>3.6293388627000001</v>
      </c>
      <c r="J6" s="315">
        <v>5.8137647882000003</v>
      </c>
      <c r="K6" s="315">
        <v>44.428107937</v>
      </c>
      <c r="L6" s="315">
        <v>257.45060373000001</v>
      </c>
      <c r="M6" s="315">
        <v>511.03636972999999</v>
      </c>
      <c r="N6" s="315">
        <v>780.75006823000001</v>
      </c>
      <c r="O6" s="315">
        <v>714.88941227999999</v>
      </c>
      <c r="P6" s="315">
        <v>621.20274444999995</v>
      </c>
      <c r="Q6" s="315">
        <v>585.28674481999997</v>
      </c>
      <c r="R6" s="315">
        <v>297.31027644</v>
      </c>
      <c r="S6" s="315">
        <v>144.71554836999999</v>
      </c>
      <c r="T6" s="315">
        <v>42.917058607000001</v>
      </c>
      <c r="U6" s="315">
        <v>4.7347716228000003</v>
      </c>
      <c r="V6" s="315">
        <v>9.7153106406000003</v>
      </c>
      <c r="W6" s="315">
        <v>45.635457441</v>
      </c>
      <c r="X6" s="315">
        <v>206.57469596000001</v>
      </c>
      <c r="Y6" s="315">
        <v>504.64866369999999</v>
      </c>
      <c r="Z6" s="315">
        <v>624.01699600999996</v>
      </c>
      <c r="AA6" s="315">
        <v>840.79430055</v>
      </c>
      <c r="AB6" s="315">
        <v>575.84743762999994</v>
      </c>
      <c r="AC6" s="315">
        <v>489.43984014</v>
      </c>
      <c r="AD6" s="315">
        <v>281.14185309999999</v>
      </c>
      <c r="AE6" s="315">
        <v>113.80764044999999</v>
      </c>
      <c r="AF6" s="315">
        <v>19.583541867000001</v>
      </c>
      <c r="AG6" s="315">
        <v>4.0195693864999997</v>
      </c>
      <c r="AH6" s="315">
        <v>9.0910849652000003</v>
      </c>
      <c r="AI6" s="315">
        <v>37.343344125999998</v>
      </c>
      <c r="AJ6" s="315">
        <v>186.49301091999999</v>
      </c>
      <c r="AK6" s="315">
        <v>430.10002577</v>
      </c>
      <c r="AL6" s="315">
        <v>704.27032731999998</v>
      </c>
      <c r="AM6" s="315">
        <v>946.49530682</v>
      </c>
      <c r="AN6" s="315">
        <v>686.83932097000002</v>
      </c>
      <c r="AO6" s="315">
        <v>470.26941871999998</v>
      </c>
      <c r="AP6" s="315">
        <v>279.64259711</v>
      </c>
      <c r="AQ6" s="315">
        <v>136.29791015000001</v>
      </c>
      <c r="AR6" s="315">
        <v>19.774276784000001</v>
      </c>
      <c r="AS6" s="315">
        <v>4.1167692666000004</v>
      </c>
      <c r="AT6" s="315">
        <v>10.601848493</v>
      </c>
      <c r="AU6" s="315">
        <v>39.771736347000001</v>
      </c>
      <c r="AV6" s="315">
        <v>215.45846109999999</v>
      </c>
      <c r="AW6" s="315">
        <v>463.75725197999998</v>
      </c>
      <c r="AX6" s="315">
        <v>747.77148482999996</v>
      </c>
      <c r="AY6" s="315">
        <v>876.48442227999999</v>
      </c>
      <c r="AZ6" s="783">
        <v>653.45633774999999</v>
      </c>
      <c r="BA6" s="783">
        <v>402.26516053</v>
      </c>
      <c r="BB6" s="783">
        <v>238.54004326</v>
      </c>
      <c r="BC6" s="783">
        <v>139.28882028000001</v>
      </c>
      <c r="BD6" s="783">
        <v>24.047863830000001</v>
      </c>
      <c r="BE6" s="783">
        <v>4.7508173069000001</v>
      </c>
      <c r="BF6" s="290">
        <v>8.1427823198000002</v>
      </c>
      <c r="BG6" s="290">
        <v>55.175350678999997</v>
      </c>
      <c r="BH6" s="290">
        <v>236.96037150999999</v>
      </c>
      <c r="BI6" s="290">
        <v>479.14294102000002</v>
      </c>
      <c r="BJ6" s="290">
        <v>714.03702513999997</v>
      </c>
      <c r="BK6" s="290">
        <v>791.29321073000006</v>
      </c>
      <c r="BL6" s="290">
        <v>644.41701004000004</v>
      </c>
      <c r="BM6" s="290">
        <v>525.78959909000002</v>
      </c>
      <c r="BN6" s="290">
        <v>297.85692437</v>
      </c>
      <c r="BO6" s="290">
        <v>134.3601932</v>
      </c>
      <c r="BP6" s="290">
        <v>30.79559248</v>
      </c>
      <c r="BQ6" s="290">
        <v>7.2062913359999996</v>
      </c>
      <c r="BR6" s="290">
        <v>11.062030914999999</v>
      </c>
      <c r="BS6" s="290">
        <v>54.983681244000003</v>
      </c>
      <c r="BT6" s="290">
        <v>236.00493992</v>
      </c>
      <c r="BU6" s="290">
        <v>477.18591251999999</v>
      </c>
      <c r="BV6" s="290">
        <v>711.07967081000004</v>
      </c>
    </row>
    <row r="7" spans="1:74" ht="11.1" customHeight="1" x14ac:dyDescent="0.2">
      <c r="A7" s="6" t="s">
        <v>1444</v>
      </c>
      <c r="B7" s="681" t="s">
        <v>774</v>
      </c>
      <c r="C7" s="315">
        <v>1302.8332127000001</v>
      </c>
      <c r="D7" s="315">
        <v>993.62573215999998</v>
      </c>
      <c r="E7" s="315">
        <v>840.82610921000003</v>
      </c>
      <c r="F7" s="315">
        <v>543.76703329999998</v>
      </c>
      <c r="G7" s="315">
        <v>186.81895363999999</v>
      </c>
      <c r="H7" s="315">
        <v>53.313839643000001</v>
      </c>
      <c r="I7" s="315">
        <v>2.9952189972999999</v>
      </c>
      <c r="J7" s="315">
        <v>3.4605077423999999</v>
      </c>
      <c r="K7" s="315">
        <v>108.01024042</v>
      </c>
      <c r="L7" s="315">
        <v>386.30016271</v>
      </c>
      <c r="M7" s="315">
        <v>613.49943017999999</v>
      </c>
      <c r="N7" s="315">
        <v>982.55737772999998</v>
      </c>
      <c r="O7" s="315">
        <v>925.58537387000001</v>
      </c>
      <c r="P7" s="315">
        <v>940.19358399999999</v>
      </c>
      <c r="Q7" s="315">
        <v>850.32885721000002</v>
      </c>
      <c r="R7" s="315">
        <v>467.92891680000002</v>
      </c>
      <c r="S7" s="315">
        <v>282.74799974000001</v>
      </c>
      <c r="T7" s="315">
        <v>69.103916960000006</v>
      </c>
      <c r="U7" s="315">
        <v>1.1579557711999999</v>
      </c>
      <c r="V7" s="315">
        <v>24.628594521</v>
      </c>
      <c r="W7" s="315">
        <v>65.566994909000002</v>
      </c>
      <c r="X7" s="315">
        <v>288.65432265999999</v>
      </c>
      <c r="Y7" s="315">
        <v>788.41146776999994</v>
      </c>
      <c r="Z7" s="315">
        <v>853.45779215000005</v>
      </c>
      <c r="AA7" s="315">
        <v>1087.7639849</v>
      </c>
      <c r="AB7" s="315">
        <v>915.36549548999994</v>
      </c>
      <c r="AC7" s="315">
        <v>762.28174275000003</v>
      </c>
      <c r="AD7" s="315">
        <v>543.66061711999998</v>
      </c>
      <c r="AE7" s="315">
        <v>191.32625569999999</v>
      </c>
      <c r="AF7" s="315">
        <v>17.138877818000001</v>
      </c>
      <c r="AG7" s="315">
        <v>0.62553883630999996</v>
      </c>
      <c r="AH7" s="315">
        <v>16.725113736000001</v>
      </c>
      <c r="AI7" s="315">
        <v>95.061071587000001</v>
      </c>
      <c r="AJ7" s="315">
        <v>380.89374018000001</v>
      </c>
      <c r="AK7" s="315">
        <v>607.01222224000003</v>
      </c>
      <c r="AL7" s="315">
        <v>1060.0096214</v>
      </c>
      <c r="AM7" s="315">
        <v>1247.2930314</v>
      </c>
      <c r="AN7" s="315">
        <v>1074.9515495999999</v>
      </c>
      <c r="AO7" s="315">
        <v>790.06429611999999</v>
      </c>
      <c r="AP7" s="315">
        <v>513.15513410999995</v>
      </c>
      <c r="AQ7" s="315">
        <v>228.86858948</v>
      </c>
      <c r="AR7" s="315">
        <v>25.284077491000001</v>
      </c>
      <c r="AS7" s="315">
        <v>1.6936430810000001</v>
      </c>
      <c r="AT7" s="315">
        <v>26.871076037000002</v>
      </c>
      <c r="AU7" s="315">
        <v>92.724549006999993</v>
      </c>
      <c r="AV7" s="315">
        <v>381.52129250000002</v>
      </c>
      <c r="AW7" s="315">
        <v>756.64930828000001</v>
      </c>
      <c r="AX7" s="315">
        <v>1175.2455725</v>
      </c>
      <c r="AY7" s="315">
        <v>1290.261103</v>
      </c>
      <c r="AZ7" s="783">
        <v>1162.9063119</v>
      </c>
      <c r="BA7" s="783">
        <v>840.91681652</v>
      </c>
      <c r="BB7" s="783">
        <v>510.66227586000002</v>
      </c>
      <c r="BC7" s="783">
        <v>259.36152451999999</v>
      </c>
      <c r="BD7" s="783">
        <v>25.970383411</v>
      </c>
      <c r="BE7" s="783">
        <v>11.839069063</v>
      </c>
      <c r="BF7" s="290">
        <v>15.35381035</v>
      </c>
      <c r="BG7" s="290">
        <v>104.80559336</v>
      </c>
      <c r="BH7" s="290">
        <v>400.06677903999997</v>
      </c>
      <c r="BI7" s="290">
        <v>670.22632427999997</v>
      </c>
      <c r="BJ7" s="290">
        <v>963.774586</v>
      </c>
      <c r="BK7" s="290">
        <v>1124.9177021999999</v>
      </c>
      <c r="BL7" s="290">
        <v>964.07616665</v>
      </c>
      <c r="BM7" s="290">
        <v>852.25820754999995</v>
      </c>
      <c r="BN7" s="290">
        <v>523.35339539999995</v>
      </c>
      <c r="BO7" s="290">
        <v>246.66341564000001</v>
      </c>
      <c r="BP7" s="290">
        <v>47.515053190000003</v>
      </c>
      <c r="BQ7" s="290">
        <v>8.0275470312999992</v>
      </c>
      <c r="BR7" s="290">
        <v>17.306860069999999</v>
      </c>
      <c r="BS7" s="290">
        <v>104.49042245</v>
      </c>
      <c r="BT7" s="290">
        <v>398.74455619000003</v>
      </c>
      <c r="BU7" s="290">
        <v>667.97340342999996</v>
      </c>
      <c r="BV7" s="290">
        <v>960.52257371999997</v>
      </c>
    </row>
    <row r="8" spans="1:74" ht="11.1" customHeight="1" x14ac:dyDescent="0.2">
      <c r="A8" s="6" t="s">
        <v>1445</v>
      </c>
      <c r="B8" s="681" t="s">
        <v>776</v>
      </c>
      <c r="C8" s="315">
        <v>1242.2806759</v>
      </c>
      <c r="D8" s="315">
        <v>932.53877408999995</v>
      </c>
      <c r="E8" s="315">
        <v>758.35561323000002</v>
      </c>
      <c r="F8" s="315">
        <v>494.65055379</v>
      </c>
      <c r="G8" s="315">
        <v>145.74568611999999</v>
      </c>
      <c r="H8" s="315">
        <v>27.061136876999999</v>
      </c>
      <c r="I8" s="315">
        <v>1.7168175261</v>
      </c>
      <c r="J8" s="315">
        <v>3.4220830318000002</v>
      </c>
      <c r="K8" s="315">
        <v>67.347165191000002</v>
      </c>
      <c r="L8" s="315">
        <v>393.37230145000001</v>
      </c>
      <c r="M8" s="315">
        <v>588.38385447999997</v>
      </c>
      <c r="N8" s="315">
        <v>980.39113009000005</v>
      </c>
      <c r="O8" s="315">
        <v>843.05680001999997</v>
      </c>
      <c r="P8" s="315">
        <v>813.77148066999996</v>
      </c>
      <c r="Q8" s="315">
        <v>794.46310738</v>
      </c>
      <c r="R8" s="315">
        <v>367.26657602</v>
      </c>
      <c r="S8" s="315">
        <v>241.39693668999999</v>
      </c>
      <c r="T8" s="315">
        <v>44.023852570000003</v>
      </c>
      <c r="U8" s="315">
        <v>1.2462686449</v>
      </c>
      <c r="V8" s="315">
        <v>12.809023404</v>
      </c>
      <c r="W8" s="315">
        <v>57.234644178000003</v>
      </c>
      <c r="X8" s="315">
        <v>272.57730736000002</v>
      </c>
      <c r="Y8" s="315">
        <v>714.67941928000005</v>
      </c>
      <c r="Z8" s="315">
        <v>789.61880156999996</v>
      </c>
      <c r="AA8" s="315">
        <v>1021.6992931</v>
      </c>
      <c r="AB8" s="315">
        <v>831.82661469000004</v>
      </c>
      <c r="AC8" s="315">
        <v>671.09400567</v>
      </c>
      <c r="AD8" s="315">
        <v>430.61290656</v>
      </c>
      <c r="AE8" s="315">
        <v>128.30341462000001</v>
      </c>
      <c r="AF8" s="315">
        <v>9.0120479638000006</v>
      </c>
      <c r="AG8" s="315">
        <v>1.2464926680999999</v>
      </c>
      <c r="AH8" s="315">
        <v>7.6213750918000001</v>
      </c>
      <c r="AI8" s="315">
        <v>62.183621545000001</v>
      </c>
      <c r="AJ8" s="315">
        <v>306.03093225999999</v>
      </c>
      <c r="AK8" s="315">
        <v>551.60911999999996</v>
      </c>
      <c r="AL8" s="315">
        <v>999.24800837999999</v>
      </c>
      <c r="AM8" s="315">
        <v>1216.4243953</v>
      </c>
      <c r="AN8" s="315">
        <v>973.32021340999995</v>
      </c>
      <c r="AO8" s="315">
        <v>673.35863902999995</v>
      </c>
      <c r="AP8" s="315">
        <v>423.10669541999999</v>
      </c>
      <c r="AQ8" s="315">
        <v>190.85738646999999</v>
      </c>
      <c r="AR8" s="315">
        <v>10.063264724</v>
      </c>
      <c r="AS8" s="315">
        <v>1E-10</v>
      </c>
      <c r="AT8" s="315">
        <v>15.76013519</v>
      </c>
      <c r="AU8" s="315">
        <v>55.574584027999997</v>
      </c>
      <c r="AV8" s="315">
        <v>338.50986498999998</v>
      </c>
      <c r="AW8" s="315">
        <v>686.96507817999998</v>
      </c>
      <c r="AX8" s="315">
        <v>1106.4519605999999</v>
      </c>
      <c r="AY8" s="315">
        <v>1241.8715814</v>
      </c>
      <c r="AZ8" s="783">
        <v>1074.8423026999999</v>
      </c>
      <c r="BA8" s="783">
        <v>703.63284071999999</v>
      </c>
      <c r="BB8" s="783">
        <v>376.26616187000002</v>
      </c>
      <c r="BC8" s="783">
        <v>212.21736985999999</v>
      </c>
      <c r="BD8" s="783">
        <v>17.650346536000001</v>
      </c>
      <c r="BE8" s="783">
        <v>3.0268146145000001</v>
      </c>
      <c r="BF8" s="290">
        <v>6.8716707945</v>
      </c>
      <c r="BG8" s="290">
        <v>71.851584248999998</v>
      </c>
      <c r="BH8" s="290">
        <v>342.66162166999999</v>
      </c>
      <c r="BI8" s="290">
        <v>620.13904034999996</v>
      </c>
      <c r="BJ8" s="290">
        <v>900.60567742000001</v>
      </c>
      <c r="BK8" s="290">
        <v>1051.1857090000001</v>
      </c>
      <c r="BL8" s="290">
        <v>895.92904426999996</v>
      </c>
      <c r="BM8" s="290">
        <v>774.44663720999995</v>
      </c>
      <c r="BN8" s="290">
        <v>442.31905226999999</v>
      </c>
      <c r="BO8" s="290">
        <v>187.85707443000001</v>
      </c>
      <c r="BP8" s="290">
        <v>23.589719751000001</v>
      </c>
      <c r="BQ8" s="290">
        <v>4.2493378217000002</v>
      </c>
      <c r="BR8" s="290">
        <v>9.7154525166999992</v>
      </c>
      <c r="BS8" s="290">
        <v>71.602517035999995</v>
      </c>
      <c r="BT8" s="290">
        <v>341.52446889999999</v>
      </c>
      <c r="BU8" s="290">
        <v>618.09529246</v>
      </c>
      <c r="BV8" s="290">
        <v>897.63780555999995</v>
      </c>
    </row>
    <row r="9" spans="1:74" ht="11.1" customHeight="1" x14ac:dyDescent="0.2">
      <c r="A9" s="6" t="s">
        <v>1446</v>
      </c>
      <c r="B9" s="681" t="s">
        <v>962</v>
      </c>
      <c r="C9" s="315">
        <v>1391.4709289</v>
      </c>
      <c r="D9" s="315">
        <v>1084.4220359999999</v>
      </c>
      <c r="E9" s="315">
        <v>791.00943671000005</v>
      </c>
      <c r="F9" s="315">
        <v>567.17016418000003</v>
      </c>
      <c r="G9" s="315">
        <v>159.44644821</v>
      </c>
      <c r="H9" s="315">
        <v>26.039835212</v>
      </c>
      <c r="I9" s="315">
        <v>3.4267470162999998</v>
      </c>
      <c r="J9" s="315">
        <v>13.617616686</v>
      </c>
      <c r="K9" s="315">
        <v>82.050259217999994</v>
      </c>
      <c r="L9" s="315">
        <v>425.39829472999998</v>
      </c>
      <c r="M9" s="315">
        <v>694.66636015999995</v>
      </c>
      <c r="N9" s="315">
        <v>1105.4559561000001</v>
      </c>
      <c r="O9" s="315">
        <v>998.50363273999994</v>
      </c>
      <c r="P9" s="315">
        <v>880.92645124000001</v>
      </c>
      <c r="Q9" s="315">
        <v>848.97743041000001</v>
      </c>
      <c r="R9" s="315">
        <v>441.64725735000002</v>
      </c>
      <c r="S9" s="315">
        <v>215.85363407</v>
      </c>
      <c r="T9" s="315">
        <v>43.475758034000002</v>
      </c>
      <c r="U9" s="315">
        <v>5.9578660214000001</v>
      </c>
      <c r="V9" s="315">
        <v>20.823483760999999</v>
      </c>
      <c r="W9" s="315">
        <v>67.203305583000002</v>
      </c>
      <c r="X9" s="315">
        <v>337.25173955999998</v>
      </c>
      <c r="Y9" s="315">
        <v>735.53284689999998</v>
      </c>
      <c r="Z9" s="315">
        <v>825.59601080000004</v>
      </c>
      <c r="AA9" s="315">
        <v>1192.485572</v>
      </c>
      <c r="AB9" s="315">
        <v>775.18006370000001</v>
      </c>
      <c r="AC9" s="315">
        <v>689.76431176999995</v>
      </c>
      <c r="AD9" s="315">
        <v>392.78324053</v>
      </c>
      <c r="AE9" s="315">
        <v>133.88789881</v>
      </c>
      <c r="AF9" s="315">
        <v>19.312488403</v>
      </c>
      <c r="AG9" s="315">
        <v>7.1066558050999999</v>
      </c>
      <c r="AH9" s="315">
        <v>13.145604468</v>
      </c>
      <c r="AI9" s="315">
        <v>47.437007792999999</v>
      </c>
      <c r="AJ9" s="315">
        <v>293.35040003</v>
      </c>
      <c r="AK9" s="315">
        <v>594.18147467999995</v>
      </c>
      <c r="AL9" s="315">
        <v>1030.3169648999999</v>
      </c>
      <c r="AM9" s="315">
        <v>1356.8951843</v>
      </c>
      <c r="AN9" s="315">
        <v>1075.3998761</v>
      </c>
      <c r="AO9" s="315">
        <v>677.30762460000005</v>
      </c>
      <c r="AP9" s="315">
        <v>455.63121384999999</v>
      </c>
      <c r="AQ9" s="315">
        <v>247.28801086999999</v>
      </c>
      <c r="AR9" s="315">
        <v>17.572422999</v>
      </c>
      <c r="AS9" s="315">
        <v>1.7642051969000001</v>
      </c>
      <c r="AT9" s="315">
        <v>21.126010336</v>
      </c>
      <c r="AU9" s="315">
        <v>63.587603731000002</v>
      </c>
      <c r="AV9" s="315">
        <v>303.90159634000003</v>
      </c>
      <c r="AW9" s="315">
        <v>741.06946246999996</v>
      </c>
      <c r="AX9" s="315">
        <v>1187.2407779</v>
      </c>
      <c r="AY9" s="315">
        <v>1367.2724662000001</v>
      </c>
      <c r="AZ9" s="783">
        <v>995.13235082999995</v>
      </c>
      <c r="BA9" s="783">
        <v>671.88594486</v>
      </c>
      <c r="BB9" s="783">
        <v>326.08721412</v>
      </c>
      <c r="BC9" s="783">
        <v>243.44845448999999</v>
      </c>
      <c r="BD9" s="783">
        <v>34.929705009999999</v>
      </c>
      <c r="BE9" s="783">
        <v>9.1192797935000005</v>
      </c>
      <c r="BF9" s="290">
        <v>16.499551063999998</v>
      </c>
      <c r="BG9" s="290">
        <v>91.885083144000006</v>
      </c>
      <c r="BH9" s="290">
        <v>377.17077297999998</v>
      </c>
      <c r="BI9" s="290">
        <v>704.42758899</v>
      </c>
      <c r="BJ9" s="290">
        <v>1028.4416495</v>
      </c>
      <c r="BK9" s="290">
        <v>1181.1839755999999</v>
      </c>
      <c r="BL9" s="290">
        <v>981.66206846</v>
      </c>
      <c r="BM9" s="290">
        <v>804.12246365999999</v>
      </c>
      <c r="BN9" s="290">
        <v>455.79428846000002</v>
      </c>
      <c r="BO9" s="290">
        <v>203.41810532</v>
      </c>
      <c r="BP9" s="290">
        <v>33.762492367</v>
      </c>
      <c r="BQ9" s="290">
        <v>8.2947244951000005</v>
      </c>
      <c r="BR9" s="290">
        <v>19.056939543999999</v>
      </c>
      <c r="BS9" s="290">
        <v>91.663275948000006</v>
      </c>
      <c r="BT9" s="290">
        <v>376.22383264000001</v>
      </c>
      <c r="BU9" s="290">
        <v>702.64475714000002</v>
      </c>
      <c r="BV9" s="290">
        <v>1025.8281474999999</v>
      </c>
    </row>
    <row r="10" spans="1:74" ht="11.1" customHeight="1" x14ac:dyDescent="0.2">
      <c r="A10" s="6" t="s">
        <v>1447</v>
      </c>
      <c r="B10" s="681" t="s">
        <v>964</v>
      </c>
      <c r="C10" s="315">
        <v>1442.0931335</v>
      </c>
      <c r="D10" s="315">
        <v>1194.3045516</v>
      </c>
      <c r="E10" s="315">
        <v>847.42847698000003</v>
      </c>
      <c r="F10" s="315">
        <v>577.66784634999999</v>
      </c>
      <c r="G10" s="315">
        <v>184.67933213000001</v>
      </c>
      <c r="H10" s="315">
        <v>29.606314397999999</v>
      </c>
      <c r="I10" s="315">
        <v>9.1610843668000008</v>
      </c>
      <c r="J10" s="315">
        <v>18.221836608</v>
      </c>
      <c r="K10" s="315">
        <v>83.963756468</v>
      </c>
      <c r="L10" s="315">
        <v>405.01951199000001</v>
      </c>
      <c r="M10" s="315">
        <v>825.18015731000003</v>
      </c>
      <c r="N10" s="315">
        <v>1288.9486532999999</v>
      </c>
      <c r="O10" s="315">
        <v>1182.8111320999999</v>
      </c>
      <c r="P10" s="315">
        <v>1031.1346747</v>
      </c>
      <c r="Q10" s="315">
        <v>955.87016454000002</v>
      </c>
      <c r="R10" s="315">
        <v>487.60446920999999</v>
      </c>
      <c r="S10" s="315">
        <v>144.6744947</v>
      </c>
      <c r="T10" s="315">
        <v>22.449127141000002</v>
      </c>
      <c r="U10" s="315">
        <v>17.118876643</v>
      </c>
      <c r="V10" s="315">
        <v>16.506739491000001</v>
      </c>
      <c r="W10" s="315">
        <v>57.842519641999999</v>
      </c>
      <c r="X10" s="315">
        <v>359.84632950000002</v>
      </c>
      <c r="Y10" s="315">
        <v>744.46152193</v>
      </c>
      <c r="Z10" s="315">
        <v>903.39572100999999</v>
      </c>
      <c r="AA10" s="315">
        <v>1340.7759051999999</v>
      </c>
      <c r="AB10" s="315">
        <v>760.47048357000006</v>
      </c>
      <c r="AC10" s="315">
        <v>737.80050920999997</v>
      </c>
      <c r="AD10" s="315">
        <v>398.19040226999999</v>
      </c>
      <c r="AE10" s="315">
        <v>164.17423592</v>
      </c>
      <c r="AF10" s="315">
        <v>35.173729672</v>
      </c>
      <c r="AG10" s="315">
        <v>12.200888791000001</v>
      </c>
      <c r="AH10" s="315">
        <v>21.548045521999999</v>
      </c>
      <c r="AI10" s="315">
        <v>54.103941497000001</v>
      </c>
      <c r="AJ10" s="315">
        <v>267.89547594999999</v>
      </c>
      <c r="AK10" s="315">
        <v>698.73363164</v>
      </c>
      <c r="AL10" s="315">
        <v>1082.5759986999999</v>
      </c>
      <c r="AM10" s="315">
        <v>1405.4575</v>
      </c>
      <c r="AN10" s="315">
        <v>1197.2624046999999</v>
      </c>
      <c r="AO10" s="315">
        <v>668.48042616999999</v>
      </c>
      <c r="AP10" s="315">
        <v>436.39431394000002</v>
      </c>
      <c r="AQ10" s="315">
        <v>200.20447143999999</v>
      </c>
      <c r="AR10" s="315">
        <v>34.163953933000002</v>
      </c>
      <c r="AS10" s="315">
        <v>8.6653200563000006</v>
      </c>
      <c r="AT10" s="315">
        <v>23.518718230000001</v>
      </c>
      <c r="AU10" s="315">
        <v>66.676580324</v>
      </c>
      <c r="AV10" s="315">
        <v>270.80400945000002</v>
      </c>
      <c r="AW10" s="315">
        <v>704.34581016000004</v>
      </c>
      <c r="AX10" s="315">
        <v>1178.7329998</v>
      </c>
      <c r="AY10" s="315">
        <v>1355.0630536000001</v>
      </c>
      <c r="AZ10" s="783">
        <v>877.43754081999998</v>
      </c>
      <c r="BA10" s="783">
        <v>664.17560406999996</v>
      </c>
      <c r="BB10" s="783">
        <v>378.86667531000001</v>
      </c>
      <c r="BC10" s="783">
        <v>198.89866057</v>
      </c>
      <c r="BD10" s="783">
        <v>37.568611087000001</v>
      </c>
      <c r="BE10" s="783">
        <v>3.3836297814999998</v>
      </c>
      <c r="BF10" s="290">
        <v>20.140055917000002</v>
      </c>
      <c r="BG10" s="290">
        <v>112.28354913</v>
      </c>
      <c r="BH10" s="290">
        <v>404.29739591999999</v>
      </c>
      <c r="BI10" s="290">
        <v>772.28454447000001</v>
      </c>
      <c r="BJ10" s="290">
        <v>1135.1028678</v>
      </c>
      <c r="BK10" s="290">
        <v>1272.8665864</v>
      </c>
      <c r="BL10" s="290">
        <v>1029.8576866000001</v>
      </c>
      <c r="BM10" s="290">
        <v>809.42612472999997</v>
      </c>
      <c r="BN10" s="290">
        <v>452.83943427000003</v>
      </c>
      <c r="BO10" s="290">
        <v>198.93900755000001</v>
      </c>
      <c r="BP10" s="290">
        <v>41.532548275000003</v>
      </c>
      <c r="BQ10" s="290">
        <v>14.189095461000001</v>
      </c>
      <c r="BR10" s="290">
        <v>24.80984801</v>
      </c>
      <c r="BS10" s="290">
        <v>112.13969360999999</v>
      </c>
      <c r="BT10" s="290">
        <v>403.67411385000003</v>
      </c>
      <c r="BU10" s="290">
        <v>770.97846235999998</v>
      </c>
      <c r="BV10" s="290">
        <v>1133.1276390999999</v>
      </c>
    </row>
    <row r="11" spans="1:74" ht="11.1" customHeight="1" x14ac:dyDescent="0.2">
      <c r="A11" s="6" t="s">
        <v>1448</v>
      </c>
      <c r="B11" s="681" t="s">
        <v>782</v>
      </c>
      <c r="C11" s="315">
        <v>643.91543064999996</v>
      </c>
      <c r="D11" s="315">
        <v>411.42867594000001</v>
      </c>
      <c r="E11" s="315">
        <v>285.49928496000001</v>
      </c>
      <c r="F11" s="315">
        <v>156.13623314</v>
      </c>
      <c r="G11" s="315">
        <v>30.838293579999998</v>
      </c>
      <c r="H11" s="315">
        <v>0.93792302633000002</v>
      </c>
      <c r="I11" s="315">
        <v>2.6130814286999999E-2</v>
      </c>
      <c r="J11" s="315">
        <v>5.2180594614E-2</v>
      </c>
      <c r="K11" s="315">
        <v>12.671653911</v>
      </c>
      <c r="L11" s="315">
        <v>176.04988839999999</v>
      </c>
      <c r="M11" s="315">
        <v>266.60395482000001</v>
      </c>
      <c r="N11" s="315">
        <v>534.73330620000002</v>
      </c>
      <c r="O11" s="315">
        <v>448.55592116999998</v>
      </c>
      <c r="P11" s="315">
        <v>306.56886771000001</v>
      </c>
      <c r="Q11" s="315">
        <v>300.52648268000002</v>
      </c>
      <c r="R11" s="315">
        <v>116.01872304</v>
      </c>
      <c r="S11" s="315">
        <v>64.894968512000005</v>
      </c>
      <c r="T11" s="315">
        <v>8.5187023367000005</v>
      </c>
      <c r="U11" s="315">
        <v>2.5709147182E-2</v>
      </c>
      <c r="V11" s="315">
        <v>0.15406657791</v>
      </c>
      <c r="W11" s="315">
        <v>9.3039233125000003</v>
      </c>
      <c r="X11" s="315">
        <v>110.01577525</v>
      </c>
      <c r="Y11" s="315">
        <v>324.63759563000002</v>
      </c>
      <c r="Z11" s="315">
        <v>452.38457799999998</v>
      </c>
      <c r="AA11" s="315">
        <v>572.84584696000002</v>
      </c>
      <c r="AB11" s="315">
        <v>403.92533155000001</v>
      </c>
      <c r="AC11" s="315">
        <v>269.52834607</v>
      </c>
      <c r="AD11" s="315">
        <v>110.88775379</v>
      </c>
      <c r="AE11" s="315">
        <v>24.040005991000001</v>
      </c>
      <c r="AF11" s="315">
        <v>0.61543961303000005</v>
      </c>
      <c r="AG11" s="315">
        <v>2.5351143053E-2</v>
      </c>
      <c r="AH11" s="315">
        <v>5.0659977387000003E-2</v>
      </c>
      <c r="AI11" s="315">
        <v>9.9748490044999993</v>
      </c>
      <c r="AJ11" s="315">
        <v>108.95102174</v>
      </c>
      <c r="AK11" s="315">
        <v>223.20501503</v>
      </c>
      <c r="AL11" s="315">
        <v>512.12368572000003</v>
      </c>
      <c r="AM11" s="315">
        <v>722.30776115000003</v>
      </c>
      <c r="AN11" s="315">
        <v>404.10102408</v>
      </c>
      <c r="AO11" s="315">
        <v>271.56180011999999</v>
      </c>
      <c r="AP11" s="315">
        <v>92.717284730000003</v>
      </c>
      <c r="AQ11" s="315">
        <v>38.272090929000001</v>
      </c>
      <c r="AR11" s="315">
        <v>0.51591844914999996</v>
      </c>
      <c r="AS11" s="315">
        <v>1E-10</v>
      </c>
      <c r="AT11" s="315">
        <v>1.0325347668</v>
      </c>
      <c r="AU11" s="315">
        <v>10.173516791000001</v>
      </c>
      <c r="AV11" s="315">
        <v>131.36795133000001</v>
      </c>
      <c r="AW11" s="315">
        <v>304.56619337000001</v>
      </c>
      <c r="AX11" s="315">
        <v>532.18267433999995</v>
      </c>
      <c r="AY11" s="315">
        <v>635.12709057999996</v>
      </c>
      <c r="AZ11" s="783">
        <v>503.60985535999998</v>
      </c>
      <c r="BA11" s="783">
        <v>219.5958751</v>
      </c>
      <c r="BB11" s="783">
        <v>76.495461324000004</v>
      </c>
      <c r="BC11" s="783">
        <v>46.598260787000001</v>
      </c>
      <c r="BD11" s="783">
        <v>1.0474959481999999</v>
      </c>
      <c r="BE11" s="783">
        <v>0</v>
      </c>
      <c r="BF11" s="290">
        <v>0.15838891063999999</v>
      </c>
      <c r="BG11" s="290">
        <v>11.917167229</v>
      </c>
      <c r="BH11" s="290">
        <v>118.42924685</v>
      </c>
      <c r="BI11" s="290">
        <v>295.25401553</v>
      </c>
      <c r="BJ11" s="290">
        <v>460.71527121999998</v>
      </c>
      <c r="BK11" s="290">
        <v>530.77255533000005</v>
      </c>
      <c r="BL11" s="290">
        <v>414.54820404999998</v>
      </c>
      <c r="BM11" s="290">
        <v>314.73243196999999</v>
      </c>
      <c r="BN11" s="290">
        <v>132.56100233000001</v>
      </c>
      <c r="BO11" s="290">
        <v>41.758475097000002</v>
      </c>
      <c r="BP11" s="290">
        <v>1.9849775276999999</v>
      </c>
      <c r="BQ11" s="290">
        <v>9.2386961251999994E-2</v>
      </c>
      <c r="BR11" s="290">
        <v>0.35839586408000002</v>
      </c>
      <c r="BS11" s="290">
        <v>11.840189749</v>
      </c>
      <c r="BT11" s="290">
        <v>117.74626917000001</v>
      </c>
      <c r="BU11" s="290">
        <v>293.49793933000001</v>
      </c>
      <c r="BV11" s="290">
        <v>457.86139508000002</v>
      </c>
    </row>
    <row r="12" spans="1:74" ht="11.1" customHeight="1" x14ac:dyDescent="0.2">
      <c r="A12" s="6" t="s">
        <v>1449</v>
      </c>
      <c r="B12" s="681" t="s">
        <v>968</v>
      </c>
      <c r="C12" s="315">
        <v>846.86864717000003</v>
      </c>
      <c r="D12" s="315">
        <v>591.04782685999999</v>
      </c>
      <c r="E12" s="315">
        <v>387.59378935000001</v>
      </c>
      <c r="F12" s="315">
        <v>217.07928774999999</v>
      </c>
      <c r="G12" s="315">
        <v>31.853915033</v>
      </c>
      <c r="H12" s="315">
        <v>0.69175301149000001</v>
      </c>
      <c r="I12" s="315">
        <v>1E-10</v>
      </c>
      <c r="J12" s="315">
        <v>1E-10</v>
      </c>
      <c r="K12" s="315">
        <v>22.617820556000002</v>
      </c>
      <c r="L12" s="315">
        <v>240.38389429</v>
      </c>
      <c r="M12" s="315">
        <v>429.08019328</v>
      </c>
      <c r="N12" s="315">
        <v>671.11951939999994</v>
      </c>
      <c r="O12" s="315">
        <v>577.55688143999998</v>
      </c>
      <c r="P12" s="315">
        <v>413.50630325999998</v>
      </c>
      <c r="Q12" s="315">
        <v>398.52676917999997</v>
      </c>
      <c r="R12" s="315">
        <v>187.21110786</v>
      </c>
      <c r="S12" s="315">
        <v>61.884969048999999</v>
      </c>
      <c r="T12" s="315">
        <v>6.9415322120000003</v>
      </c>
      <c r="U12" s="315">
        <v>1E-10</v>
      </c>
      <c r="V12" s="315">
        <v>1E-10</v>
      </c>
      <c r="W12" s="315">
        <v>13.759118527</v>
      </c>
      <c r="X12" s="315">
        <v>145.57933294</v>
      </c>
      <c r="Y12" s="315">
        <v>414.82857913999999</v>
      </c>
      <c r="Z12" s="315">
        <v>598.14319118000003</v>
      </c>
      <c r="AA12" s="315">
        <v>853.20827885999995</v>
      </c>
      <c r="AB12" s="315">
        <v>450.05269442999997</v>
      </c>
      <c r="AC12" s="315">
        <v>357.64486677999997</v>
      </c>
      <c r="AD12" s="315">
        <v>139.33552166000001</v>
      </c>
      <c r="AE12" s="315">
        <v>28.224708019000001</v>
      </c>
      <c r="AF12" s="315">
        <v>0.22976837297</v>
      </c>
      <c r="AG12" s="315">
        <v>1E-10</v>
      </c>
      <c r="AH12" s="315">
        <v>1E-10</v>
      </c>
      <c r="AI12" s="315">
        <v>10.759841499</v>
      </c>
      <c r="AJ12" s="315">
        <v>132.0058525</v>
      </c>
      <c r="AK12" s="315">
        <v>273.39828621999999</v>
      </c>
      <c r="AL12" s="315">
        <v>632.43500028999995</v>
      </c>
      <c r="AM12" s="315">
        <v>941.37258526000005</v>
      </c>
      <c r="AN12" s="315">
        <v>547.25348656000006</v>
      </c>
      <c r="AO12" s="315">
        <v>347.69989659999999</v>
      </c>
      <c r="AP12" s="315">
        <v>118.22168705</v>
      </c>
      <c r="AQ12" s="315">
        <v>57.547657716000003</v>
      </c>
      <c r="AR12" s="315">
        <v>1E-10</v>
      </c>
      <c r="AS12" s="315">
        <v>1E-10</v>
      </c>
      <c r="AT12" s="315">
        <v>1E-10</v>
      </c>
      <c r="AU12" s="315">
        <v>12.008087906</v>
      </c>
      <c r="AV12" s="315">
        <v>141.36039417000001</v>
      </c>
      <c r="AW12" s="315">
        <v>393.80046162000002</v>
      </c>
      <c r="AX12" s="315">
        <v>674.38444290999996</v>
      </c>
      <c r="AY12" s="315">
        <v>827.76984802000004</v>
      </c>
      <c r="AZ12" s="783">
        <v>563.02206519000003</v>
      </c>
      <c r="BA12" s="783">
        <v>247.24963735</v>
      </c>
      <c r="BB12" s="783">
        <v>77.067211916999995</v>
      </c>
      <c r="BC12" s="783">
        <v>57.844040681000003</v>
      </c>
      <c r="BD12" s="783">
        <v>1.3750614728999999</v>
      </c>
      <c r="BE12" s="783">
        <v>0</v>
      </c>
      <c r="BF12" s="290">
        <v>0.16999408790000001</v>
      </c>
      <c r="BG12" s="290">
        <v>18.777271412000001</v>
      </c>
      <c r="BH12" s="290">
        <v>164.55996052</v>
      </c>
      <c r="BI12" s="290">
        <v>414.36199098999998</v>
      </c>
      <c r="BJ12" s="290">
        <v>628.71285114</v>
      </c>
      <c r="BK12" s="290">
        <v>709.64215793000005</v>
      </c>
      <c r="BL12" s="290">
        <v>542.89920176999999</v>
      </c>
      <c r="BM12" s="290">
        <v>403.82250063999999</v>
      </c>
      <c r="BN12" s="290">
        <v>173.56093071999999</v>
      </c>
      <c r="BO12" s="290">
        <v>53.118645942000001</v>
      </c>
      <c r="BP12" s="290">
        <v>2.1538526502000002</v>
      </c>
      <c r="BQ12" s="290">
        <v>0</v>
      </c>
      <c r="BR12" s="290">
        <v>0.21178668559</v>
      </c>
      <c r="BS12" s="290">
        <v>18.707132560000002</v>
      </c>
      <c r="BT12" s="290">
        <v>163.86834942999999</v>
      </c>
      <c r="BU12" s="290">
        <v>412.50769584</v>
      </c>
      <c r="BV12" s="290">
        <v>625.85457327999995</v>
      </c>
    </row>
    <row r="13" spans="1:74" ht="11.1" customHeight="1" x14ac:dyDescent="0.2">
      <c r="A13" s="6" t="s">
        <v>1450</v>
      </c>
      <c r="B13" s="681" t="s">
        <v>970</v>
      </c>
      <c r="C13" s="315">
        <v>578.00204081000004</v>
      </c>
      <c r="D13" s="315">
        <v>498.28392321000001</v>
      </c>
      <c r="E13" s="315">
        <v>262.5517653</v>
      </c>
      <c r="F13" s="315">
        <v>51.957381615999999</v>
      </c>
      <c r="G13" s="315">
        <v>3.8456931417</v>
      </c>
      <c r="H13" s="315">
        <v>1E-10</v>
      </c>
      <c r="I13" s="315">
        <v>1E-10</v>
      </c>
      <c r="J13" s="315">
        <v>7.2774998500999999E-2</v>
      </c>
      <c r="K13" s="315">
        <v>1.6650892131999999</v>
      </c>
      <c r="L13" s="315">
        <v>66.195016186000004</v>
      </c>
      <c r="M13" s="315">
        <v>298.10444529</v>
      </c>
      <c r="N13" s="315">
        <v>438.55686508999997</v>
      </c>
      <c r="O13" s="315">
        <v>401.87842352000001</v>
      </c>
      <c r="P13" s="315">
        <v>329.55836667</v>
      </c>
      <c r="Q13" s="315">
        <v>199.65866668000001</v>
      </c>
      <c r="R13" s="315">
        <v>85.814557738999994</v>
      </c>
      <c r="S13" s="315">
        <v>5.6919437083000002</v>
      </c>
      <c r="T13" s="315">
        <v>7.2268223957E-2</v>
      </c>
      <c r="U13" s="315">
        <v>1E-10</v>
      </c>
      <c r="V13" s="315">
        <v>1E-10</v>
      </c>
      <c r="W13" s="315">
        <v>1.1732692916</v>
      </c>
      <c r="X13" s="315">
        <v>47.003832410999998</v>
      </c>
      <c r="Y13" s="315">
        <v>255.60796159</v>
      </c>
      <c r="Z13" s="315">
        <v>391.13310213</v>
      </c>
      <c r="AA13" s="315">
        <v>634.47727785999996</v>
      </c>
      <c r="AB13" s="315">
        <v>255.62230192999999</v>
      </c>
      <c r="AC13" s="315">
        <v>185.02567324</v>
      </c>
      <c r="AD13" s="315">
        <v>45.758744489999998</v>
      </c>
      <c r="AE13" s="315">
        <v>3.2978863212</v>
      </c>
      <c r="AF13" s="315">
        <v>1E-10</v>
      </c>
      <c r="AG13" s="315">
        <v>1E-10</v>
      </c>
      <c r="AH13" s="315">
        <v>1E-10</v>
      </c>
      <c r="AI13" s="315">
        <v>2.0703204844999998</v>
      </c>
      <c r="AJ13" s="315">
        <v>17.458311141999999</v>
      </c>
      <c r="AK13" s="315">
        <v>153.29578343</v>
      </c>
      <c r="AL13" s="315">
        <v>338.77367227000002</v>
      </c>
      <c r="AM13" s="315">
        <v>657.92082010000001</v>
      </c>
      <c r="AN13" s="315">
        <v>379.98790217999999</v>
      </c>
      <c r="AO13" s="315">
        <v>149.06596561999999</v>
      </c>
      <c r="AP13" s="315">
        <v>41.852496440000003</v>
      </c>
      <c r="AQ13" s="315">
        <v>10.743088591999999</v>
      </c>
      <c r="AR13" s="315">
        <v>1E-10</v>
      </c>
      <c r="AS13" s="315">
        <v>1E-10</v>
      </c>
      <c r="AT13" s="315">
        <v>7.1456256435999996E-2</v>
      </c>
      <c r="AU13" s="315">
        <v>1.8723961636999999</v>
      </c>
      <c r="AV13" s="315">
        <v>22.92890852</v>
      </c>
      <c r="AW13" s="315">
        <v>147.42758083000001</v>
      </c>
      <c r="AX13" s="315">
        <v>367.62954995000001</v>
      </c>
      <c r="AY13" s="315">
        <v>534.39562510999997</v>
      </c>
      <c r="AZ13" s="783">
        <v>233.95596977</v>
      </c>
      <c r="BA13" s="783">
        <v>97.765406432999995</v>
      </c>
      <c r="BB13" s="783">
        <v>25.929797657999998</v>
      </c>
      <c r="BC13" s="783">
        <v>8.0441065436999999</v>
      </c>
      <c r="BD13" s="783">
        <v>1E-10</v>
      </c>
      <c r="BE13" s="783">
        <v>0</v>
      </c>
      <c r="BF13" s="290">
        <v>0.17576841731000001</v>
      </c>
      <c r="BG13" s="290">
        <v>4.4900650226999996</v>
      </c>
      <c r="BH13" s="290">
        <v>58.426213412000003</v>
      </c>
      <c r="BI13" s="290">
        <v>241.06024661999999</v>
      </c>
      <c r="BJ13" s="290">
        <v>433.71440997000002</v>
      </c>
      <c r="BK13" s="290">
        <v>483.82636883999999</v>
      </c>
      <c r="BL13" s="290">
        <v>341.41175255000002</v>
      </c>
      <c r="BM13" s="290">
        <v>218.70862903</v>
      </c>
      <c r="BN13" s="290">
        <v>71.186264179000005</v>
      </c>
      <c r="BO13" s="290">
        <v>9.6707051397000008</v>
      </c>
      <c r="BP13" s="290">
        <v>0.21894103322</v>
      </c>
      <c r="BQ13" s="290">
        <v>0</v>
      </c>
      <c r="BR13" s="290">
        <v>0.21880624589</v>
      </c>
      <c r="BS13" s="290">
        <v>4.4630849302</v>
      </c>
      <c r="BT13" s="290">
        <v>58.081152451000001</v>
      </c>
      <c r="BU13" s="290">
        <v>239.68845227</v>
      </c>
      <c r="BV13" s="290">
        <v>431.27944984999999</v>
      </c>
    </row>
    <row r="14" spans="1:74" ht="11.1" customHeight="1" x14ac:dyDescent="0.2">
      <c r="A14" s="6" t="s">
        <v>1451</v>
      </c>
      <c r="B14" s="681" t="s">
        <v>788</v>
      </c>
      <c r="C14" s="315">
        <v>887.79665652000006</v>
      </c>
      <c r="D14" s="315">
        <v>806.07525364000003</v>
      </c>
      <c r="E14" s="315">
        <v>608.43363295999995</v>
      </c>
      <c r="F14" s="315">
        <v>422.26157021</v>
      </c>
      <c r="G14" s="315">
        <v>240.50773932999999</v>
      </c>
      <c r="H14" s="315">
        <v>68.988876203999993</v>
      </c>
      <c r="I14" s="315">
        <v>6.8306095705000001</v>
      </c>
      <c r="J14" s="315">
        <v>11.421485981</v>
      </c>
      <c r="K14" s="315">
        <v>65.766690667999995</v>
      </c>
      <c r="L14" s="315">
        <v>311.35557119999999</v>
      </c>
      <c r="M14" s="315">
        <v>770.08893175000003</v>
      </c>
      <c r="N14" s="315">
        <v>926.60383431000002</v>
      </c>
      <c r="O14" s="315">
        <v>967.74305095</v>
      </c>
      <c r="P14" s="315">
        <v>830.99716237999996</v>
      </c>
      <c r="Q14" s="315">
        <v>778.76356224000006</v>
      </c>
      <c r="R14" s="315">
        <v>451.77739766000002</v>
      </c>
      <c r="S14" s="315">
        <v>184.32213326999999</v>
      </c>
      <c r="T14" s="315">
        <v>101.98610291</v>
      </c>
      <c r="U14" s="315">
        <v>10.773434722999999</v>
      </c>
      <c r="V14" s="315">
        <v>18.767799809</v>
      </c>
      <c r="W14" s="315">
        <v>99.340316169000005</v>
      </c>
      <c r="X14" s="315">
        <v>319.92155391</v>
      </c>
      <c r="Y14" s="315">
        <v>579.40287740999997</v>
      </c>
      <c r="Z14" s="315">
        <v>774.75208330999999</v>
      </c>
      <c r="AA14" s="315">
        <v>926.14009410000006</v>
      </c>
      <c r="AB14" s="315">
        <v>678.06726964999996</v>
      </c>
      <c r="AC14" s="315">
        <v>642.89655954</v>
      </c>
      <c r="AD14" s="315">
        <v>393.40524938999999</v>
      </c>
      <c r="AE14" s="315">
        <v>256.74748140000003</v>
      </c>
      <c r="AF14" s="315">
        <v>45.942300338999999</v>
      </c>
      <c r="AG14" s="315">
        <v>10.293631193</v>
      </c>
      <c r="AH14" s="315">
        <v>17.098301749000001</v>
      </c>
      <c r="AI14" s="315">
        <v>72.599632186999997</v>
      </c>
      <c r="AJ14" s="315">
        <v>229.01121769</v>
      </c>
      <c r="AK14" s="315">
        <v>680.57084832999999</v>
      </c>
      <c r="AL14" s="315">
        <v>730.21898754999995</v>
      </c>
      <c r="AM14" s="315">
        <v>1007.1256833</v>
      </c>
      <c r="AN14" s="315">
        <v>680.08006871999999</v>
      </c>
      <c r="AO14" s="315">
        <v>556.77029500000003</v>
      </c>
      <c r="AP14" s="315">
        <v>393.60433319999999</v>
      </c>
      <c r="AQ14" s="315">
        <v>205.01097836</v>
      </c>
      <c r="AR14" s="315">
        <v>55.673517105999998</v>
      </c>
      <c r="AS14" s="315">
        <v>10.678188136999999</v>
      </c>
      <c r="AT14" s="315">
        <v>16.555935561999998</v>
      </c>
      <c r="AU14" s="315">
        <v>88.098975851000006</v>
      </c>
      <c r="AV14" s="315">
        <v>310.81262341000001</v>
      </c>
      <c r="AW14" s="315">
        <v>482.57023597</v>
      </c>
      <c r="AX14" s="315">
        <v>642.56332550000002</v>
      </c>
      <c r="AY14" s="315">
        <v>800.09100135000006</v>
      </c>
      <c r="AZ14" s="783">
        <v>546.80730562999997</v>
      </c>
      <c r="BA14" s="783">
        <v>355.26905826000001</v>
      </c>
      <c r="BB14" s="783">
        <v>367.61695865000002</v>
      </c>
      <c r="BC14" s="783">
        <v>196.12465624000001</v>
      </c>
      <c r="BD14" s="783">
        <v>63.700249128999999</v>
      </c>
      <c r="BE14" s="783">
        <v>4.6758988737999996</v>
      </c>
      <c r="BF14" s="290">
        <v>16.862385959000001</v>
      </c>
      <c r="BG14" s="290">
        <v>111.5541235</v>
      </c>
      <c r="BH14" s="290">
        <v>334.51057773000002</v>
      </c>
      <c r="BI14" s="290">
        <v>605.60098488999995</v>
      </c>
      <c r="BJ14" s="290">
        <v>866.22111131999998</v>
      </c>
      <c r="BK14" s="290">
        <v>853.15973277000001</v>
      </c>
      <c r="BL14" s="290">
        <v>695.94978527000001</v>
      </c>
      <c r="BM14" s="290">
        <v>573.6681873</v>
      </c>
      <c r="BN14" s="290">
        <v>399.07483128000001</v>
      </c>
      <c r="BO14" s="290">
        <v>218.61736194</v>
      </c>
      <c r="BP14" s="290">
        <v>78.335188708000004</v>
      </c>
      <c r="BQ14" s="290">
        <v>15.467199172000001</v>
      </c>
      <c r="BR14" s="290">
        <v>23.662967599000002</v>
      </c>
      <c r="BS14" s="290">
        <v>111.33457319999999</v>
      </c>
      <c r="BT14" s="290">
        <v>333.78294490000002</v>
      </c>
      <c r="BU14" s="290">
        <v>604.22642994</v>
      </c>
      <c r="BV14" s="290">
        <v>864.23214532999998</v>
      </c>
    </row>
    <row r="15" spans="1:74" ht="11.1" customHeight="1" x14ac:dyDescent="0.2">
      <c r="A15" s="6" t="s">
        <v>1452</v>
      </c>
      <c r="B15" s="681" t="s">
        <v>790</v>
      </c>
      <c r="C15" s="315">
        <v>548.50987935000001</v>
      </c>
      <c r="D15" s="315">
        <v>478.14823553999997</v>
      </c>
      <c r="E15" s="315">
        <v>401.09313250000002</v>
      </c>
      <c r="F15" s="315">
        <v>336.73788896999997</v>
      </c>
      <c r="G15" s="315">
        <v>212.45268228</v>
      </c>
      <c r="H15" s="315">
        <v>56.203564683000003</v>
      </c>
      <c r="I15" s="315">
        <v>10.475914738</v>
      </c>
      <c r="J15" s="315">
        <v>7.7107324008999996</v>
      </c>
      <c r="K15" s="315">
        <v>30.814839568</v>
      </c>
      <c r="L15" s="315">
        <v>139.97143366</v>
      </c>
      <c r="M15" s="315">
        <v>516.26422176000005</v>
      </c>
      <c r="N15" s="315">
        <v>626.56368758999997</v>
      </c>
      <c r="O15" s="315">
        <v>629.31604200000004</v>
      </c>
      <c r="P15" s="315">
        <v>590.90519479</v>
      </c>
      <c r="Q15" s="315">
        <v>606.59748123999998</v>
      </c>
      <c r="R15" s="315">
        <v>354.63660734000001</v>
      </c>
      <c r="S15" s="315">
        <v>190.49138453</v>
      </c>
      <c r="T15" s="315">
        <v>105.47346308</v>
      </c>
      <c r="U15" s="315">
        <v>11.031877894999999</v>
      </c>
      <c r="V15" s="315">
        <v>9.6651286994000003</v>
      </c>
      <c r="W15" s="315">
        <v>74.742534230999993</v>
      </c>
      <c r="X15" s="315">
        <v>172.10689518999999</v>
      </c>
      <c r="Y15" s="315">
        <v>383.19191602000001</v>
      </c>
      <c r="Z15" s="315">
        <v>478.94558232000003</v>
      </c>
      <c r="AA15" s="315">
        <v>576.52299934999996</v>
      </c>
      <c r="AB15" s="315">
        <v>499.79353693000002</v>
      </c>
      <c r="AC15" s="315">
        <v>491.38074121</v>
      </c>
      <c r="AD15" s="315">
        <v>348.12340083999999</v>
      </c>
      <c r="AE15" s="315">
        <v>208.92799661999999</v>
      </c>
      <c r="AF15" s="315">
        <v>57.187275458000002</v>
      </c>
      <c r="AG15" s="315">
        <v>7.9569340144999998</v>
      </c>
      <c r="AH15" s="315">
        <v>17.902647444999999</v>
      </c>
      <c r="AI15" s="315">
        <v>41.953982721000003</v>
      </c>
      <c r="AJ15" s="315">
        <v>144.58980897999999</v>
      </c>
      <c r="AK15" s="315">
        <v>455.98844501000002</v>
      </c>
      <c r="AL15" s="315">
        <v>483.79663441999998</v>
      </c>
      <c r="AM15" s="315">
        <v>591.95047342999999</v>
      </c>
      <c r="AN15" s="315">
        <v>466.70969609000002</v>
      </c>
      <c r="AO15" s="315">
        <v>475.04866650000002</v>
      </c>
      <c r="AP15" s="315">
        <v>319.37242929000001</v>
      </c>
      <c r="AQ15" s="315">
        <v>167.23142193000001</v>
      </c>
      <c r="AR15" s="315">
        <v>52.888757816000002</v>
      </c>
      <c r="AS15" s="315">
        <v>15.326825291</v>
      </c>
      <c r="AT15" s="315">
        <v>9.3004089589000003</v>
      </c>
      <c r="AU15" s="315">
        <v>36.016352947999998</v>
      </c>
      <c r="AV15" s="315">
        <v>216.47404127999999</v>
      </c>
      <c r="AW15" s="315">
        <v>340.47025961999998</v>
      </c>
      <c r="AX15" s="315">
        <v>444.66627154999998</v>
      </c>
      <c r="AY15" s="315">
        <v>486.53855234999997</v>
      </c>
      <c r="AZ15" s="783">
        <v>402.72959806</v>
      </c>
      <c r="BA15" s="783">
        <v>259.66048490999998</v>
      </c>
      <c r="BB15" s="783">
        <v>298.88635277999998</v>
      </c>
      <c r="BC15" s="783">
        <v>161.37681796999999</v>
      </c>
      <c r="BD15" s="783">
        <v>52.111684029999999</v>
      </c>
      <c r="BE15" s="783">
        <v>12.707235163</v>
      </c>
      <c r="BF15" s="290">
        <v>10.406974618</v>
      </c>
      <c r="BG15" s="290">
        <v>55.759135794000002</v>
      </c>
      <c r="BH15" s="290">
        <v>194.07677699000001</v>
      </c>
      <c r="BI15" s="290">
        <v>390.63138039</v>
      </c>
      <c r="BJ15" s="290">
        <v>561.94510720999995</v>
      </c>
      <c r="BK15" s="290">
        <v>540.44225524000001</v>
      </c>
      <c r="BL15" s="290">
        <v>459.44993949000002</v>
      </c>
      <c r="BM15" s="290">
        <v>423.81747394000001</v>
      </c>
      <c r="BN15" s="290">
        <v>315.55685505999998</v>
      </c>
      <c r="BO15" s="290">
        <v>185.33536835000001</v>
      </c>
      <c r="BP15" s="290">
        <v>74.991951634000003</v>
      </c>
      <c r="BQ15" s="290">
        <v>19.390722280999999</v>
      </c>
      <c r="BR15" s="290">
        <v>18.445880968000001</v>
      </c>
      <c r="BS15" s="290">
        <v>55.757959415000002</v>
      </c>
      <c r="BT15" s="290">
        <v>193.76231852000001</v>
      </c>
      <c r="BU15" s="290">
        <v>389.56293536999999</v>
      </c>
      <c r="BV15" s="290">
        <v>560.16060462999997</v>
      </c>
    </row>
    <row r="16" spans="1:74" ht="11.1" customHeight="1" x14ac:dyDescent="0.2">
      <c r="A16" s="6"/>
      <c r="B16" s="681"/>
      <c r="C16" s="315"/>
      <c r="D16" s="315"/>
      <c r="E16" s="315"/>
      <c r="F16" s="315"/>
      <c r="G16" s="315"/>
      <c r="H16" s="315"/>
      <c r="I16" s="315"/>
      <c r="J16" s="315"/>
      <c r="K16" s="315"/>
      <c r="L16" s="315"/>
      <c r="M16" s="315"/>
      <c r="N16" s="315"/>
      <c r="O16" s="315"/>
      <c r="P16" s="315"/>
      <c r="Q16" s="315"/>
      <c r="R16" s="315"/>
      <c r="S16" s="315"/>
      <c r="T16" s="315"/>
      <c r="U16" s="315"/>
      <c r="V16" s="315"/>
      <c r="W16" s="315"/>
      <c r="X16" s="315"/>
      <c r="Y16" s="315"/>
      <c r="Z16" s="315"/>
      <c r="AA16" s="315"/>
      <c r="AB16" s="315"/>
      <c r="AC16" s="315"/>
      <c r="AD16" s="315"/>
      <c r="AE16" s="315"/>
      <c r="AF16" s="315"/>
      <c r="AG16" s="315"/>
      <c r="AH16" s="315"/>
      <c r="AI16" s="315"/>
      <c r="AJ16" s="315"/>
      <c r="AK16" s="315"/>
      <c r="AL16" s="315"/>
      <c r="AM16" s="315"/>
      <c r="AN16" s="315"/>
      <c r="AO16" s="315"/>
      <c r="AP16" s="315"/>
      <c r="AQ16" s="315"/>
      <c r="AR16" s="315"/>
      <c r="AS16" s="315"/>
      <c r="AT16" s="315"/>
      <c r="AU16" s="315"/>
      <c r="AV16" s="315"/>
      <c r="AW16" s="315"/>
      <c r="AX16" s="315"/>
      <c r="AY16" s="315"/>
      <c r="AZ16" s="783"/>
      <c r="BA16" s="783"/>
      <c r="BB16" s="783"/>
      <c r="BC16" s="783"/>
      <c r="BD16" s="783"/>
      <c r="BE16" s="783"/>
      <c r="BF16" s="290"/>
      <c r="BG16" s="290"/>
      <c r="BH16" s="290"/>
      <c r="BI16" s="290"/>
      <c r="BJ16" s="290"/>
      <c r="BK16" s="290"/>
      <c r="BL16" s="290"/>
      <c r="BM16" s="290"/>
      <c r="BN16" s="290"/>
      <c r="BO16" s="290"/>
      <c r="BP16" s="290"/>
      <c r="BQ16" s="290"/>
      <c r="BR16" s="290"/>
      <c r="BS16" s="290"/>
      <c r="BT16" s="290"/>
      <c r="BU16" s="290"/>
      <c r="BV16" s="290"/>
    </row>
    <row r="17" spans="1:74" ht="11.1" customHeight="1" x14ac:dyDescent="0.2">
      <c r="A17" s="6"/>
      <c r="B17" s="65" t="s">
        <v>1453</v>
      </c>
      <c r="C17" s="456"/>
      <c r="D17" s="456"/>
      <c r="E17" s="456"/>
      <c r="F17" s="456"/>
      <c r="G17" s="456"/>
      <c r="H17" s="456"/>
      <c r="I17" s="456"/>
      <c r="J17" s="456"/>
      <c r="K17" s="456"/>
      <c r="L17" s="456"/>
      <c r="M17" s="456"/>
      <c r="N17" s="456"/>
      <c r="O17" s="456"/>
      <c r="P17" s="456"/>
      <c r="Q17" s="456"/>
      <c r="R17" s="456"/>
      <c r="S17" s="456"/>
      <c r="T17" s="456"/>
      <c r="U17" s="456"/>
      <c r="V17" s="456"/>
      <c r="W17" s="456"/>
      <c r="X17" s="456"/>
      <c r="Y17" s="456"/>
      <c r="Z17" s="456"/>
      <c r="AA17" s="456"/>
      <c r="AB17" s="456"/>
      <c r="AC17" s="456"/>
      <c r="AD17" s="456"/>
      <c r="AE17" s="456"/>
      <c r="AF17" s="456"/>
      <c r="AG17" s="456"/>
      <c r="AH17" s="456"/>
      <c r="AI17" s="456"/>
      <c r="AJ17" s="456"/>
      <c r="AK17" s="456"/>
      <c r="AL17" s="456"/>
      <c r="AM17" s="456"/>
      <c r="AN17" s="456"/>
      <c r="AO17" s="456"/>
      <c r="AP17" s="456"/>
      <c r="AQ17" s="456"/>
      <c r="AR17" s="456"/>
      <c r="AS17" s="456"/>
      <c r="AT17" s="456"/>
      <c r="AU17" s="456"/>
      <c r="AV17" s="456"/>
      <c r="AW17" s="456"/>
      <c r="AX17" s="456"/>
      <c r="AY17" s="456"/>
      <c r="AZ17" s="848"/>
      <c r="BA17" s="848"/>
      <c r="BB17" s="848"/>
      <c r="BC17" s="848"/>
      <c r="BD17" s="848"/>
      <c r="BE17" s="848"/>
      <c r="BF17" s="459"/>
      <c r="BG17" s="459"/>
      <c r="BH17" s="459"/>
      <c r="BI17" s="459"/>
      <c r="BJ17" s="459"/>
      <c r="BK17" s="459"/>
      <c r="BL17" s="459"/>
      <c r="BM17" s="459"/>
      <c r="BN17" s="459"/>
      <c r="BO17" s="459"/>
      <c r="BP17" s="459"/>
      <c r="BQ17" s="459"/>
      <c r="BR17" s="459"/>
      <c r="BS17" s="459"/>
      <c r="BT17" s="459"/>
      <c r="BU17" s="459"/>
      <c r="BV17" s="459"/>
    </row>
    <row r="18" spans="1:74" ht="11.1" customHeight="1" x14ac:dyDescent="0.2">
      <c r="A18" s="6" t="s">
        <v>1454</v>
      </c>
      <c r="B18" s="461" t="s">
        <v>595</v>
      </c>
      <c r="C18" s="315">
        <v>840.06175152000003</v>
      </c>
      <c r="D18" s="315">
        <v>700.58598502999996</v>
      </c>
      <c r="E18" s="315">
        <v>554.48332131999996</v>
      </c>
      <c r="F18" s="315">
        <v>319.32006976000002</v>
      </c>
      <c r="G18" s="315">
        <v>133.73134508000001</v>
      </c>
      <c r="H18" s="315">
        <v>25.331254851000001</v>
      </c>
      <c r="I18" s="315">
        <v>5.5177073194000004</v>
      </c>
      <c r="J18" s="315">
        <v>9.5867946384000007</v>
      </c>
      <c r="K18" s="315">
        <v>46.972515573000003</v>
      </c>
      <c r="L18" s="315">
        <v>229.64737291</v>
      </c>
      <c r="M18" s="315">
        <v>520.37088864999998</v>
      </c>
      <c r="N18" s="315">
        <v>721.98946807000004</v>
      </c>
      <c r="O18" s="315">
        <v>855.20742129999996</v>
      </c>
      <c r="P18" s="315">
        <v>708.85682313999996</v>
      </c>
      <c r="Q18" s="315">
        <v>568.82874518999995</v>
      </c>
      <c r="R18" s="315">
        <v>324.27902325000002</v>
      </c>
      <c r="S18" s="315">
        <v>136.08688215999999</v>
      </c>
      <c r="T18" s="315">
        <v>24.772425626</v>
      </c>
      <c r="U18" s="315">
        <v>5.3848423104999998</v>
      </c>
      <c r="V18" s="315">
        <v>9.3011331219999995</v>
      </c>
      <c r="W18" s="315">
        <v>45.338211555000001</v>
      </c>
      <c r="X18" s="315">
        <v>229.19088067999999</v>
      </c>
      <c r="Y18" s="315">
        <v>517.39198198999998</v>
      </c>
      <c r="Z18" s="315">
        <v>730.15872368999999</v>
      </c>
      <c r="AA18" s="315">
        <v>843.83420639999997</v>
      </c>
      <c r="AB18" s="315">
        <v>697.59632164000004</v>
      </c>
      <c r="AC18" s="315">
        <v>561.31024180999998</v>
      </c>
      <c r="AD18" s="315">
        <v>319.19684231000002</v>
      </c>
      <c r="AE18" s="315">
        <v>136.95459294</v>
      </c>
      <c r="AF18" s="315">
        <v>26.434933745999999</v>
      </c>
      <c r="AG18" s="315">
        <v>5.3412189298000001</v>
      </c>
      <c r="AH18" s="315">
        <v>9.1134948384999994</v>
      </c>
      <c r="AI18" s="315">
        <v>43.972656303999997</v>
      </c>
      <c r="AJ18" s="315">
        <v>224.09688346999999</v>
      </c>
      <c r="AK18" s="315">
        <v>510.58192345999998</v>
      </c>
      <c r="AL18" s="315">
        <v>709.54171011999995</v>
      </c>
      <c r="AM18" s="315">
        <v>830.76152506000005</v>
      </c>
      <c r="AN18" s="315">
        <v>675.16698946999998</v>
      </c>
      <c r="AO18" s="315">
        <v>541.84111069000005</v>
      </c>
      <c r="AP18" s="315">
        <v>314.77940632000002</v>
      </c>
      <c r="AQ18" s="315">
        <v>135.64634667999999</v>
      </c>
      <c r="AR18" s="315">
        <v>25.628409312999999</v>
      </c>
      <c r="AS18" s="315">
        <v>4.7572653921999999</v>
      </c>
      <c r="AT18" s="315">
        <v>8.7312896274000007</v>
      </c>
      <c r="AU18" s="315">
        <v>41.962028717000003</v>
      </c>
      <c r="AV18" s="315">
        <v>220.65560181000001</v>
      </c>
      <c r="AW18" s="315">
        <v>492.08709240000002</v>
      </c>
      <c r="AX18" s="315">
        <v>709.31045346999997</v>
      </c>
      <c r="AY18" s="315">
        <v>836.21470801999999</v>
      </c>
      <c r="AZ18" s="783">
        <v>656.94442339</v>
      </c>
      <c r="BA18" s="783">
        <v>530.33020308000005</v>
      </c>
      <c r="BB18" s="783">
        <v>312.70470383999998</v>
      </c>
      <c r="BC18" s="783">
        <v>137.40975037999999</v>
      </c>
      <c r="BD18" s="783">
        <v>25.177265595000001</v>
      </c>
      <c r="BE18" s="783">
        <v>4.5376038371999998</v>
      </c>
      <c r="BF18" s="290">
        <v>8.701708</v>
      </c>
      <c r="BG18" s="290">
        <v>42.757759999999998</v>
      </c>
      <c r="BH18" s="290">
        <v>219.41669999999999</v>
      </c>
      <c r="BI18" s="290">
        <v>493.8725</v>
      </c>
      <c r="BJ18" s="290">
        <v>725.90530000000001</v>
      </c>
      <c r="BK18" s="290">
        <v>836.6241</v>
      </c>
      <c r="BL18" s="290">
        <v>659.32860000000005</v>
      </c>
      <c r="BM18" s="290">
        <v>525.46730000000002</v>
      </c>
      <c r="BN18" s="290">
        <v>305.53199999999998</v>
      </c>
      <c r="BO18" s="290">
        <v>136.27770000000001</v>
      </c>
      <c r="BP18" s="290">
        <v>25.509139999999999</v>
      </c>
      <c r="BQ18" s="290">
        <v>4.4474590000000003</v>
      </c>
      <c r="BR18" s="290">
        <v>8.8781269999999992</v>
      </c>
      <c r="BS18" s="290">
        <v>44.397129999999997</v>
      </c>
      <c r="BT18" s="290">
        <v>223.2996</v>
      </c>
      <c r="BU18" s="290">
        <v>499.88249999999999</v>
      </c>
      <c r="BV18" s="290">
        <v>718.86040000000003</v>
      </c>
    </row>
    <row r="19" spans="1:74" ht="11.1" customHeight="1" x14ac:dyDescent="0.2">
      <c r="A19" s="6" t="s">
        <v>1455</v>
      </c>
      <c r="B19" s="681" t="s">
        <v>774</v>
      </c>
      <c r="C19" s="315">
        <v>1168.6436374</v>
      </c>
      <c r="D19" s="315">
        <v>1020.5370122</v>
      </c>
      <c r="E19" s="315">
        <v>910.68079398999998</v>
      </c>
      <c r="F19" s="315">
        <v>565.87193986</v>
      </c>
      <c r="G19" s="315">
        <v>239.65531562000001</v>
      </c>
      <c r="H19" s="315">
        <v>47.522572007999997</v>
      </c>
      <c r="I19" s="315">
        <v>4.5781775436999999</v>
      </c>
      <c r="J19" s="315">
        <v>13.824788313000001</v>
      </c>
      <c r="K19" s="315">
        <v>89.025420840999999</v>
      </c>
      <c r="L19" s="315">
        <v>371.47563122999998</v>
      </c>
      <c r="M19" s="315">
        <v>736.54483829000003</v>
      </c>
      <c r="N19" s="315">
        <v>994.72722012999998</v>
      </c>
      <c r="O19" s="315">
        <v>1190.9218883000001</v>
      </c>
      <c r="P19" s="315">
        <v>1030.891795</v>
      </c>
      <c r="Q19" s="315">
        <v>928.76871842000003</v>
      </c>
      <c r="R19" s="315">
        <v>571.21816507999995</v>
      </c>
      <c r="S19" s="315">
        <v>240.48604277999999</v>
      </c>
      <c r="T19" s="315">
        <v>47.005226299999997</v>
      </c>
      <c r="U19" s="315">
        <v>4.5830363767</v>
      </c>
      <c r="V19" s="315">
        <v>13.459235545</v>
      </c>
      <c r="W19" s="315">
        <v>87.867703887000005</v>
      </c>
      <c r="X19" s="315">
        <v>374.74618671000002</v>
      </c>
      <c r="Y19" s="315">
        <v>719.86606741000003</v>
      </c>
      <c r="Z19" s="315">
        <v>998.73687543000005</v>
      </c>
      <c r="AA19" s="315">
        <v>1166.530555</v>
      </c>
      <c r="AB19" s="315">
        <v>1022.2662144</v>
      </c>
      <c r="AC19" s="315">
        <v>921.71610225999996</v>
      </c>
      <c r="AD19" s="315">
        <v>561.43015543000001</v>
      </c>
      <c r="AE19" s="315">
        <v>244.33050850999999</v>
      </c>
      <c r="AF19" s="315">
        <v>50.334988242000001</v>
      </c>
      <c r="AG19" s="315">
        <v>4.5474200070000004</v>
      </c>
      <c r="AH19" s="315">
        <v>13.27032782</v>
      </c>
      <c r="AI19" s="315">
        <v>80.529707693000006</v>
      </c>
      <c r="AJ19" s="315">
        <v>363.88675265000001</v>
      </c>
      <c r="AK19" s="315">
        <v>720.18288221</v>
      </c>
      <c r="AL19" s="315">
        <v>972.80573927</v>
      </c>
      <c r="AM19" s="315">
        <v>1144.9753321999999</v>
      </c>
      <c r="AN19" s="315">
        <v>999.67199500000004</v>
      </c>
      <c r="AO19" s="315">
        <v>886.21125625000002</v>
      </c>
      <c r="AP19" s="315">
        <v>557.50768254000002</v>
      </c>
      <c r="AQ19" s="315">
        <v>238.02481146</v>
      </c>
      <c r="AR19" s="315">
        <v>47.431972733000002</v>
      </c>
      <c r="AS19" s="315">
        <v>4.1805068308999997</v>
      </c>
      <c r="AT19" s="315">
        <v>11.707469593000001</v>
      </c>
      <c r="AU19" s="315">
        <v>79.041333037000001</v>
      </c>
      <c r="AV19" s="315">
        <v>366.13880096000003</v>
      </c>
      <c r="AW19" s="315">
        <v>702.38414232000002</v>
      </c>
      <c r="AX19" s="315">
        <v>984.74614853000003</v>
      </c>
      <c r="AY19" s="315">
        <v>1136.1510456999999</v>
      </c>
      <c r="AZ19" s="783">
        <v>965.98357031</v>
      </c>
      <c r="BA19" s="783">
        <v>855.09391295</v>
      </c>
      <c r="BB19" s="783">
        <v>549.99660817999995</v>
      </c>
      <c r="BC19" s="783">
        <v>246.13319625</v>
      </c>
      <c r="BD19" s="783">
        <v>41.563307205000001</v>
      </c>
      <c r="BE19" s="783">
        <v>3.6337463785000002</v>
      </c>
      <c r="BF19" s="290">
        <v>13.595840000000001</v>
      </c>
      <c r="BG19" s="290">
        <v>84.025490000000005</v>
      </c>
      <c r="BH19" s="290">
        <v>358.45490000000001</v>
      </c>
      <c r="BI19" s="290">
        <v>717.10590000000002</v>
      </c>
      <c r="BJ19" s="290">
        <v>1029.723</v>
      </c>
      <c r="BK19" s="290">
        <v>1152.4179999999999</v>
      </c>
      <c r="BL19" s="290">
        <v>986.63840000000005</v>
      </c>
      <c r="BM19" s="290">
        <v>863.74599999999998</v>
      </c>
      <c r="BN19" s="290">
        <v>540.58360000000005</v>
      </c>
      <c r="BO19" s="290">
        <v>246.93289999999999</v>
      </c>
      <c r="BP19" s="290">
        <v>39.675939999999997</v>
      </c>
      <c r="BQ19" s="290">
        <v>4.4679310000000001</v>
      </c>
      <c r="BR19" s="290">
        <v>14.620660000000001</v>
      </c>
      <c r="BS19" s="290">
        <v>87.78349</v>
      </c>
      <c r="BT19" s="290">
        <v>359.6771</v>
      </c>
      <c r="BU19" s="290">
        <v>716.93719999999996</v>
      </c>
      <c r="BV19" s="290">
        <v>1020.818</v>
      </c>
    </row>
    <row r="20" spans="1:74" ht="11.1" customHeight="1" x14ac:dyDescent="0.2">
      <c r="A20" s="6" t="s">
        <v>1456</v>
      </c>
      <c r="B20" s="681" t="s">
        <v>776</v>
      </c>
      <c r="C20" s="315">
        <v>1109.8517996</v>
      </c>
      <c r="D20" s="315">
        <v>950.23111302999996</v>
      </c>
      <c r="E20" s="315">
        <v>821.03968841999995</v>
      </c>
      <c r="F20" s="315">
        <v>480.60303506999998</v>
      </c>
      <c r="G20" s="315">
        <v>177.99865191000001</v>
      </c>
      <c r="H20" s="315">
        <v>22.628609931</v>
      </c>
      <c r="I20" s="315">
        <v>2.1337264976000001</v>
      </c>
      <c r="J20" s="315">
        <v>8.5380017764999998</v>
      </c>
      <c r="K20" s="315">
        <v>59.466105382000002</v>
      </c>
      <c r="L20" s="315">
        <v>306.32982980999998</v>
      </c>
      <c r="M20" s="315">
        <v>689.62922945000003</v>
      </c>
      <c r="N20" s="315">
        <v>907.64355765000005</v>
      </c>
      <c r="O20" s="315">
        <v>1133.4027960999999</v>
      </c>
      <c r="P20" s="315">
        <v>962.10738603000004</v>
      </c>
      <c r="Q20" s="315">
        <v>843.23930685000005</v>
      </c>
      <c r="R20" s="315">
        <v>484.41415493</v>
      </c>
      <c r="S20" s="315">
        <v>181.72273085</v>
      </c>
      <c r="T20" s="315">
        <v>22.900905186999999</v>
      </c>
      <c r="U20" s="315">
        <v>2.257796194</v>
      </c>
      <c r="V20" s="315">
        <v>8.2524398437999995</v>
      </c>
      <c r="W20" s="315">
        <v>58.417285452999998</v>
      </c>
      <c r="X20" s="315">
        <v>313.28742770999997</v>
      </c>
      <c r="Y20" s="315">
        <v>672.92448820000004</v>
      </c>
      <c r="Z20" s="315">
        <v>920.67588419000003</v>
      </c>
      <c r="AA20" s="315">
        <v>1111.5176922000001</v>
      </c>
      <c r="AB20" s="315">
        <v>944.63269868999998</v>
      </c>
      <c r="AC20" s="315">
        <v>833.17372278000005</v>
      </c>
      <c r="AD20" s="315">
        <v>473.18909241</v>
      </c>
      <c r="AE20" s="315">
        <v>186.76596233000001</v>
      </c>
      <c r="AF20" s="315">
        <v>25.132708559000001</v>
      </c>
      <c r="AG20" s="315">
        <v>2.3039642819999999</v>
      </c>
      <c r="AH20" s="315">
        <v>7.8733941906</v>
      </c>
      <c r="AI20" s="315">
        <v>53.157926402999998</v>
      </c>
      <c r="AJ20" s="315">
        <v>309.09635364000002</v>
      </c>
      <c r="AK20" s="315">
        <v>669.73942081999996</v>
      </c>
      <c r="AL20" s="315">
        <v>899.50776599999995</v>
      </c>
      <c r="AM20" s="315">
        <v>1083.4047337</v>
      </c>
      <c r="AN20" s="315">
        <v>917.60272947999999</v>
      </c>
      <c r="AO20" s="315">
        <v>797.80924578999998</v>
      </c>
      <c r="AP20" s="315">
        <v>465.87104815999999</v>
      </c>
      <c r="AQ20" s="315">
        <v>181.76114437000001</v>
      </c>
      <c r="AR20" s="315">
        <v>24.097149192</v>
      </c>
      <c r="AS20" s="315">
        <v>1.7703874847000001</v>
      </c>
      <c r="AT20" s="315">
        <v>6.7361372916000004</v>
      </c>
      <c r="AU20" s="315">
        <v>52.091196828000001</v>
      </c>
      <c r="AV20" s="315">
        <v>308.69575765000002</v>
      </c>
      <c r="AW20" s="315">
        <v>649.33401421999997</v>
      </c>
      <c r="AX20" s="315">
        <v>909.95037765999996</v>
      </c>
      <c r="AY20" s="315">
        <v>1079.3214533</v>
      </c>
      <c r="AZ20" s="783">
        <v>883.31540752000001</v>
      </c>
      <c r="BA20" s="783">
        <v>765.10441247000006</v>
      </c>
      <c r="BB20" s="783">
        <v>460.18857305</v>
      </c>
      <c r="BC20" s="783">
        <v>190.94940847999999</v>
      </c>
      <c r="BD20" s="783">
        <v>22.181275293999999</v>
      </c>
      <c r="BE20" s="783">
        <v>1.3305851478999999</v>
      </c>
      <c r="BF20" s="290">
        <v>7.5145299999999997</v>
      </c>
      <c r="BG20" s="290">
        <v>55.045439999999999</v>
      </c>
      <c r="BH20" s="290">
        <v>303.53460000000001</v>
      </c>
      <c r="BI20" s="290">
        <v>665.19600000000003</v>
      </c>
      <c r="BJ20" s="290">
        <v>958.25819999999999</v>
      </c>
      <c r="BK20" s="290">
        <v>1091.829</v>
      </c>
      <c r="BL20" s="290">
        <v>900.84199999999998</v>
      </c>
      <c r="BM20" s="290">
        <v>771.21550000000002</v>
      </c>
      <c r="BN20" s="290">
        <v>446.51510000000002</v>
      </c>
      <c r="BO20" s="290">
        <v>191.0026</v>
      </c>
      <c r="BP20" s="290">
        <v>21.83278</v>
      </c>
      <c r="BQ20" s="290">
        <v>1.5548999999999999</v>
      </c>
      <c r="BR20" s="290">
        <v>8.07559</v>
      </c>
      <c r="BS20" s="290">
        <v>58.5473</v>
      </c>
      <c r="BT20" s="290">
        <v>306.30369999999999</v>
      </c>
      <c r="BU20" s="290">
        <v>666.46420000000001</v>
      </c>
      <c r="BV20" s="290">
        <v>951.06979999999999</v>
      </c>
    </row>
    <row r="21" spans="1:74" ht="11.1" customHeight="1" x14ac:dyDescent="0.2">
      <c r="A21" s="6" t="s">
        <v>1457</v>
      </c>
      <c r="B21" s="681" t="s">
        <v>962</v>
      </c>
      <c r="C21" s="315">
        <v>1226.5932849999999</v>
      </c>
      <c r="D21" s="315">
        <v>1074.3520771999999</v>
      </c>
      <c r="E21" s="315">
        <v>832.01365018000001</v>
      </c>
      <c r="F21" s="315">
        <v>500.88692949</v>
      </c>
      <c r="G21" s="315">
        <v>196.50901339999999</v>
      </c>
      <c r="H21" s="315">
        <v>29.484588034000001</v>
      </c>
      <c r="I21" s="315">
        <v>7.1584232710000002</v>
      </c>
      <c r="J21" s="315">
        <v>16.894506790000001</v>
      </c>
      <c r="K21" s="315">
        <v>73.050172701999998</v>
      </c>
      <c r="L21" s="315">
        <v>369.81485041000002</v>
      </c>
      <c r="M21" s="315">
        <v>772.06323524000004</v>
      </c>
      <c r="N21" s="315">
        <v>1020.1090118</v>
      </c>
      <c r="O21" s="315">
        <v>1255.3535412000001</v>
      </c>
      <c r="P21" s="315">
        <v>1092.7024544999999</v>
      </c>
      <c r="Q21" s="315">
        <v>866.81334143000004</v>
      </c>
      <c r="R21" s="315">
        <v>510.87153925000001</v>
      </c>
      <c r="S21" s="315">
        <v>200.23050330999999</v>
      </c>
      <c r="T21" s="315">
        <v>29.860149718999999</v>
      </c>
      <c r="U21" s="315">
        <v>7.4675774745999997</v>
      </c>
      <c r="V21" s="315">
        <v>16.454478290000001</v>
      </c>
      <c r="W21" s="315">
        <v>69.259235468</v>
      </c>
      <c r="X21" s="315">
        <v>367.87958321000002</v>
      </c>
      <c r="Y21" s="315">
        <v>763.30946944000004</v>
      </c>
      <c r="Z21" s="315">
        <v>1037.5193982999999</v>
      </c>
      <c r="AA21" s="315">
        <v>1237.405941</v>
      </c>
      <c r="AB21" s="315">
        <v>1071.8087201999999</v>
      </c>
      <c r="AC21" s="315">
        <v>849.54653007000002</v>
      </c>
      <c r="AD21" s="315">
        <v>500.70267329000001</v>
      </c>
      <c r="AE21" s="315">
        <v>204.39490336</v>
      </c>
      <c r="AF21" s="315">
        <v>30.197952875999999</v>
      </c>
      <c r="AG21" s="315">
        <v>7.2149537792</v>
      </c>
      <c r="AH21" s="315">
        <v>16.380750107000001</v>
      </c>
      <c r="AI21" s="315">
        <v>67.152165052000001</v>
      </c>
      <c r="AJ21" s="315">
        <v>362.34810965999998</v>
      </c>
      <c r="AK21" s="315">
        <v>753.17177747999995</v>
      </c>
      <c r="AL21" s="315">
        <v>997.28168932000005</v>
      </c>
      <c r="AM21" s="315">
        <v>1204.7610150999999</v>
      </c>
      <c r="AN21" s="315">
        <v>1017.0522228999999</v>
      </c>
      <c r="AO21" s="315">
        <v>809.11682617999998</v>
      </c>
      <c r="AP21" s="315">
        <v>490.37213522000002</v>
      </c>
      <c r="AQ21" s="315">
        <v>197.34031787000001</v>
      </c>
      <c r="AR21" s="315">
        <v>29.484182813</v>
      </c>
      <c r="AS21" s="315">
        <v>4.9868870161999999</v>
      </c>
      <c r="AT21" s="315">
        <v>15.770225055999999</v>
      </c>
      <c r="AU21" s="315">
        <v>59.938221755000001</v>
      </c>
      <c r="AV21" s="315">
        <v>349.82999689000002</v>
      </c>
      <c r="AW21" s="315">
        <v>718.89429813000004</v>
      </c>
      <c r="AX21" s="315">
        <v>999.33496421999996</v>
      </c>
      <c r="AY21" s="315">
        <v>1207.0544184</v>
      </c>
      <c r="AZ21" s="783">
        <v>984.12985853999999</v>
      </c>
      <c r="BA21" s="783">
        <v>781.70419155000002</v>
      </c>
      <c r="BB21" s="783">
        <v>490.51233532999998</v>
      </c>
      <c r="BC21" s="783">
        <v>206.18565092</v>
      </c>
      <c r="BD21" s="783">
        <v>26.780713583000001</v>
      </c>
      <c r="BE21" s="783">
        <v>4.0018930489000004</v>
      </c>
      <c r="BF21" s="290">
        <v>15.44781</v>
      </c>
      <c r="BG21" s="290">
        <v>62.427909999999997</v>
      </c>
      <c r="BH21" s="290">
        <v>343.71510000000001</v>
      </c>
      <c r="BI21" s="290">
        <v>732.67949999999996</v>
      </c>
      <c r="BJ21" s="290">
        <v>1040.577</v>
      </c>
      <c r="BK21" s="290">
        <v>1219.643</v>
      </c>
      <c r="BL21" s="290">
        <v>987.92370000000005</v>
      </c>
      <c r="BM21" s="290">
        <v>781.94799999999998</v>
      </c>
      <c r="BN21" s="290">
        <v>472.5324</v>
      </c>
      <c r="BO21" s="290">
        <v>208.39940000000001</v>
      </c>
      <c r="BP21" s="290">
        <v>27.756039999999999</v>
      </c>
      <c r="BQ21" s="290">
        <v>4.6684270000000003</v>
      </c>
      <c r="BR21" s="290">
        <v>16.596810000000001</v>
      </c>
      <c r="BS21" s="290">
        <v>67.573939999999993</v>
      </c>
      <c r="BT21" s="290">
        <v>352.94409999999999</v>
      </c>
      <c r="BU21" s="290">
        <v>744.93780000000004</v>
      </c>
      <c r="BV21" s="290">
        <v>1026.8130000000001</v>
      </c>
    </row>
    <row r="22" spans="1:74" ht="11.1" customHeight="1" x14ac:dyDescent="0.2">
      <c r="A22" s="6" t="s">
        <v>1458</v>
      </c>
      <c r="B22" s="681" t="s">
        <v>964</v>
      </c>
      <c r="C22" s="315">
        <v>1279.8607972</v>
      </c>
      <c r="D22" s="315">
        <v>1134.9770366</v>
      </c>
      <c r="E22" s="315">
        <v>806.43724039000006</v>
      </c>
      <c r="F22" s="315">
        <v>490.79570171</v>
      </c>
      <c r="G22" s="315">
        <v>203.04673707000001</v>
      </c>
      <c r="H22" s="315">
        <v>32.033918665000002</v>
      </c>
      <c r="I22" s="315">
        <v>11.110044268999999</v>
      </c>
      <c r="J22" s="315">
        <v>24.278957063</v>
      </c>
      <c r="K22" s="315">
        <v>89.330784910000006</v>
      </c>
      <c r="L22" s="315">
        <v>420.46322072999999</v>
      </c>
      <c r="M22" s="315">
        <v>801.55687642999999</v>
      </c>
      <c r="N22" s="315">
        <v>1136.1248535</v>
      </c>
      <c r="O22" s="315">
        <v>1311.7675827</v>
      </c>
      <c r="P22" s="315">
        <v>1161.5652797</v>
      </c>
      <c r="Q22" s="315">
        <v>845.86583031999999</v>
      </c>
      <c r="R22" s="315">
        <v>512.70202577999999</v>
      </c>
      <c r="S22" s="315">
        <v>209.07914912999999</v>
      </c>
      <c r="T22" s="315">
        <v>32.509590955</v>
      </c>
      <c r="U22" s="315">
        <v>11.954122624</v>
      </c>
      <c r="V22" s="315">
        <v>23.881957022999998</v>
      </c>
      <c r="W22" s="315">
        <v>84.864549714000006</v>
      </c>
      <c r="X22" s="315">
        <v>412.92275408</v>
      </c>
      <c r="Y22" s="315">
        <v>808.37405701</v>
      </c>
      <c r="Z22" s="315">
        <v>1153.155299</v>
      </c>
      <c r="AA22" s="315">
        <v>1303.6222327</v>
      </c>
      <c r="AB22" s="315">
        <v>1154.9254335000001</v>
      </c>
      <c r="AC22" s="315">
        <v>836.54382962</v>
      </c>
      <c r="AD22" s="315">
        <v>498.49175531999998</v>
      </c>
      <c r="AE22" s="315">
        <v>200.86091163</v>
      </c>
      <c r="AF22" s="315">
        <v>29.970666653999999</v>
      </c>
      <c r="AG22" s="315">
        <v>12.190444944999999</v>
      </c>
      <c r="AH22" s="315">
        <v>23.663024866000001</v>
      </c>
      <c r="AI22" s="315">
        <v>83.916841078999994</v>
      </c>
      <c r="AJ22" s="315">
        <v>405.02530612999999</v>
      </c>
      <c r="AK22" s="315">
        <v>794.82821758</v>
      </c>
      <c r="AL22" s="315">
        <v>1102.9563453000001</v>
      </c>
      <c r="AM22" s="315">
        <v>1289.2185409000001</v>
      </c>
      <c r="AN22" s="315">
        <v>1096.1130467999999</v>
      </c>
      <c r="AO22" s="315">
        <v>807.14403636999998</v>
      </c>
      <c r="AP22" s="315">
        <v>487.04006464000003</v>
      </c>
      <c r="AQ22" s="315">
        <v>197.29711501</v>
      </c>
      <c r="AR22" s="315">
        <v>29.448203753000001</v>
      </c>
      <c r="AS22" s="315">
        <v>10.455504118</v>
      </c>
      <c r="AT22" s="315">
        <v>23.721667085</v>
      </c>
      <c r="AU22" s="315">
        <v>76.707177711</v>
      </c>
      <c r="AV22" s="315">
        <v>392.91246957999999</v>
      </c>
      <c r="AW22" s="315">
        <v>762.54993329000001</v>
      </c>
      <c r="AX22" s="315">
        <v>1100.9106803</v>
      </c>
      <c r="AY22" s="315">
        <v>1303.0275649</v>
      </c>
      <c r="AZ22" s="783">
        <v>1085.1573906000001</v>
      </c>
      <c r="BA22" s="783">
        <v>793.70098572999996</v>
      </c>
      <c r="BB22" s="783">
        <v>490.78975899</v>
      </c>
      <c r="BC22" s="783">
        <v>195.84017102000001</v>
      </c>
      <c r="BD22" s="783">
        <v>28.911173614999999</v>
      </c>
      <c r="BE22" s="783">
        <v>10.091959726000001</v>
      </c>
      <c r="BF22" s="290">
        <v>22.77139</v>
      </c>
      <c r="BG22" s="290">
        <v>78.395290000000003</v>
      </c>
      <c r="BH22" s="290">
        <v>384.41309999999999</v>
      </c>
      <c r="BI22" s="290">
        <v>767.91290000000004</v>
      </c>
      <c r="BJ22" s="290">
        <v>1122.6410000000001</v>
      </c>
      <c r="BK22" s="290">
        <v>1308.0239999999999</v>
      </c>
      <c r="BL22" s="290">
        <v>1079.153</v>
      </c>
      <c r="BM22" s="290">
        <v>794.70489999999995</v>
      </c>
      <c r="BN22" s="290">
        <v>486.2115</v>
      </c>
      <c r="BO22" s="290">
        <v>194.98400000000001</v>
      </c>
      <c r="BP22" s="290">
        <v>29.923749999999998</v>
      </c>
      <c r="BQ22" s="290">
        <v>9.3282600000000002</v>
      </c>
      <c r="BR22" s="290">
        <v>23.113800000000001</v>
      </c>
      <c r="BS22" s="290">
        <v>82.104399999999998</v>
      </c>
      <c r="BT22" s="290">
        <v>394.37040000000002</v>
      </c>
      <c r="BU22" s="290">
        <v>788.20439999999996</v>
      </c>
      <c r="BV22" s="290">
        <v>1110.345</v>
      </c>
    </row>
    <row r="23" spans="1:74" ht="11.1" customHeight="1" x14ac:dyDescent="0.2">
      <c r="A23" s="6" t="s">
        <v>1459</v>
      </c>
      <c r="B23" s="681" t="s">
        <v>782</v>
      </c>
      <c r="C23" s="315">
        <v>593.65580651000005</v>
      </c>
      <c r="D23" s="315">
        <v>445.20502826000001</v>
      </c>
      <c r="E23" s="315">
        <v>342.71794084999999</v>
      </c>
      <c r="F23" s="315">
        <v>145.64162031000001</v>
      </c>
      <c r="G23" s="315">
        <v>40.257952345</v>
      </c>
      <c r="H23" s="315">
        <v>1.4974853008</v>
      </c>
      <c r="I23" s="315">
        <v>9.2833469387999995E-2</v>
      </c>
      <c r="J23" s="315">
        <v>0.38998000018000001</v>
      </c>
      <c r="K23" s="315">
        <v>10.139460859</v>
      </c>
      <c r="L23" s="315">
        <v>105.1083878</v>
      </c>
      <c r="M23" s="315">
        <v>347.54983042999999</v>
      </c>
      <c r="N23" s="315">
        <v>453.95773223999998</v>
      </c>
      <c r="O23" s="315">
        <v>604.18798746000004</v>
      </c>
      <c r="P23" s="315">
        <v>445.66931454000002</v>
      </c>
      <c r="Q23" s="315">
        <v>352.80390096000002</v>
      </c>
      <c r="R23" s="315">
        <v>147.16673195999999</v>
      </c>
      <c r="S23" s="315">
        <v>41.407851635</v>
      </c>
      <c r="T23" s="315">
        <v>1.2767181997999999</v>
      </c>
      <c r="U23" s="315">
        <v>9.5446550807E-2</v>
      </c>
      <c r="V23" s="315">
        <v>0.37699709078999999</v>
      </c>
      <c r="W23" s="315">
        <v>9.8891342833000007</v>
      </c>
      <c r="X23" s="315">
        <v>108.63122783</v>
      </c>
      <c r="Y23" s="315">
        <v>332.46017870999998</v>
      </c>
      <c r="Z23" s="315">
        <v>463.68457747000002</v>
      </c>
      <c r="AA23" s="315">
        <v>598.43142044000001</v>
      </c>
      <c r="AB23" s="315">
        <v>425.72726177999999</v>
      </c>
      <c r="AC23" s="315">
        <v>332.32064251999998</v>
      </c>
      <c r="AD23" s="315">
        <v>143.73544881000001</v>
      </c>
      <c r="AE23" s="315">
        <v>41.882620301999999</v>
      </c>
      <c r="AF23" s="315">
        <v>2.0062113762</v>
      </c>
      <c r="AG23" s="315">
        <v>9.2009980581000003E-2</v>
      </c>
      <c r="AH23" s="315">
        <v>0.28465739025999998</v>
      </c>
      <c r="AI23" s="315">
        <v>8.9117345357000008</v>
      </c>
      <c r="AJ23" s="315">
        <v>107.18966460999999</v>
      </c>
      <c r="AK23" s="315">
        <v>326.42332549999998</v>
      </c>
      <c r="AL23" s="315">
        <v>461.22468705</v>
      </c>
      <c r="AM23" s="315">
        <v>579.69346704999998</v>
      </c>
      <c r="AN23" s="315">
        <v>416.76411466000002</v>
      </c>
      <c r="AO23" s="315">
        <v>313.12051123999998</v>
      </c>
      <c r="AP23" s="315">
        <v>139.09951429</v>
      </c>
      <c r="AQ23" s="315">
        <v>40.618406751000002</v>
      </c>
      <c r="AR23" s="315">
        <v>1.9999347566000001</v>
      </c>
      <c r="AS23" s="315">
        <v>3.5685091175000003E-2</v>
      </c>
      <c r="AT23" s="315">
        <v>0.14342546971</v>
      </c>
      <c r="AU23" s="315">
        <v>8.7656485877999994</v>
      </c>
      <c r="AV23" s="315">
        <v>106.29626355000001</v>
      </c>
      <c r="AW23" s="315">
        <v>304.62505907000002</v>
      </c>
      <c r="AX23" s="315">
        <v>464.54023339000003</v>
      </c>
      <c r="AY23" s="315">
        <v>587.38275672999998</v>
      </c>
      <c r="AZ23" s="783">
        <v>390.39329930000002</v>
      </c>
      <c r="BA23" s="783">
        <v>304.36235918</v>
      </c>
      <c r="BB23" s="783">
        <v>135.15419356999999</v>
      </c>
      <c r="BC23" s="783">
        <v>42.245637275999997</v>
      </c>
      <c r="BD23" s="783">
        <v>1.9772529665</v>
      </c>
      <c r="BE23" s="783">
        <v>2.9845311214000001E-2</v>
      </c>
      <c r="BF23" s="290">
        <v>0.20714920000000001</v>
      </c>
      <c r="BG23" s="290">
        <v>9.0045769999999994</v>
      </c>
      <c r="BH23" s="290">
        <v>105.0621</v>
      </c>
      <c r="BI23" s="290">
        <v>311.3057</v>
      </c>
      <c r="BJ23" s="290">
        <v>489.77359999999999</v>
      </c>
      <c r="BK23" s="290">
        <v>584.82650000000001</v>
      </c>
      <c r="BL23" s="290">
        <v>392.28289999999998</v>
      </c>
      <c r="BM23" s="290">
        <v>302.26870000000002</v>
      </c>
      <c r="BN23" s="290">
        <v>127.55110000000001</v>
      </c>
      <c r="BO23" s="290">
        <v>41.046320000000001</v>
      </c>
      <c r="BP23" s="290">
        <v>1.9938089999999999</v>
      </c>
      <c r="BQ23" s="290">
        <v>2.6977299999999999E-2</v>
      </c>
      <c r="BR23" s="290">
        <v>0.22298809999999999</v>
      </c>
      <c r="BS23" s="290">
        <v>9.9524519999999992</v>
      </c>
      <c r="BT23" s="290">
        <v>107.71210000000001</v>
      </c>
      <c r="BU23" s="290">
        <v>311.69830000000002</v>
      </c>
      <c r="BV23" s="290">
        <v>487.75009999999997</v>
      </c>
    </row>
    <row r="24" spans="1:74" ht="11.1" customHeight="1" x14ac:dyDescent="0.2">
      <c r="A24" s="6" t="s">
        <v>1460</v>
      </c>
      <c r="B24" s="681" t="s">
        <v>968</v>
      </c>
      <c r="C24" s="315">
        <v>766.05017344999999</v>
      </c>
      <c r="D24" s="315">
        <v>581.78459913999995</v>
      </c>
      <c r="E24" s="315">
        <v>416.24986496000002</v>
      </c>
      <c r="F24" s="315">
        <v>190.96967587</v>
      </c>
      <c r="G24" s="315">
        <v>51.265570824999998</v>
      </c>
      <c r="H24" s="315">
        <v>1.5562878490000001</v>
      </c>
      <c r="I24" s="315">
        <v>7.0419343085999994E-2</v>
      </c>
      <c r="J24" s="315">
        <v>0.18725295136</v>
      </c>
      <c r="K24" s="315">
        <v>14.489260843</v>
      </c>
      <c r="L24" s="315">
        <v>148.67708669000001</v>
      </c>
      <c r="M24" s="315">
        <v>476.43895457999997</v>
      </c>
      <c r="N24" s="315">
        <v>603.61309294</v>
      </c>
      <c r="O24" s="315">
        <v>786.52868126999999</v>
      </c>
      <c r="P24" s="315">
        <v>589.09285034000004</v>
      </c>
      <c r="Q24" s="315">
        <v>434.99486352999998</v>
      </c>
      <c r="R24" s="315">
        <v>197.51300429</v>
      </c>
      <c r="S24" s="315">
        <v>52.250046470000001</v>
      </c>
      <c r="T24" s="315">
        <v>1.3915935036</v>
      </c>
      <c r="U24" s="315">
        <v>7.0419343085999994E-2</v>
      </c>
      <c r="V24" s="315">
        <v>0.18725295136</v>
      </c>
      <c r="W24" s="315">
        <v>14.119315541000001</v>
      </c>
      <c r="X24" s="315">
        <v>149.66592473</v>
      </c>
      <c r="Y24" s="315">
        <v>466.55644397999998</v>
      </c>
      <c r="Z24" s="315">
        <v>614.79943168</v>
      </c>
      <c r="AA24" s="315">
        <v>776.15958745</v>
      </c>
      <c r="AB24" s="315">
        <v>568.08503957999994</v>
      </c>
      <c r="AC24" s="315">
        <v>412.0282125</v>
      </c>
      <c r="AD24" s="315">
        <v>194.61519292</v>
      </c>
      <c r="AE24" s="315">
        <v>51.461487966999997</v>
      </c>
      <c r="AF24" s="315">
        <v>1.9446443339999999</v>
      </c>
      <c r="AG24" s="315">
        <v>7.0419343085999994E-2</v>
      </c>
      <c r="AH24" s="315">
        <v>0.18725295136</v>
      </c>
      <c r="AI24" s="315">
        <v>13.94072869</v>
      </c>
      <c r="AJ24" s="315">
        <v>147.23747427000001</v>
      </c>
      <c r="AK24" s="315">
        <v>453.61834838999999</v>
      </c>
      <c r="AL24" s="315">
        <v>604.49245105</v>
      </c>
      <c r="AM24" s="315">
        <v>759.92379151</v>
      </c>
      <c r="AN24" s="315">
        <v>544.04489497999998</v>
      </c>
      <c r="AO24" s="315">
        <v>391.28612442999997</v>
      </c>
      <c r="AP24" s="315">
        <v>190.33307285000001</v>
      </c>
      <c r="AQ24" s="315">
        <v>49.417835392000001</v>
      </c>
      <c r="AR24" s="315">
        <v>1.8971954313999999</v>
      </c>
      <c r="AS24" s="315">
        <v>1E-10</v>
      </c>
      <c r="AT24" s="315">
        <v>0.18725295136</v>
      </c>
      <c r="AU24" s="315">
        <v>13.299928851000001</v>
      </c>
      <c r="AV24" s="315">
        <v>144.26249774999999</v>
      </c>
      <c r="AW24" s="315">
        <v>418.37385469999998</v>
      </c>
      <c r="AX24" s="315">
        <v>605.00249573999997</v>
      </c>
      <c r="AY24" s="315">
        <v>770.47048461999998</v>
      </c>
      <c r="AZ24" s="783">
        <v>512.35113668999998</v>
      </c>
      <c r="BA24" s="783">
        <v>381.53145246000003</v>
      </c>
      <c r="BB24" s="783">
        <v>187.479782</v>
      </c>
      <c r="BC24" s="783">
        <v>51.432926416000001</v>
      </c>
      <c r="BD24" s="783">
        <v>1.8268608891</v>
      </c>
      <c r="BE24" s="783">
        <v>1E-10</v>
      </c>
      <c r="BF24" s="290">
        <v>7.0067900000000002E-2</v>
      </c>
      <c r="BG24" s="290">
        <v>13.183350000000001</v>
      </c>
      <c r="BH24" s="290">
        <v>141.93690000000001</v>
      </c>
      <c r="BI24" s="290">
        <v>426.4058</v>
      </c>
      <c r="BJ24" s="290">
        <v>632.29049999999995</v>
      </c>
      <c r="BK24" s="290">
        <v>767.5231</v>
      </c>
      <c r="BL24" s="290">
        <v>511.27620000000002</v>
      </c>
      <c r="BM24" s="290">
        <v>373.84160000000003</v>
      </c>
      <c r="BN24" s="290">
        <v>178.91980000000001</v>
      </c>
      <c r="BO24" s="290">
        <v>50.094970000000004</v>
      </c>
      <c r="BP24" s="290">
        <v>1.940966</v>
      </c>
      <c r="BQ24" s="290">
        <v>0</v>
      </c>
      <c r="BR24" s="290">
        <v>8.70673E-2</v>
      </c>
      <c r="BS24" s="290">
        <v>14.55814</v>
      </c>
      <c r="BT24" s="290">
        <v>149.47739999999999</v>
      </c>
      <c r="BU24" s="290">
        <v>433.9169</v>
      </c>
      <c r="BV24" s="290">
        <v>627.94629999999995</v>
      </c>
    </row>
    <row r="25" spans="1:74" ht="11.1" customHeight="1" x14ac:dyDescent="0.2">
      <c r="A25" s="6" t="s">
        <v>1461</v>
      </c>
      <c r="B25" s="681" t="s">
        <v>970</v>
      </c>
      <c r="C25" s="315">
        <v>533.04623019999997</v>
      </c>
      <c r="D25" s="315">
        <v>389.24680520999999</v>
      </c>
      <c r="E25" s="315">
        <v>221.77184897000001</v>
      </c>
      <c r="F25" s="315">
        <v>81.334586896000005</v>
      </c>
      <c r="G25" s="315">
        <v>11.494111035</v>
      </c>
      <c r="H25" s="315">
        <v>7.7531431807999998E-2</v>
      </c>
      <c r="I25" s="315">
        <v>1.5399425159E-2</v>
      </c>
      <c r="J25" s="315">
        <v>0.17011543953</v>
      </c>
      <c r="K25" s="315">
        <v>2.5156961664000002</v>
      </c>
      <c r="L25" s="315">
        <v>57.79853585</v>
      </c>
      <c r="M25" s="315">
        <v>266.76399670000001</v>
      </c>
      <c r="N25" s="315">
        <v>428.62433127000003</v>
      </c>
      <c r="O25" s="315">
        <v>547.80188497999995</v>
      </c>
      <c r="P25" s="315">
        <v>404.68975320999999</v>
      </c>
      <c r="Q25" s="315">
        <v>235.75159095000001</v>
      </c>
      <c r="R25" s="315">
        <v>83.285945053999995</v>
      </c>
      <c r="S25" s="315">
        <v>11.638497045999999</v>
      </c>
      <c r="T25" s="315">
        <v>7.7531431807999998E-2</v>
      </c>
      <c r="U25" s="315">
        <v>1.5399425159E-2</v>
      </c>
      <c r="V25" s="315">
        <v>0.17739293937</v>
      </c>
      <c r="W25" s="315">
        <v>2.3960549199000001</v>
      </c>
      <c r="X25" s="315">
        <v>56.059491545</v>
      </c>
      <c r="Y25" s="315">
        <v>273.52939448000001</v>
      </c>
      <c r="Z25" s="315">
        <v>432.52624735000001</v>
      </c>
      <c r="AA25" s="315">
        <v>538.30039520000003</v>
      </c>
      <c r="AB25" s="315">
        <v>400.88093548000001</v>
      </c>
      <c r="AC25" s="315">
        <v>224.58281495</v>
      </c>
      <c r="AD25" s="315">
        <v>79.559568076999994</v>
      </c>
      <c r="AE25" s="315">
        <v>10.750488415</v>
      </c>
      <c r="AF25" s="315">
        <v>7.6962270971000002E-2</v>
      </c>
      <c r="AG25" s="315">
        <v>1.5399425159E-2</v>
      </c>
      <c r="AH25" s="315">
        <v>0.16183185856000001</v>
      </c>
      <c r="AI25" s="315">
        <v>2.3778772041999998</v>
      </c>
      <c r="AJ25" s="315">
        <v>54.139601382999999</v>
      </c>
      <c r="AK25" s="315">
        <v>264.36090562999999</v>
      </c>
      <c r="AL25" s="315">
        <v>411.94905399999999</v>
      </c>
      <c r="AM25" s="315">
        <v>536.75386126000001</v>
      </c>
      <c r="AN25" s="315">
        <v>378.60223867000002</v>
      </c>
      <c r="AO25" s="315">
        <v>208.02658851000001</v>
      </c>
      <c r="AP25" s="315">
        <v>76.040016088000002</v>
      </c>
      <c r="AQ25" s="315">
        <v>10.003610116000001</v>
      </c>
      <c r="AR25" s="315">
        <v>6.1548425905000002E-2</v>
      </c>
      <c r="AS25" s="315">
        <v>1E-10</v>
      </c>
      <c r="AT25" s="315">
        <v>0.15413935666</v>
      </c>
      <c r="AU25" s="315">
        <v>2.2153825468999999</v>
      </c>
      <c r="AV25" s="315">
        <v>52.223306069000003</v>
      </c>
      <c r="AW25" s="315">
        <v>240.76020108</v>
      </c>
      <c r="AX25" s="315">
        <v>403.78424401000001</v>
      </c>
      <c r="AY25" s="315">
        <v>540.31141624999998</v>
      </c>
      <c r="AZ25" s="783">
        <v>366.80219428999999</v>
      </c>
      <c r="BA25" s="783">
        <v>195.14496776999999</v>
      </c>
      <c r="BB25" s="783">
        <v>74.762693095000003</v>
      </c>
      <c r="BC25" s="783">
        <v>9.6297073352000009</v>
      </c>
      <c r="BD25" s="783">
        <v>6.1548425905000002E-2</v>
      </c>
      <c r="BE25" s="783">
        <v>1E-10</v>
      </c>
      <c r="BF25" s="290">
        <v>0.1184523</v>
      </c>
      <c r="BG25" s="290">
        <v>2.2718280000000002</v>
      </c>
      <c r="BH25" s="290">
        <v>50.323259999999998</v>
      </c>
      <c r="BI25" s="290">
        <v>233.75810000000001</v>
      </c>
      <c r="BJ25" s="290">
        <v>404.90309999999999</v>
      </c>
      <c r="BK25" s="290">
        <v>537.32510000000002</v>
      </c>
      <c r="BL25" s="290">
        <v>359.15660000000003</v>
      </c>
      <c r="BM25" s="290">
        <v>187.0266</v>
      </c>
      <c r="BN25" s="290">
        <v>71.322109999999995</v>
      </c>
      <c r="BO25" s="290">
        <v>8.7822060000000004</v>
      </c>
      <c r="BP25" s="290">
        <v>6.1548400000000003E-2</v>
      </c>
      <c r="BQ25" s="290">
        <v>0</v>
      </c>
      <c r="BR25" s="290">
        <v>0.12847739999999999</v>
      </c>
      <c r="BS25" s="290">
        <v>2.5863499999999999</v>
      </c>
      <c r="BT25" s="290">
        <v>53.969769999999997</v>
      </c>
      <c r="BU25" s="290">
        <v>242.5241</v>
      </c>
      <c r="BV25" s="290">
        <v>403.9556</v>
      </c>
    </row>
    <row r="26" spans="1:74" ht="11.1" customHeight="1" x14ac:dyDescent="0.2">
      <c r="A26" s="6" t="s">
        <v>1462</v>
      </c>
      <c r="B26" s="681" t="s">
        <v>788</v>
      </c>
      <c r="C26" s="315">
        <v>875.18926463000003</v>
      </c>
      <c r="D26" s="315">
        <v>726.59198918000004</v>
      </c>
      <c r="E26" s="315">
        <v>571.17129691000002</v>
      </c>
      <c r="F26" s="315">
        <v>394.25895204</v>
      </c>
      <c r="G26" s="315">
        <v>227.01991179000001</v>
      </c>
      <c r="H26" s="315">
        <v>59.946840846000001</v>
      </c>
      <c r="I26" s="315">
        <v>11.637225056</v>
      </c>
      <c r="J26" s="315">
        <v>21.796805574</v>
      </c>
      <c r="K26" s="315">
        <v>97.557359941000001</v>
      </c>
      <c r="L26" s="315">
        <v>343.30585337000002</v>
      </c>
      <c r="M26" s="315">
        <v>584.08052924000003</v>
      </c>
      <c r="N26" s="315">
        <v>882.65925101000005</v>
      </c>
      <c r="O26" s="315">
        <v>882.55439044000002</v>
      </c>
      <c r="P26" s="315">
        <v>732.39676598000005</v>
      </c>
      <c r="Q26" s="315">
        <v>578.85192112000004</v>
      </c>
      <c r="R26" s="315">
        <v>403.68738497999999</v>
      </c>
      <c r="S26" s="315">
        <v>231.28536758999999</v>
      </c>
      <c r="T26" s="315">
        <v>61.542090541999997</v>
      </c>
      <c r="U26" s="315">
        <v>11.584071515</v>
      </c>
      <c r="V26" s="315">
        <v>21.570186748000001</v>
      </c>
      <c r="W26" s="315">
        <v>94.685682087000004</v>
      </c>
      <c r="X26" s="315">
        <v>340.04593326999998</v>
      </c>
      <c r="Y26" s="315">
        <v>607.72066982000001</v>
      </c>
      <c r="Z26" s="315">
        <v>885.78665779999994</v>
      </c>
      <c r="AA26" s="315">
        <v>877.70501249999995</v>
      </c>
      <c r="AB26" s="315">
        <v>734.82064858000001</v>
      </c>
      <c r="AC26" s="315">
        <v>597.66157639000005</v>
      </c>
      <c r="AD26" s="315">
        <v>403.10857774999999</v>
      </c>
      <c r="AE26" s="315">
        <v>228.04412904</v>
      </c>
      <c r="AF26" s="315">
        <v>66.097077940999995</v>
      </c>
      <c r="AG26" s="315">
        <v>11.615053286</v>
      </c>
      <c r="AH26" s="315">
        <v>21.806349773000001</v>
      </c>
      <c r="AI26" s="315">
        <v>94.790542853999995</v>
      </c>
      <c r="AJ26" s="315">
        <v>330.77836502999997</v>
      </c>
      <c r="AK26" s="315">
        <v>604.39517034000005</v>
      </c>
      <c r="AL26" s="315">
        <v>866.41003305000004</v>
      </c>
      <c r="AM26" s="315">
        <v>886.90727716000004</v>
      </c>
      <c r="AN26" s="315">
        <v>732.12949805999995</v>
      </c>
      <c r="AO26" s="315">
        <v>603.73920105000002</v>
      </c>
      <c r="AP26" s="315">
        <v>402.02799599999997</v>
      </c>
      <c r="AQ26" s="315">
        <v>232.00825997999999</v>
      </c>
      <c r="AR26" s="315">
        <v>62.080534868000001</v>
      </c>
      <c r="AS26" s="315">
        <v>11.521367435</v>
      </c>
      <c r="AT26" s="315">
        <v>19.804186152</v>
      </c>
      <c r="AU26" s="315">
        <v>92.028505217000003</v>
      </c>
      <c r="AV26" s="315">
        <v>326.42199779999999</v>
      </c>
      <c r="AW26" s="315">
        <v>607.13099961</v>
      </c>
      <c r="AX26" s="315">
        <v>855.80464382000002</v>
      </c>
      <c r="AY26" s="315">
        <v>905.83116555000004</v>
      </c>
      <c r="AZ26" s="783">
        <v>740.10088310000003</v>
      </c>
      <c r="BA26" s="783">
        <v>611.08744603000002</v>
      </c>
      <c r="BB26" s="783">
        <v>401.84634154000003</v>
      </c>
      <c r="BC26" s="783">
        <v>225.83989527</v>
      </c>
      <c r="BD26" s="783">
        <v>63.485823801999999</v>
      </c>
      <c r="BE26" s="783">
        <v>10.208536676</v>
      </c>
      <c r="BF26" s="290">
        <v>19.42013</v>
      </c>
      <c r="BG26" s="290">
        <v>93.056030000000007</v>
      </c>
      <c r="BH26" s="290">
        <v>332.80399999999997</v>
      </c>
      <c r="BI26" s="290">
        <v>586.73810000000003</v>
      </c>
      <c r="BJ26" s="290">
        <v>826.41420000000005</v>
      </c>
      <c r="BK26" s="290">
        <v>894.10400000000004</v>
      </c>
      <c r="BL26" s="290">
        <v>732.89319999999998</v>
      </c>
      <c r="BM26" s="290">
        <v>592.35889999999995</v>
      </c>
      <c r="BN26" s="290">
        <v>400.54039999999998</v>
      </c>
      <c r="BO26" s="290">
        <v>220.09780000000001</v>
      </c>
      <c r="BP26" s="290">
        <v>65.635739999999998</v>
      </c>
      <c r="BQ26" s="290">
        <v>9.2098049999999994</v>
      </c>
      <c r="BR26" s="290">
        <v>18.040710000000001</v>
      </c>
      <c r="BS26" s="290">
        <v>92.748959999999997</v>
      </c>
      <c r="BT26" s="290">
        <v>339.75</v>
      </c>
      <c r="BU26" s="290">
        <v>596.11659999999995</v>
      </c>
      <c r="BV26" s="290">
        <v>820.28420000000006</v>
      </c>
    </row>
    <row r="27" spans="1:74" ht="11.1" customHeight="1" x14ac:dyDescent="0.2">
      <c r="A27" s="6" t="s">
        <v>1463</v>
      </c>
      <c r="B27" s="681" t="s">
        <v>790</v>
      </c>
      <c r="C27" s="315">
        <v>545.46824437999999</v>
      </c>
      <c r="D27" s="315">
        <v>473.05348466999999</v>
      </c>
      <c r="E27" s="315">
        <v>438.32179617999998</v>
      </c>
      <c r="F27" s="315">
        <v>290.24704342000001</v>
      </c>
      <c r="G27" s="315">
        <v>177.45321798000001</v>
      </c>
      <c r="H27" s="315">
        <v>55.494080572000001</v>
      </c>
      <c r="I27" s="315">
        <v>14.650734038</v>
      </c>
      <c r="J27" s="315">
        <v>12.805546965</v>
      </c>
      <c r="K27" s="315">
        <v>51.330636228000003</v>
      </c>
      <c r="L27" s="315">
        <v>183.75089975</v>
      </c>
      <c r="M27" s="315">
        <v>373.52132404000002</v>
      </c>
      <c r="N27" s="315">
        <v>580.30200392999996</v>
      </c>
      <c r="O27" s="315">
        <v>545.79431903</v>
      </c>
      <c r="P27" s="315">
        <v>471.25972430000002</v>
      </c>
      <c r="Q27" s="315">
        <v>427.10288223999999</v>
      </c>
      <c r="R27" s="315">
        <v>291.89824141000003</v>
      </c>
      <c r="S27" s="315">
        <v>180.10586022999999</v>
      </c>
      <c r="T27" s="315">
        <v>51.21195273</v>
      </c>
      <c r="U27" s="315">
        <v>13.147808683999999</v>
      </c>
      <c r="V27" s="315">
        <v>12.125841866</v>
      </c>
      <c r="W27" s="315">
        <v>50.101133152999999</v>
      </c>
      <c r="X27" s="315">
        <v>179.63975274000001</v>
      </c>
      <c r="Y27" s="315">
        <v>387.86659309999999</v>
      </c>
      <c r="Z27" s="315">
        <v>580.8076575</v>
      </c>
      <c r="AA27" s="315">
        <v>544.09612489000006</v>
      </c>
      <c r="AB27" s="315">
        <v>478.31232162999999</v>
      </c>
      <c r="AC27" s="315">
        <v>448.45201446999999</v>
      </c>
      <c r="AD27" s="315">
        <v>298.45769130999997</v>
      </c>
      <c r="AE27" s="315">
        <v>183.39318652</v>
      </c>
      <c r="AF27" s="315">
        <v>56.652247825000003</v>
      </c>
      <c r="AG27" s="315">
        <v>13.015881579</v>
      </c>
      <c r="AH27" s="315">
        <v>11.648071669</v>
      </c>
      <c r="AI27" s="315">
        <v>52.021050330000001</v>
      </c>
      <c r="AJ27" s="315">
        <v>172.96029602999999</v>
      </c>
      <c r="AK27" s="315">
        <v>387.11134119000002</v>
      </c>
      <c r="AL27" s="315">
        <v>568.93830638999998</v>
      </c>
      <c r="AM27" s="315">
        <v>557.83338903000003</v>
      </c>
      <c r="AN27" s="315">
        <v>483.34117529999997</v>
      </c>
      <c r="AO27" s="315">
        <v>460.13648598999998</v>
      </c>
      <c r="AP27" s="315">
        <v>305.64993752999999</v>
      </c>
      <c r="AQ27" s="315">
        <v>191.117953</v>
      </c>
      <c r="AR27" s="315">
        <v>56.218617694000002</v>
      </c>
      <c r="AS27" s="315">
        <v>12.862698623</v>
      </c>
      <c r="AT27" s="315">
        <v>12.372920818000001</v>
      </c>
      <c r="AU27" s="315">
        <v>52.535606948000002</v>
      </c>
      <c r="AV27" s="315">
        <v>175.18874224999999</v>
      </c>
      <c r="AW27" s="315">
        <v>397.32412208</v>
      </c>
      <c r="AX27" s="315">
        <v>566.16571469999997</v>
      </c>
      <c r="AY27" s="315">
        <v>569.87052978999998</v>
      </c>
      <c r="AZ27" s="783">
        <v>496.51949925000002</v>
      </c>
      <c r="BA27" s="783">
        <v>479.17694654000002</v>
      </c>
      <c r="BB27" s="783">
        <v>308.13597167</v>
      </c>
      <c r="BC27" s="783">
        <v>186.99660578000001</v>
      </c>
      <c r="BD27" s="783">
        <v>58.890131711999999</v>
      </c>
      <c r="BE27" s="783">
        <v>13.682216045000001</v>
      </c>
      <c r="BF27" s="290">
        <v>12.02474</v>
      </c>
      <c r="BG27" s="290">
        <v>50.365099999999998</v>
      </c>
      <c r="BH27" s="290">
        <v>185.62909999999999</v>
      </c>
      <c r="BI27" s="290">
        <v>384.2364</v>
      </c>
      <c r="BJ27" s="290">
        <v>548.5788</v>
      </c>
      <c r="BK27" s="290">
        <v>561.47299999999996</v>
      </c>
      <c r="BL27" s="290">
        <v>502.57479999999998</v>
      </c>
      <c r="BM27" s="290">
        <v>465.53120000000001</v>
      </c>
      <c r="BN27" s="290">
        <v>313.73610000000002</v>
      </c>
      <c r="BO27" s="290">
        <v>185.0351</v>
      </c>
      <c r="BP27" s="290">
        <v>59.689680000000003</v>
      </c>
      <c r="BQ27" s="290">
        <v>12.969049999999999</v>
      </c>
      <c r="BR27" s="290">
        <v>11.897349999999999</v>
      </c>
      <c r="BS27" s="290">
        <v>49.326790000000003</v>
      </c>
      <c r="BT27" s="290">
        <v>184.9864</v>
      </c>
      <c r="BU27" s="290">
        <v>390.0872</v>
      </c>
      <c r="BV27" s="290">
        <v>542.01909999999998</v>
      </c>
    </row>
    <row r="28" spans="1:74" ht="11.1" customHeight="1" x14ac:dyDescent="0.2">
      <c r="A28" s="6"/>
      <c r="B28" s="681"/>
      <c r="C28" s="315"/>
      <c r="D28" s="315"/>
      <c r="E28" s="315"/>
      <c r="F28" s="315"/>
      <c r="G28" s="315"/>
      <c r="H28" s="315"/>
      <c r="I28" s="315"/>
      <c r="J28" s="315"/>
      <c r="K28" s="315"/>
      <c r="L28" s="315"/>
      <c r="M28" s="315"/>
      <c r="N28" s="315"/>
      <c r="O28" s="315"/>
      <c r="P28" s="315"/>
      <c r="Q28" s="315"/>
      <c r="R28" s="315"/>
      <c r="S28" s="315"/>
      <c r="T28" s="315"/>
      <c r="U28" s="315"/>
      <c r="V28" s="315"/>
      <c r="W28" s="315"/>
      <c r="X28" s="315"/>
      <c r="Y28" s="315"/>
      <c r="Z28" s="315"/>
      <c r="AA28" s="315"/>
      <c r="AB28" s="315"/>
      <c r="AC28" s="315"/>
      <c r="AD28" s="315"/>
      <c r="AE28" s="315"/>
      <c r="AF28" s="315"/>
      <c r="AG28" s="315"/>
      <c r="AH28" s="315"/>
      <c r="AI28" s="315"/>
      <c r="AJ28" s="315"/>
      <c r="AK28" s="315"/>
      <c r="AL28" s="315"/>
      <c r="AM28" s="315"/>
      <c r="AN28" s="315"/>
      <c r="AO28" s="315"/>
      <c r="AP28" s="315"/>
      <c r="AQ28" s="315"/>
      <c r="AR28" s="315"/>
      <c r="AS28" s="315"/>
      <c r="AT28" s="315"/>
      <c r="AU28" s="315"/>
      <c r="AV28" s="315"/>
      <c r="AW28" s="315"/>
      <c r="AX28" s="315"/>
      <c r="AY28" s="315"/>
      <c r="AZ28" s="783"/>
      <c r="BA28" s="783"/>
      <c r="BB28" s="783"/>
      <c r="BC28" s="783"/>
      <c r="BD28" s="783"/>
      <c r="BE28" s="783"/>
      <c r="BF28" s="290"/>
      <c r="BG28" s="290"/>
      <c r="BH28" s="290"/>
      <c r="BI28" s="290"/>
      <c r="BJ28" s="290"/>
      <c r="BK28" s="290"/>
      <c r="BL28" s="290"/>
      <c r="BM28" s="290"/>
      <c r="BN28" s="290"/>
      <c r="BO28" s="290"/>
      <c r="BP28" s="290"/>
      <c r="BQ28" s="290"/>
      <c r="BR28" s="290"/>
      <c r="BS28" s="290"/>
      <c r="BT28" s="290"/>
      <c r="BU28" s="290"/>
      <c r="BV28" s="290"/>
    </row>
    <row r="29" spans="1:74" ht="11.1" customHeight="1" x14ac:dyDescent="0.2">
      <c r="A29" s="6"/>
      <c r="B29" s="65" t="s">
        <v>1464</v>
      </c>
      <c r="C29" s="457"/>
      <c r="D29" s="457"/>
      <c r="E29" s="457"/>
      <c r="F29" s="457"/>
      <c r="G29" s="457"/>
      <c r="H29" s="457"/>
      <c r="I29" s="457"/>
      <c r="J29" s="457"/>
      <c r="K29" s="457"/>
      <c r="L29" s="457"/>
      <c r="M29" s="457"/>
      <c r="N29" s="457"/>
      <c r="O29" s="457"/>
      <c r="P29" s="457"/>
      <c r="Q29" s="457"/>
      <c r="R29" s="457"/>
      <c r="S29" s="457"/>
      <c r="T29" s="457"/>
      <c r="U29" s="457"/>
      <c r="V29" s="457"/>
      <c r="W29" s="457"/>
      <c r="X29" s="457"/>
      <c r="Y29" s="457"/>
      <c r="Z29" s="457"/>
      <c r="AA29" s="457"/>
      <c r="AB29" s="457"/>
      <c r="AC29" s="457"/>
      <c r="AD29" s="457"/>
      <c r="AE29" s="457"/>
      <c r="AF29" s="457"/>
      <c r="AG29" s="457"/>
      <c r="AH29" s="457"/>
      <c r="AI29" s="457"/>
      <c r="AJ29" s="457"/>
      <c r="AK29" s="457"/>
      <c r="AL29" s="457"/>
      <c r="AM29" s="457"/>
      <c r="AN29" s="457"/>
      <c r="AO29" s="457"/>
      <c r="AP29" s="457"/>
      <c r="AQ29" s="457"/>
      <c r="AR29" s="457"/>
      <c r="AS29" s="457"/>
      <c r="AT29" s="457"/>
      <c r="AU29" s="457"/>
      <c r="AV29" s="457"/>
      <c r="AW29" s="457"/>
      <c r="AX29" s="457"/>
      <c r="AY29" s="457"/>
      <c r="AZ29" s="849"/>
      <c r="BA29" s="849"/>
      <c r="BB29" s="849"/>
      <c r="BC29" s="849"/>
      <c r="BD29" s="849"/>
      <c r="BE29" s="849"/>
      <c r="BF29" s="460"/>
      <c r="BG29" s="460"/>
      <c r="BH29" s="460"/>
      <c r="BI29" s="460"/>
      <c r="BJ29" s="460"/>
      <c r="BK29" s="460"/>
      <c r="BL29" s="460"/>
      <c r="BM29" s="460"/>
      <c r="BN29" s="460"/>
      <c r="BO29" s="460"/>
      <c r="BP29" s="460"/>
      <c r="BQ29" s="460"/>
      <c r="BR29" s="460"/>
      <c r="BS29" s="460"/>
      <c r="BT29" s="460"/>
      <c r="BU29" s="460"/>
      <c r="BV29" s="460"/>
    </row>
    <row r="30" spans="1:74" ht="11.1" customHeight="1" x14ac:dyDescent="0.2">
      <c r="A30" s="6" t="s">
        <v>106</v>
      </c>
      <c r="B30" s="461" t="s">
        <v>595</v>
      </c>
      <c r="C30" s="315">
        <v>8.4413980985000006</v>
      </c>
      <c r="D30" s="315">
        <v>11.292663558999999</v>
      </c>
      <c r="E30" s="315">
        <v>26.950889259</v>
      </c>
      <c r="F30" s="315">
        <v>48.840757412000002</v>
      </c>
      <c r="G30" s="315">
        <v>147.39661741</v>
      </c>
      <c r="H30" s="315">
        <v>269.90116042</v>
      </c>
      <c r="I30" s="315">
        <v>393.84815209999999</v>
      </c>
      <c r="J30" s="315">
        <v>358.94775189000001</v>
      </c>
      <c r="K30" s="315">
        <v>202.01563107000001</v>
      </c>
      <c r="L30" s="315">
        <v>55.213452666000002</v>
      </c>
      <c r="M30" s="315">
        <v>23.317420358</v>
      </c>
      <c r="N30" s="315">
        <v>10.873029600000001</v>
      </c>
      <c r="O30" s="315">
        <v>16.80555141</v>
      </c>
      <c r="P30" s="315">
        <v>19.863774762999999</v>
      </c>
      <c r="Q30" s="315">
        <v>31.594499441</v>
      </c>
      <c r="R30" s="315">
        <v>43.903217484999999</v>
      </c>
      <c r="S30" s="315">
        <v>109.45931378</v>
      </c>
      <c r="T30" s="315">
        <v>210.01572121999999</v>
      </c>
      <c r="U30" s="315">
        <v>390.28397287000001</v>
      </c>
      <c r="V30" s="315">
        <v>349.77433844000001</v>
      </c>
      <c r="W30" s="315">
        <v>203.64571389</v>
      </c>
      <c r="X30" s="315">
        <v>72.754646140000006</v>
      </c>
      <c r="Y30" s="315">
        <v>20.405635275000002</v>
      </c>
      <c r="Z30" s="315">
        <v>11.069526889</v>
      </c>
      <c r="AA30" s="315">
        <v>9.3704689843000004</v>
      </c>
      <c r="AB30" s="315">
        <v>12.76357239</v>
      </c>
      <c r="AC30" s="315">
        <v>31.19405617</v>
      </c>
      <c r="AD30" s="315">
        <v>46.423957842999997</v>
      </c>
      <c r="AE30" s="315">
        <v>157.16058131</v>
      </c>
      <c r="AF30" s="315">
        <v>292.01074775000001</v>
      </c>
      <c r="AG30" s="315">
        <v>390.51056918</v>
      </c>
      <c r="AH30" s="315">
        <v>341.88819240999999</v>
      </c>
      <c r="AI30" s="315">
        <v>210.07812496</v>
      </c>
      <c r="AJ30" s="315">
        <v>96.452197869000003</v>
      </c>
      <c r="AK30" s="315">
        <v>32.294829016000001</v>
      </c>
      <c r="AL30" s="315">
        <v>12.568334497</v>
      </c>
      <c r="AM30" s="315">
        <v>5.3332392469999998</v>
      </c>
      <c r="AN30" s="315">
        <v>16.857481559</v>
      </c>
      <c r="AO30" s="315">
        <v>31.443524931999999</v>
      </c>
      <c r="AP30" s="315">
        <v>58.039956228000001</v>
      </c>
      <c r="AQ30" s="315">
        <v>127.38230321</v>
      </c>
      <c r="AR30" s="315">
        <v>278.46716914000001</v>
      </c>
      <c r="AS30" s="315">
        <v>391.16661814000003</v>
      </c>
      <c r="AT30" s="315">
        <v>308.93391851000001</v>
      </c>
      <c r="AU30" s="315">
        <v>202.32985052000001</v>
      </c>
      <c r="AV30" s="315">
        <v>80.031821257999994</v>
      </c>
      <c r="AW30" s="315">
        <v>25.854615685999999</v>
      </c>
      <c r="AX30" s="315">
        <v>14.560606066</v>
      </c>
      <c r="AY30" s="315">
        <v>10.022892534</v>
      </c>
      <c r="AZ30" s="783">
        <v>13.373892492</v>
      </c>
      <c r="BA30" s="783">
        <v>59.355586604000003</v>
      </c>
      <c r="BB30" s="783">
        <v>65.733584203000007</v>
      </c>
      <c r="BC30" s="783">
        <v>119.32206651</v>
      </c>
      <c r="BD30" s="783">
        <v>262.95007275</v>
      </c>
      <c r="BE30" s="783">
        <v>385.57892516999999</v>
      </c>
      <c r="BF30" s="290">
        <v>347.65346492999998</v>
      </c>
      <c r="BG30" s="290">
        <v>208.11924715000001</v>
      </c>
      <c r="BH30" s="290">
        <v>72.860563753999998</v>
      </c>
      <c r="BI30" s="290">
        <v>21.956105440999998</v>
      </c>
      <c r="BJ30" s="290">
        <v>11.871572710000001</v>
      </c>
      <c r="BK30" s="290">
        <v>11.445415024000001</v>
      </c>
      <c r="BL30" s="290">
        <v>13.021222203000001</v>
      </c>
      <c r="BM30" s="290">
        <v>27.071798900000001</v>
      </c>
      <c r="BN30" s="290">
        <v>45.366329270999998</v>
      </c>
      <c r="BO30" s="290">
        <v>135.35347168999999</v>
      </c>
      <c r="BP30" s="290">
        <v>273.42193349000001</v>
      </c>
      <c r="BQ30" s="290">
        <v>403.53205344999998</v>
      </c>
      <c r="BR30" s="290">
        <v>371.69013289999998</v>
      </c>
      <c r="BS30" s="290">
        <v>209.66782513000001</v>
      </c>
      <c r="BT30" s="290">
        <v>73.436274206999997</v>
      </c>
      <c r="BU30" s="290">
        <v>22.129330647</v>
      </c>
      <c r="BV30" s="290">
        <v>11.959633138999999</v>
      </c>
    </row>
    <row r="31" spans="1:74" ht="11.1" customHeight="1" x14ac:dyDescent="0.2">
      <c r="A31" s="6" t="s">
        <v>1465</v>
      </c>
      <c r="B31" s="681" t="s">
        <v>774</v>
      </c>
      <c r="C31" s="315">
        <v>1E-10</v>
      </c>
      <c r="D31" s="315">
        <v>1E-10</v>
      </c>
      <c r="E31" s="315">
        <v>1E-10</v>
      </c>
      <c r="F31" s="315">
        <v>1E-10</v>
      </c>
      <c r="G31" s="315">
        <v>18.034032933999999</v>
      </c>
      <c r="H31" s="315">
        <v>62.911539972</v>
      </c>
      <c r="I31" s="315">
        <v>260.23764612999997</v>
      </c>
      <c r="J31" s="315">
        <v>273.10254292000002</v>
      </c>
      <c r="K31" s="315">
        <v>32.917810119999999</v>
      </c>
      <c r="L31" s="315">
        <v>1E-10</v>
      </c>
      <c r="M31" s="315">
        <v>1E-10</v>
      </c>
      <c r="N31" s="315">
        <v>1E-10</v>
      </c>
      <c r="O31" s="315">
        <v>1E-10</v>
      </c>
      <c r="P31" s="315">
        <v>1E-10</v>
      </c>
      <c r="Q31" s="315">
        <v>1E-10</v>
      </c>
      <c r="R31" s="315">
        <v>1E-10</v>
      </c>
      <c r="S31" s="315">
        <v>3.522798366</v>
      </c>
      <c r="T31" s="315">
        <v>47.159795355</v>
      </c>
      <c r="U31" s="315">
        <v>273.32424692000001</v>
      </c>
      <c r="V31" s="315">
        <v>133.99674171999999</v>
      </c>
      <c r="W31" s="315">
        <v>57.416224927000002</v>
      </c>
      <c r="X31" s="315">
        <v>5.4203586628</v>
      </c>
      <c r="Y31" s="315">
        <v>1E-10</v>
      </c>
      <c r="Z31" s="315">
        <v>1E-10</v>
      </c>
      <c r="AA31" s="315">
        <v>1E-10</v>
      </c>
      <c r="AB31" s="315">
        <v>1E-10</v>
      </c>
      <c r="AC31" s="315">
        <v>1E-10</v>
      </c>
      <c r="AD31" s="315">
        <v>1E-10</v>
      </c>
      <c r="AE31" s="315">
        <v>17.757669167</v>
      </c>
      <c r="AF31" s="315">
        <v>128.52304724000001</v>
      </c>
      <c r="AG31" s="315">
        <v>283.18382580999997</v>
      </c>
      <c r="AH31" s="315">
        <v>155.44571246000001</v>
      </c>
      <c r="AI31" s="315">
        <v>35.127829814000002</v>
      </c>
      <c r="AJ31" s="315">
        <v>1E-10</v>
      </c>
      <c r="AK31" s="315">
        <v>1E-10</v>
      </c>
      <c r="AL31" s="315">
        <v>1E-10</v>
      </c>
      <c r="AM31" s="315">
        <v>1E-10</v>
      </c>
      <c r="AN31" s="315">
        <v>1E-10</v>
      </c>
      <c r="AO31" s="315">
        <v>1E-10</v>
      </c>
      <c r="AP31" s="315">
        <v>1E-10</v>
      </c>
      <c r="AQ31" s="315">
        <v>10.268782559</v>
      </c>
      <c r="AR31" s="315">
        <v>110.61507702999999</v>
      </c>
      <c r="AS31" s="315">
        <v>272.80375090000001</v>
      </c>
      <c r="AT31" s="315">
        <v>116.61807774</v>
      </c>
      <c r="AU31" s="315">
        <v>38.897905317000003</v>
      </c>
      <c r="AV31" s="315">
        <v>1E-10</v>
      </c>
      <c r="AW31" s="315">
        <v>1E-10</v>
      </c>
      <c r="AX31" s="315">
        <v>1E-10</v>
      </c>
      <c r="AY31" s="315">
        <v>1E-10</v>
      </c>
      <c r="AZ31" s="783">
        <v>1E-10</v>
      </c>
      <c r="BA31" s="783">
        <v>1E-10</v>
      </c>
      <c r="BB31" s="783">
        <v>1E-10</v>
      </c>
      <c r="BC31" s="783">
        <v>6.7447306185000002</v>
      </c>
      <c r="BD31" s="783">
        <v>104.48051764</v>
      </c>
      <c r="BE31" s="783">
        <v>184.50376358</v>
      </c>
      <c r="BF31" s="290">
        <v>198.61884741</v>
      </c>
      <c r="BG31" s="290">
        <v>44.605597176000003</v>
      </c>
      <c r="BH31" s="290">
        <v>0.98970004677000001</v>
      </c>
      <c r="BI31" s="290">
        <v>0</v>
      </c>
      <c r="BJ31" s="290">
        <v>0</v>
      </c>
      <c r="BK31" s="290">
        <v>0</v>
      </c>
      <c r="BL31" s="290">
        <v>0</v>
      </c>
      <c r="BM31" s="290">
        <v>0</v>
      </c>
      <c r="BN31" s="290">
        <v>0</v>
      </c>
      <c r="BO31" s="290">
        <v>10.920543802999999</v>
      </c>
      <c r="BP31" s="290">
        <v>91.187037251999996</v>
      </c>
      <c r="BQ31" s="290">
        <v>265.09348003000002</v>
      </c>
      <c r="BR31" s="290">
        <v>214.93993261</v>
      </c>
      <c r="BS31" s="290">
        <v>45.097821596000003</v>
      </c>
      <c r="BT31" s="290">
        <v>1.0003497256</v>
      </c>
      <c r="BU31" s="290">
        <v>0</v>
      </c>
      <c r="BV31" s="290">
        <v>0</v>
      </c>
    </row>
    <row r="32" spans="1:74" ht="11.1" customHeight="1" x14ac:dyDescent="0.2">
      <c r="A32" s="6" t="s">
        <v>1466</v>
      </c>
      <c r="B32" s="681" t="s">
        <v>776</v>
      </c>
      <c r="C32" s="315">
        <v>1E-10</v>
      </c>
      <c r="D32" s="315">
        <v>1E-10</v>
      </c>
      <c r="E32" s="315">
        <v>1E-10</v>
      </c>
      <c r="F32" s="315">
        <v>1E-10</v>
      </c>
      <c r="G32" s="315">
        <v>39.921172888999997</v>
      </c>
      <c r="H32" s="315">
        <v>113.6227404</v>
      </c>
      <c r="I32" s="315">
        <v>310.87346015999998</v>
      </c>
      <c r="J32" s="315">
        <v>301.83138536000001</v>
      </c>
      <c r="K32" s="315">
        <v>71.579982134000005</v>
      </c>
      <c r="L32" s="315">
        <v>0.6659632311</v>
      </c>
      <c r="M32" s="315">
        <v>1E-10</v>
      </c>
      <c r="N32" s="315">
        <v>1E-10</v>
      </c>
      <c r="O32" s="315">
        <v>1E-10</v>
      </c>
      <c r="P32" s="315">
        <v>1E-10</v>
      </c>
      <c r="Q32" s="315">
        <v>1E-10</v>
      </c>
      <c r="R32" s="315">
        <v>0.44520417063000001</v>
      </c>
      <c r="S32" s="315">
        <v>12.271855187</v>
      </c>
      <c r="T32" s="315">
        <v>78.394870678000004</v>
      </c>
      <c r="U32" s="315">
        <v>308.37967593000002</v>
      </c>
      <c r="V32" s="315">
        <v>192.43863701000001</v>
      </c>
      <c r="W32" s="315">
        <v>82.580497962999999</v>
      </c>
      <c r="X32" s="315">
        <v>10.253474279000001</v>
      </c>
      <c r="Y32" s="315">
        <v>1E-10</v>
      </c>
      <c r="Z32" s="315">
        <v>1E-10</v>
      </c>
      <c r="AA32" s="315">
        <v>1E-10</v>
      </c>
      <c r="AB32" s="315">
        <v>1E-10</v>
      </c>
      <c r="AC32" s="315">
        <v>1E-10</v>
      </c>
      <c r="AD32" s="315">
        <v>1E-10</v>
      </c>
      <c r="AE32" s="315">
        <v>49.664861653999999</v>
      </c>
      <c r="AF32" s="315">
        <v>190.25790627999999</v>
      </c>
      <c r="AG32" s="315">
        <v>328.41171922000001</v>
      </c>
      <c r="AH32" s="315">
        <v>213.93796008000001</v>
      </c>
      <c r="AI32" s="315">
        <v>70.185070134</v>
      </c>
      <c r="AJ32" s="315">
        <v>6.8721871791</v>
      </c>
      <c r="AK32" s="315">
        <v>1E-10</v>
      </c>
      <c r="AL32" s="315">
        <v>1E-10</v>
      </c>
      <c r="AM32" s="315">
        <v>1E-10</v>
      </c>
      <c r="AN32" s="315">
        <v>1E-10</v>
      </c>
      <c r="AO32" s="315">
        <v>1E-10</v>
      </c>
      <c r="AP32" s="315">
        <v>1E-10</v>
      </c>
      <c r="AQ32" s="315">
        <v>24.161370495</v>
      </c>
      <c r="AR32" s="315">
        <v>168.64729754999999</v>
      </c>
      <c r="AS32" s="315">
        <v>349.63725685999998</v>
      </c>
      <c r="AT32" s="315">
        <v>157.15014042999999</v>
      </c>
      <c r="AU32" s="315">
        <v>84.958645520000005</v>
      </c>
      <c r="AV32" s="315">
        <v>3.4485742353000002</v>
      </c>
      <c r="AW32" s="315">
        <v>1E-10</v>
      </c>
      <c r="AX32" s="315">
        <v>1E-10</v>
      </c>
      <c r="AY32" s="315">
        <v>1E-10</v>
      </c>
      <c r="AZ32" s="783">
        <v>1E-10</v>
      </c>
      <c r="BA32" s="783">
        <v>1E-10</v>
      </c>
      <c r="BB32" s="783">
        <v>0.92083101171000004</v>
      </c>
      <c r="BC32" s="783">
        <v>19.725782950999999</v>
      </c>
      <c r="BD32" s="783">
        <v>152.10566019000001</v>
      </c>
      <c r="BE32" s="783">
        <v>283.88550323999999</v>
      </c>
      <c r="BF32" s="290">
        <v>240.16346005</v>
      </c>
      <c r="BG32" s="290">
        <v>83.439656505000002</v>
      </c>
      <c r="BH32" s="290">
        <v>5.1496929610000004</v>
      </c>
      <c r="BI32" s="290">
        <v>0</v>
      </c>
      <c r="BJ32" s="290">
        <v>0</v>
      </c>
      <c r="BK32" s="290">
        <v>0</v>
      </c>
      <c r="BL32" s="290">
        <v>0</v>
      </c>
      <c r="BM32" s="290">
        <v>0</v>
      </c>
      <c r="BN32" s="290">
        <v>0</v>
      </c>
      <c r="BO32" s="290">
        <v>34.211025194000001</v>
      </c>
      <c r="BP32" s="290">
        <v>152.96887318</v>
      </c>
      <c r="BQ32" s="290">
        <v>322.90070519</v>
      </c>
      <c r="BR32" s="290">
        <v>265.90403558000003</v>
      </c>
      <c r="BS32" s="290">
        <v>84.268936350000004</v>
      </c>
      <c r="BT32" s="290">
        <v>5.2019763077999999</v>
      </c>
      <c r="BU32" s="290">
        <v>0</v>
      </c>
      <c r="BV32" s="290">
        <v>0</v>
      </c>
    </row>
    <row r="33" spans="1:74" ht="11.1" customHeight="1" x14ac:dyDescent="0.2">
      <c r="A33" s="6" t="s">
        <v>1467</v>
      </c>
      <c r="B33" s="681" t="s">
        <v>962</v>
      </c>
      <c r="C33" s="315">
        <v>1E-10</v>
      </c>
      <c r="D33" s="315">
        <v>1E-10</v>
      </c>
      <c r="E33" s="315">
        <v>1.0563231567</v>
      </c>
      <c r="F33" s="315">
        <v>1E-10</v>
      </c>
      <c r="G33" s="315">
        <v>79.480375096000003</v>
      </c>
      <c r="H33" s="315">
        <v>177.33171056</v>
      </c>
      <c r="I33" s="315">
        <v>263.62436822000001</v>
      </c>
      <c r="J33" s="315">
        <v>218.87222983999999</v>
      </c>
      <c r="K33" s="315">
        <v>74.242193431999993</v>
      </c>
      <c r="L33" s="315">
        <v>1.6140561878999999</v>
      </c>
      <c r="M33" s="315">
        <v>1E-10</v>
      </c>
      <c r="N33" s="315">
        <v>1E-10</v>
      </c>
      <c r="O33" s="315">
        <v>1E-10</v>
      </c>
      <c r="P33" s="315">
        <v>1E-10</v>
      </c>
      <c r="Q33" s="315">
        <v>0.14538561323999999</v>
      </c>
      <c r="R33" s="315">
        <v>0.67938001329999997</v>
      </c>
      <c r="S33" s="315">
        <v>48.571345458000003</v>
      </c>
      <c r="T33" s="315">
        <v>129.89307375000001</v>
      </c>
      <c r="U33" s="315">
        <v>246.37210976</v>
      </c>
      <c r="V33" s="315">
        <v>188.28319766999999</v>
      </c>
      <c r="W33" s="315">
        <v>88.635432469999998</v>
      </c>
      <c r="X33" s="315">
        <v>9.9095824801999992</v>
      </c>
      <c r="Y33" s="315">
        <v>1E-10</v>
      </c>
      <c r="Z33" s="315">
        <v>1E-10</v>
      </c>
      <c r="AA33" s="315">
        <v>1E-10</v>
      </c>
      <c r="AB33" s="315">
        <v>1E-10</v>
      </c>
      <c r="AC33" s="315">
        <v>2.6736362797000002</v>
      </c>
      <c r="AD33" s="315">
        <v>3.4220192868999999</v>
      </c>
      <c r="AE33" s="315">
        <v>101.79393591</v>
      </c>
      <c r="AF33" s="315">
        <v>205.77951178999999</v>
      </c>
      <c r="AG33" s="315">
        <v>233.61421922</v>
      </c>
      <c r="AH33" s="315">
        <v>222.89458368000001</v>
      </c>
      <c r="AI33" s="315">
        <v>113.3190249</v>
      </c>
      <c r="AJ33" s="315">
        <v>15.487090715000001</v>
      </c>
      <c r="AK33" s="315">
        <v>1E-10</v>
      </c>
      <c r="AL33" s="315">
        <v>1E-10</v>
      </c>
      <c r="AM33" s="315">
        <v>1E-10</v>
      </c>
      <c r="AN33" s="315">
        <v>1E-10</v>
      </c>
      <c r="AO33" s="315">
        <v>3.0880464893999999</v>
      </c>
      <c r="AP33" s="315">
        <v>0.82580920165000005</v>
      </c>
      <c r="AQ33" s="315">
        <v>36.121105491999998</v>
      </c>
      <c r="AR33" s="315">
        <v>213.24358287999999</v>
      </c>
      <c r="AS33" s="315">
        <v>327.42420530999999</v>
      </c>
      <c r="AT33" s="315">
        <v>184.15869587</v>
      </c>
      <c r="AU33" s="315">
        <v>94.704194814000004</v>
      </c>
      <c r="AV33" s="315">
        <v>14.785326604</v>
      </c>
      <c r="AW33" s="315">
        <v>1E-10</v>
      </c>
      <c r="AX33" s="315">
        <v>1E-10</v>
      </c>
      <c r="AY33" s="315">
        <v>1E-10</v>
      </c>
      <c r="AZ33" s="783">
        <v>1E-10</v>
      </c>
      <c r="BA33" s="783">
        <v>4.8372758254999999</v>
      </c>
      <c r="BB33" s="783">
        <v>11.342003969</v>
      </c>
      <c r="BC33" s="783">
        <v>37.631155067999998</v>
      </c>
      <c r="BD33" s="783">
        <v>150.40236059</v>
      </c>
      <c r="BE33" s="783">
        <v>304.26342495</v>
      </c>
      <c r="BF33" s="290">
        <v>232.81827196</v>
      </c>
      <c r="BG33" s="290">
        <v>82.509894156000001</v>
      </c>
      <c r="BH33" s="290">
        <v>7.1611663182000003</v>
      </c>
      <c r="BI33" s="290">
        <v>0</v>
      </c>
      <c r="BJ33" s="290">
        <v>0</v>
      </c>
      <c r="BK33" s="290">
        <v>0</v>
      </c>
      <c r="BL33" s="290">
        <v>0</v>
      </c>
      <c r="BM33" s="290">
        <v>1.2305822595</v>
      </c>
      <c r="BN33" s="290">
        <v>1.3959048743</v>
      </c>
      <c r="BO33" s="290">
        <v>66.375601218</v>
      </c>
      <c r="BP33" s="290">
        <v>184.91878163000001</v>
      </c>
      <c r="BQ33" s="290">
        <v>291.49339384000001</v>
      </c>
      <c r="BR33" s="290">
        <v>242.96029754</v>
      </c>
      <c r="BS33" s="290">
        <v>83.072877297000005</v>
      </c>
      <c r="BT33" s="290">
        <v>7.2095432666999999</v>
      </c>
      <c r="BU33" s="290">
        <v>0</v>
      </c>
      <c r="BV33" s="290">
        <v>0</v>
      </c>
    </row>
    <row r="34" spans="1:74" ht="11.1" customHeight="1" x14ac:dyDescent="0.2">
      <c r="A34" s="6" t="s">
        <v>1468</v>
      </c>
      <c r="B34" s="681" t="s">
        <v>964</v>
      </c>
      <c r="C34" s="315">
        <v>1E-10</v>
      </c>
      <c r="D34" s="315">
        <v>1E-10</v>
      </c>
      <c r="E34" s="315">
        <v>2.8051201292000001</v>
      </c>
      <c r="F34" s="315">
        <v>2.2075669478000002</v>
      </c>
      <c r="G34" s="315">
        <v>71.481205971999998</v>
      </c>
      <c r="H34" s="315">
        <v>232.12365657000001</v>
      </c>
      <c r="I34" s="315">
        <v>337.74328652999998</v>
      </c>
      <c r="J34" s="315">
        <v>275.53435932000002</v>
      </c>
      <c r="K34" s="315">
        <v>120.88403637</v>
      </c>
      <c r="L34" s="315">
        <v>7.4233679701000002</v>
      </c>
      <c r="M34" s="315">
        <v>1E-10</v>
      </c>
      <c r="N34" s="315">
        <v>1E-10</v>
      </c>
      <c r="O34" s="315">
        <v>1E-10</v>
      </c>
      <c r="P34" s="315">
        <v>1E-10</v>
      </c>
      <c r="Q34" s="315">
        <v>0.98871566063000005</v>
      </c>
      <c r="R34" s="315">
        <v>5.2515575789</v>
      </c>
      <c r="S34" s="315">
        <v>89.342211231999997</v>
      </c>
      <c r="T34" s="315">
        <v>226.05946947000001</v>
      </c>
      <c r="U34" s="315">
        <v>283.1206727</v>
      </c>
      <c r="V34" s="315">
        <v>280.40090599000001</v>
      </c>
      <c r="W34" s="315">
        <v>147.52843449</v>
      </c>
      <c r="X34" s="315">
        <v>13.914194127</v>
      </c>
      <c r="Y34" s="315">
        <v>1E-10</v>
      </c>
      <c r="Z34" s="315">
        <v>1E-10</v>
      </c>
      <c r="AA34" s="315">
        <v>1E-10</v>
      </c>
      <c r="AB34" s="315">
        <v>4.1253143258999998</v>
      </c>
      <c r="AC34" s="315">
        <v>6.9081455708000004</v>
      </c>
      <c r="AD34" s="315">
        <v>10.040755973</v>
      </c>
      <c r="AE34" s="315">
        <v>87.096114002999997</v>
      </c>
      <c r="AF34" s="315">
        <v>234.21380747000001</v>
      </c>
      <c r="AG34" s="315">
        <v>279.12587710999998</v>
      </c>
      <c r="AH34" s="315">
        <v>251.72908752999999</v>
      </c>
      <c r="AI34" s="315">
        <v>143.31616034999999</v>
      </c>
      <c r="AJ34" s="315">
        <v>31.272485572000001</v>
      </c>
      <c r="AK34" s="315">
        <v>1E-10</v>
      </c>
      <c r="AL34" s="315">
        <v>1E-10</v>
      </c>
      <c r="AM34" s="315">
        <v>1E-10</v>
      </c>
      <c r="AN34" s="315">
        <v>1E-10</v>
      </c>
      <c r="AO34" s="315">
        <v>11.09557987</v>
      </c>
      <c r="AP34" s="315">
        <v>7.1595496263999996</v>
      </c>
      <c r="AQ34" s="315">
        <v>52.906168059000002</v>
      </c>
      <c r="AR34" s="315">
        <v>220.49084353999999</v>
      </c>
      <c r="AS34" s="315">
        <v>337.06861974999998</v>
      </c>
      <c r="AT34" s="315">
        <v>235.75501953</v>
      </c>
      <c r="AU34" s="315">
        <v>136.66351527</v>
      </c>
      <c r="AV34" s="315">
        <v>31.515295652999999</v>
      </c>
      <c r="AW34" s="315">
        <v>0.28409744425</v>
      </c>
      <c r="AX34" s="315">
        <v>1E-10</v>
      </c>
      <c r="AY34" s="315">
        <v>1E-10</v>
      </c>
      <c r="AZ34" s="783">
        <v>0.98618968928999995</v>
      </c>
      <c r="BA34" s="783">
        <v>13.805417487</v>
      </c>
      <c r="BB34" s="783">
        <v>21.501569151000002</v>
      </c>
      <c r="BC34" s="783">
        <v>63.825629808000002</v>
      </c>
      <c r="BD34" s="783">
        <v>202.24841373000001</v>
      </c>
      <c r="BE34" s="783">
        <v>373.83279440000001</v>
      </c>
      <c r="BF34" s="290">
        <v>286.41092459999999</v>
      </c>
      <c r="BG34" s="290">
        <v>108.90035315999999</v>
      </c>
      <c r="BH34" s="290">
        <v>10.443726701999999</v>
      </c>
      <c r="BI34" s="290">
        <v>0.31598284931999998</v>
      </c>
      <c r="BJ34" s="290">
        <v>0</v>
      </c>
      <c r="BK34" s="290">
        <v>0</v>
      </c>
      <c r="BL34" s="290">
        <v>0.14730062736999999</v>
      </c>
      <c r="BM34" s="290">
        <v>4.5610747460000001</v>
      </c>
      <c r="BN34" s="290">
        <v>6.4630266562000003</v>
      </c>
      <c r="BO34" s="290">
        <v>72.350377765999994</v>
      </c>
      <c r="BP34" s="290">
        <v>220.54310247999999</v>
      </c>
      <c r="BQ34" s="290">
        <v>343.75812875999998</v>
      </c>
      <c r="BR34" s="290">
        <v>285.02052341000001</v>
      </c>
      <c r="BS34" s="290">
        <v>109.36518469000001</v>
      </c>
      <c r="BT34" s="290">
        <v>10.482261518</v>
      </c>
      <c r="BU34" s="290">
        <v>0.31732183873999997</v>
      </c>
      <c r="BV34" s="290">
        <v>0</v>
      </c>
    </row>
    <row r="35" spans="1:74" ht="11.1" customHeight="1" x14ac:dyDescent="0.2">
      <c r="A35" s="6" t="s">
        <v>1469</v>
      </c>
      <c r="B35" s="681" t="s">
        <v>782</v>
      </c>
      <c r="C35" s="315">
        <v>27.918711513000002</v>
      </c>
      <c r="D35" s="315">
        <v>45.252052540999998</v>
      </c>
      <c r="E35" s="315">
        <v>83.883328546000001</v>
      </c>
      <c r="F35" s="315">
        <v>97.863647177999994</v>
      </c>
      <c r="G35" s="315">
        <v>240.81011279000001</v>
      </c>
      <c r="H35" s="315">
        <v>375.88014973000003</v>
      </c>
      <c r="I35" s="315">
        <v>482.33308686999999</v>
      </c>
      <c r="J35" s="315">
        <v>440.51273128999998</v>
      </c>
      <c r="K35" s="315">
        <v>278.52792997</v>
      </c>
      <c r="L35" s="315">
        <v>107.00892904</v>
      </c>
      <c r="M35" s="315">
        <v>88.661584687000001</v>
      </c>
      <c r="N35" s="315">
        <v>37.609823878</v>
      </c>
      <c r="O35" s="315">
        <v>49.650821616999998</v>
      </c>
      <c r="P35" s="315">
        <v>69.356271093999993</v>
      </c>
      <c r="Q35" s="315">
        <v>83.853355915999998</v>
      </c>
      <c r="R35" s="315">
        <v>117.94518125</v>
      </c>
      <c r="S35" s="315">
        <v>175.86235271000001</v>
      </c>
      <c r="T35" s="315">
        <v>294.65618843999999</v>
      </c>
      <c r="U35" s="315">
        <v>488.43797522</v>
      </c>
      <c r="V35" s="315">
        <v>461.82319798999998</v>
      </c>
      <c r="W35" s="315">
        <v>291.06958641</v>
      </c>
      <c r="X35" s="315">
        <v>137.71791304000001</v>
      </c>
      <c r="Y35" s="315">
        <v>65.102885588999996</v>
      </c>
      <c r="Z35" s="315">
        <v>37.694214531999997</v>
      </c>
      <c r="AA35" s="315">
        <v>35.418146327000002</v>
      </c>
      <c r="AB35" s="315">
        <v>29.342630793000001</v>
      </c>
      <c r="AC35" s="315">
        <v>82.381549351999993</v>
      </c>
      <c r="AD35" s="315">
        <v>90.033814569</v>
      </c>
      <c r="AE35" s="315">
        <v>272.00241043</v>
      </c>
      <c r="AF35" s="315">
        <v>399.73895281</v>
      </c>
      <c r="AG35" s="315">
        <v>503.40340894000002</v>
      </c>
      <c r="AH35" s="315">
        <v>437.10901285</v>
      </c>
      <c r="AI35" s="315">
        <v>307.59522729999998</v>
      </c>
      <c r="AJ35" s="315">
        <v>147.28675473999999</v>
      </c>
      <c r="AK35" s="315">
        <v>84.671077530000005</v>
      </c>
      <c r="AL35" s="315">
        <v>35.89961194</v>
      </c>
      <c r="AM35" s="315">
        <v>17.209621732999999</v>
      </c>
      <c r="AN35" s="315">
        <v>58.735089391999999</v>
      </c>
      <c r="AO35" s="315">
        <v>59.280234075000003</v>
      </c>
      <c r="AP35" s="315">
        <v>125.9199299</v>
      </c>
      <c r="AQ35" s="315">
        <v>242.31151702</v>
      </c>
      <c r="AR35" s="315">
        <v>398.64323519999999</v>
      </c>
      <c r="AS35" s="315">
        <v>518.77697888</v>
      </c>
      <c r="AT35" s="315">
        <v>381.75609312</v>
      </c>
      <c r="AU35" s="315">
        <v>284.5505263</v>
      </c>
      <c r="AV35" s="315">
        <v>135.45565705999999</v>
      </c>
      <c r="AW35" s="315">
        <v>50.568260187</v>
      </c>
      <c r="AX35" s="315">
        <v>46.726949101000002</v>
      </c>
      <c r="AY35" s="315">
        <v>28.491614277</v>
      </c>
      <c r="AZ35" s="783">
        <v>20.250405487999998</v>
      </c>
      <c r="BA35" s="783">
        <v>95.861288549999998</v>
      </c>
      <c r="BB35" s="783">
        <v>122.86956198999999</v>
      </c>
      <c r="BC35" s="783">
        <v>228.78407272000001</v>
      </c>
      <c r="BD35" s="783">
        <v>378.49247215000003</v>
      </c>
      <c r="BE35" s="783">
        <v>489.57191829999999</v>
      </c>
      <c r="BF35" s="290">
        <v>436.49454600000001</v>
      </c>
      <c r="BG35" s="290">
        <v>318.93693403999998</v>
      </c>
      <c r="BH35" s="290">
        <v>153.5992664</v>
      </c>
      <c r="BI35" s="290">
        <v>64.003202603999995</v>
      </c>
      <c r="BJ35" s="290">
        <v>43.217817556999996</v>
      </c>
      <c r="BK35" s="290">
        <v>36.368323001999997</v>
      </c>
      <c r="BL35" s="290">
        <v>40.56442019</v>
      </c>
      <c r="BM35" s="290">
        <v>64.463877518999993</v>
      </c>
      <c r="BN35" s="290">
        <v>97.915569603999998</v>
      </c>
      <c r="BO35" s="290">
        <v>232.00972848999999</v>
      </c>
      <c r="BP35" s="290">
        <v>393.14569121</v>
      </c>
      <c r="BQ35" s="290">
        <v>506.94851241999999</v>
      </c>
      <c r="BR35" s="290">
        <v>474.68150424999999</v>
      </c>
      <c r="BS35" s="290">
        <v>320.81094468999999</v>
      </c>
      <c r="BT35" s="290">
        <v>154.50796346999999</v>
      </c>
      <c r="BU35" s="290">
        <v>64.382407258000001</v>
      </c>
      <c r="BV35" s="290">
        <v>43.477320556000002</v>
      </c>
    </row>
    <row r="36" spans="1:74" ht="11.1" customHeight="1" x14ac:dyDescent="0.2">
      <c r="A36" s="6" t="s">
        <v>1470</v>
      </c>
      <c r="B36" s="681" t="s">
        <v>968</v>
      </c>
      <c r="C36" s="315">
        <v>2.758515305</v>
      </c>
      <c r="D36" s="315">
        <v>3.0164542766000002</v>
      </c>
      <c r="E36" s="315">
        <v>22.307170759000002</v>
      </c>
      <c r="F36" s="315">
        <v>24.661728750000002</v>
      </c>
      <c r="G36" s="315">
        <v>205.92696813000001</v>
      </c>
      <c r="H36" s="315">
        <v>367.02875903</v>
      </c>
      <c r="I36" s="315">
        <v>480.04079359000002</v>
      </c>
      <c r="J36" s="315">
        <v>384.75225455999998</v>
      </c>
      <c r="K36" s="315">
        <v>200.11248004999999</v>
      </c>
      <c r="L36" s="315">
        <v>29.165897724000001</v>
      </c>
      <c r="M36" s="315">
        <v>4.6414113820000003</v>
      </c>
      <c r="N36" s="315">
        <v>3.0468888815000001</v>
      </c>
      <c r="O36" s="315">
        <v>19.114880028999998</v>
      </c>
      <c r="P36" s="315">
        <v>16.947053873000002</v>
      </c>
      <c r="Q36" s="315">
        <v>27.002121891000002</v>
      </c>
      <c r="R36" s="315">
        <v>29.796486966</v>
      </c>
      <c r="S36" s="315">
        <v>141.64824919</v>
      </c>
      <c r="T36" s="315">
        <v>270.45590213999998</v>
      </c>
      <c r="U36" s="315">
        <v>430.95735418999999</v>
      </c>
      <c r="V36" s="315">
        <v>418.68296642000001</v>
      </c>
      <c r="W36" s="315">
        <v>247.26278275999999</v>
      </c>
      <c r="X36" s="315">
        <v>65.482515934999995</v>
      </c>
      <c r="Y36" s="315">
        <v>4.4071555182999997</v>
      </c>
      <c r="Z36" s="315">
        <v>2.7771975485999998</v>
      </c>
      <c r="AA36" s="315">
        <v>2.3317879225999998</v>
      </c>
      <c r="AB36" s="315">
        <v>10.262429137</v>
      </c>
      <c r="AC36" s="315">
        <v>27.545380203000001</v>
      </c>
      <c r="AD36" s="315">
        <v>45.832959705999997</v>
      </c>
      <c r="AE36" s="315">
        <v>218.92686162999999</v>
      </c>
      <c r="AF36" s="315">
        <v>356.36659114000003</v>
      </c>
      <c r="AG36" s="315">
        <v>444.43426765999999</v>
      </c>
      <c r="AH36" s="315">
        <v>411.14312405999999</v>
      </c>
      <c r="AI36" s="315">
        <v>250.46036107</v>
      </c>
      <c r="AJ36" s="315">
        <v>78.633594091000006</v>
      </c>
      <c r="AK36" s="315">
        <v>27.114476807999999</v>
      </c>
      <c r="AL36" s="315">
        <v>2.916154379</v>
      </c>
      <c r="AM36" s="315">
        <v>1.1072468931999999</v>
      </c>
      <c r="AN36" s="315">
        <v>6.6815981253999999</v>
      </c>
      <c r="AO36" s="315">
        <v>31.008862361999999</v>
      </c>
      <c r="AP36" s="315">
        <v>65.228838698000004</v>
      </c>
      <c r="AQ36" s="315">
        <v>152.07318755</v>
      </c>
      <c r="AR36" s="315">
        <v>357.42763703999998</v>
      </c>
      <c r="AS36" s="315">
        <v>497.74563712999998</v>
      </c>
      <c r="AT36" s="315">
        <v>360.89608686999998</v>
      </c>
      <c r="AU36" s="315">
        <v>253.31547608</v>
      </c>
      <c r="AV36" s="315">
        <v>72.407791673000006</v>
      </c>
      <c r="AW36" s="315">
        <v>7.8063985541000003</v>
      </c>
      <c r="AX36" s="315">
        <v>2.2096222365</v>
      </c>
      <c r="AY36" s="315">
        <v>4.0900807215999997</v>
      </c>
      <c r="AZ36" s="783">
        <v>5.7807065133000002</v>
      </c>
      <c r="BA36" s="783">
        <v>62.939715433000003</v>
      </c>
      <c r="BB36" s="783">
        <v>90.269436819999996</v>
      </c>
      <c r="BC36" s="783">
        <v>139.75162963</v>
      </c>
      <c r="BD36" s="783">
        <v>316.03421036999998</v>
      </c>
      <c r="BE36" s="783">
        <v>457.72313523000003</v>
      </c>
      <c r="BF36" s="290">
        <v>412.34105090999998</v>
      </c>
      <c r="BG36" s="290">
        <v>248.34537098999999</v>
      </c>
      <c r="BH36" s="290">
        <v>59.566763829999999</v>
      </c>
      <c r="BI36" s="290">
        <v>5.5279051721999997</v>
      </c>
      <c r="BJ36" s="290">
        <v>3.2488541445000001</v>
      </c>
      <c r="BK36" s="290">
        <v>6.3332171836000004</v>
      </c>
      <c r="BL36" s="290">
        <v>4.9377103494999997</v>
      </c>
      <c r="BM36" s="290">
        <v>22.958794467000001</v>
      </c>
      <c r="BN36" s="290">
        <v>36.562665715000001</v>
      </c>
      <c r="BO36" s="290">
        <v>169.87176577</v>
      </c>
      <c r="BP36" s="290">
        <v>346.34221779000001</v>
      </c>
      <c r="BQ36" s="290">
        <v>462.68789477000001</v>
      </c>
      <c r="BR36" s="290">
        <v>431.75101574000001</v>
      </c>
      <c r="BS36" s="290">
        <v>249.39560298999999</v>
      </c>
      <c r="BT36" s="290">
        <v>59.794668655000002</v>
      </c>
      <c r="BU36" s="290">
        <v>5.5439343362000004</v>
      </c>
      <c r="BV36" s="290">
        <v>3.2593861225</v>
      </c>
    </row>
    <row r="37" spans="1:74" ht="11.1" customHeight="1" x14ac:dyDescent="0.2">
      <c r="A37" s="6" t="s">
        <v>1471</v>
      </c>
      <c r="B37" s="681" t="s">
        <v>970</v>
      </c>
      <c r="C37" s="315">
        <v>9.0794877484000001</v>
      </c>
      <c r="D37" s="315">
        <v>5.1480200946999997</v>
      </c>
      <c r="E37" s="315">
        <v>40.995141535000002</v>
      </c>
      <c r="F37" s="315">
        <v>157.59740418999999</v>
      </c>
      <c r="G37" s="315">
        <v>386.46001748999998</v>
      </c>
      <c r="H37" s="315">
        <v>554.31594187999997</v>
      </c>
      <c r="I37" s="315">
        <v>681.56487162999997</v>
      </c>
      <c r="J37" s="315">
        <v>582.89834588999997</v>
      </c>
      <c r="K37" s="315">
        <v>404.43696807999999</v>
      </c>
      <c r="L37" s="315">
        <v>130.81650309</v>
      </c>
      <c r="M37" s="315">
        <v>25.595620241999999</v>
      </c>
      <c r="N37" s="315">
        <v>13.234828731</v>
      </c>
      <c r="O37" s="315">
        <v>34.537755976</v>
      </c>
      <c r="P37" s="315">
        <v>27.294065841999998</v>
      </c>
      <c r="Q37" s="315">
        <v>87.848576184999999</v>
      </c>
      <c r="R37" s="315">
        <v>93.492179735999997</v>
      </c>
      <c r="S37" s="315">
        <v>290.57348832000002</v>
      </c>
      <c r="T37" s="315">
        <v>514.00031953999996</v>
      </c>
      <c r="U37" s="315">
        <v>647.94329354000001</v>
      </c>
      <c r="V37" s="315">
        <v>709.83597214999998</v>
      </c>
      <c r="W37" s="315">
        <v>509.40695550999999</v>
      </c>
      <c r="X37" s="315">
        <v>171.19890717999999</v>
      </c>
      <c r="Y37" s="315">
        <v>28.368037898000001</v>
      </c>
      <c r="Z37" s="315">
        <v>15.570714769</v>
      </c>
      <c r="AA37" s="315">
        <v>7.5216958110999999</v>
      </c>
      <c r="AB37" s="315">
        <v>37.426127845000003</v>
      </c>
      <c r="AC37" s="315">
        <v>80.702334668999995</v>
      </c>
      <c r="AD37" s="315">
        <v>151.79286501000001</v>
      </c>
      <c r="AE37" s="315">
        <v>372.89169075000001</v>
      </c>
      <c r="AF37" s="315">
        <v>527.04108836</v>
      </c>
      <c r="AG37" s="315">
        <v>553.38586886999997</v>
      </c>
      <c r="AH37" s="315">
        <v>631.14566984999999</v>
      </c>
      <c r="AI37" s="315">
        <v>401.88029031999997</v>
      </c>
      <c r="AJ37" s="315">
        <v>264.21458207000001</v>
      </c>
      <c r="AK37" s="315">
        <v>91.013338628</v>
      </c>
      <c r="AL37" s="315">
        <v>28.911102405000001</v>
      </c>
      <c r="AM37" s="315">
        <v>5.5335953881000002</v>
      </c>
      <c r="AN37" s="315">
        <v>19.207901163999999</v>
      </c>
      <c r="AO37" s="315">
        <v>106.5961212</v>
      </c>
      <c r="AP37" s="315">
        <v>168.18335106000001</v>
      </c>
      <c r="AQ37" s="315">
        <v>303.04484269</v>
      </c>
      <c r="AR37" s="315">
        <v>489.79000110999999</v>
      </c>
      <c r="AS37" s="315">
        <v>565.8595497</v>
      </c>
      <c r="AT37" s="315">
        <v>566.23564051999995</v>
      </c>
      <c r="AU37" s="315">
        <v>415.35828307000003</v>
      </c>
      <c r="AV37" s="315">
        <v>245.91298008000001</v>
      </c>
      <c r="AW37" s="315">
        <v>85.823703948000002</v>
      </c>
      <c r="AX37" s="315">
        <v>20.219040043</v>
      </c>
      <c r="AY37" s="315">
        <v>14.189368688</v>
      </c>
      <c r="AZ37" s="783">
        <v>47.905849807000003</v>
      </c>
      <c r="BA37" s="783">
        <v>153.14874259000001</v>
      </c>
      <c r="BB37" s="783">
        <v>189.37832091000001</v>
      </c>
      <c r="BC37" s="783">
        <v>266.78780940000001</v>
      </c>
      <c r="BD37" s="783">
        <v>508.96291024999999</v>
      </c>
      <c r="BE37" s="783">
        <v>587.75730898999996</v>
      </c>
      <c r="BF37" s="290">
        <v>591.53531734000001</v>
      </c>
      <c r="BG37" s="290">
        <v>415.48052396000003</v>
      </c>
      <c r="BH37" s="290">
        <v>164.7715354</v>
      </c>
      <c r="BI37" s="290">
        <v>41.222946374000003</v>
      </c>
      <c r="BJ37" s="290">
        <v>10.865890256</v>
      </c>
      <c r="BK37" s="290">
        <v>17.212924339000001</v>
      </c>
      <c r="BL37" s="290">
        <v>22.245015188</v>
      </c>
      <c r="BM37" s="290">
        <v>68.231451453000005</v>
      </c>
      <c r="BN37" s="290">
        <v>121.96217052999999</v>
      </c>
      <c r="BO37" s="290">
        <v>314.94235992</v>
      </c>
      <c r="BP37" s="290">
        <v>517.74901256999999</v>
      </c>
      <c r="BQ37" s="290">
        <v>633.21375014</v>
      </c>
      <c r="BR37" s="290">
        <v>629.46252863999996</v>
      </c>
      <c r="BS37" s="290">
        <v>417.45987285000001</v>
      </c>
      <c r="BT37" s="290">
        <v>165.61370654000001</v>
      </c>
      <c r="BU37" s="290">
        <v>41.447003969000001</v>
      </c>
      <c r="BV37" s="290">
        <v>10.919882249</v>
      </c>
    </row>
    <row r="38" spans="1:74" ht="11.1" customHeight="1" x14ac:dyDescent="0.2">
      <c r="A38" s="6" t="s">
        <v>1472</v>
      </c>
      <c r="B38" s="681" t="s">
        <v>788</v>
      </c>
      <c r="C38" s="315">
        <v>1E-10</v>
      </c>
      <c r="D38" s="315">
        <v>1.7295549685</v>
      </c>
      <c r="E38" s="315">
        <v>13.398171677000001</v>
      </c>
      <c r="F38" s="315">
        <v>52.177683793</v>
      </c>
      <c r="G38" s="315">
        <v>126.77292457</v>
      </c>
      <c r="H38" s="315">
        <v>290.06261991000002</v>
      </c>
      <c r="I38" s="315">
        <v>430.70218018999998</v>
      </c>
      <c r="J38" s="315">
        <v>357.77242122000001</v>
      </c>
      <c r="K38" s="315">
        <v>244.43551081000001</v>
      </c>
      <c r="L38" s="315">
        <v>66.590628869</v>
      </c>
      <c r="M38" s="315">
        <v>1.4425060911000001</v>
      </c>
      <c r="N38" s="315">
        <v>1E-10</v>
      </c>
      <c r="O38" s="315">
        <v>1E-10</v>
      </c>
      <c r="P38" s="315">
        <v>1E-10</v>
      </c>
      <c r="Q38" s="315">
        <v>3.1735668974000002</v>
      </c>
      <c r="R38" s="315">
        <v>40.267746209000002</v>
      </c>
      <c r="S38" s="315">
        <v>116.92820309</v>
      </c>
      <c r="T38" s="315">
        <v>193.87858324000001</v>
      </c>
      <c r="U38" s="315">
        <v>460.50238250000001</v>
      </c>
      <c r="V38" s="315">
        <v>362.58520553</v>
      </c>
      <c r="W38" s="315">
        <v>203.16575773</v>
      </c>
      <c r="X38" s="315">
        <v>85.681944267000006</v>
      </c>
      <c r="Y38" s="315">
        <v>13.034038398</v>
      </c>
      <c r="Z38" s="315">
        <v>1E-10</v>
      </c>
      <c r="AA38" s="315">
        <v>1E-10</v>
      </c>
      <c r="AB38" s="315">
        <v>2.3102239562000002</v>
      </c>
      <c r="AC38" s="315">
        <v>6.358304296</v>
      </c>
      <c r="AD38" s="315">
        <v>35.234711226000002</v>
      </c>
      <c r="AE38" s="315">
        <v>113.47747071000001</v>
      </c>
      <c r="AF38" s="315">
        <v>339.15309264000001</v>
      </c>
      <c r="AG38" s="315">
        <v>445.96685386000001</v>
      </c>
      <c r="AH38" s="315">
        <v>381.81576357</v>
      </c>
      <c r="AI38" s="315">
        <v>252.73663877999999</v>
      </c>
      <c r="AJ38" s="315">
        <v>123.10620934000001</v>
      </c>
      <c r="AK38" s="315">
        <v>2.8915498489</v>
      </c>
      <c r="AL38" s="315">
        <v>1.7351608287</v>
      </c>
      <c r="AM38" s="315">
        <v>1E-10</v>
      </c>
      <c r="AN38" s="315">
        <v>9.0959615964000005</v>
      </c>
      <c r="AO38" s="315">
        <v>13.561607359</v>
      </c>
      <c r="AP38" s="315">
        <v>42.323139607999998</v>
      </c>
      <c r="AQ38" s="315">
        <v>124.94886913000001</v>
      </c>
      <c r="AR38" s="315">
        <v>292.85692781</v>
      </c>
      <c r="AS38" s="315">
        <v>393.93072246000003</v>
      </c>
      <c r="AT38" s="315">
        <v>386.32108761000001</v>
      </c>
      <c r="AU38" s="315">
        <v>216.82341174000001</v>
      </c>
      <c r="AV38" s="315">
        <v>75.743779269000001</v>
      </c>
      <c r="AW38" s="315">
        <v>18.988765793999999</v>
      </c>
      <c r="AX38" s="315">
        <v>2.8949582104</v>
      </c>
      <c r="AY38" s="315">
        <v>2.5686143865000002</v>
      </c>
      <c r="AZ38" s="783">
        <v>14.318904986</v>
      </c>
      <c r="BA38" s="783">
        <v>80.691509639000003</v>
      </c>
      <c r="BB38" s="783">
        <v>59.203542018999997</v>
      </c>
      <c r="BC38" s="783">
        <v>133.43839202999999</v>
      </c>
      <c r="BD38" s="783">
        <v>308.26494896999998</v>
      </c>
      <c r="BE38" s="783">
        <v>423.74515137999998</v>
      </c>
      <c r="BF38" s="290">
        <v>380.48917609</v>
      </c>
      <c r="BG38" s="290">
        <v>220.98148429</v>
      </c>
      <c r="BH38" s="290">
        <v>73.908646231000006</v>
      </c>
      <c r="BI38" s="290">
        <v>10.379473119</v>
      </c>
      <c r="BJ38" s="290">
        <v>0</v>
      </c>
      <c r="BK38" s="290">
        <v>1.0792785695</v>
      </c>
      <c r="BL38" s="290">
        <v>3.8657887773000001</v>
      </c>
      <c r="BM38" s="290">
        <v>15.841196760000001</v>
      </c>
      <c r="BN38" s="290">
        <v>44.487356636999998</v>
      </c>
      <c r="BO38" s="290">
        <v>128.16756444999999</v>
      </c>
      <c r="BP38" s="290">
        <v>287.81725963000002</v>
      </c>
      <c r="BQ38" s="290">
        <v>433.16937868000002</v>
      </c>
      <c r="BR38" s="290">
        <v>382.96325316000002</v>
      </c>
      <c r="BS38" s="290">
        <v>222.07904568000001</v>
      </c>
      <c r="BT38" s="290">
        <v>74.268057404000004</v>
      </c>
      <c r="BU38" s="290">
        <v>10.431485663</v>
      </c>
      <c r="BV38" s="290">
        <v>0</v>
      </c>
    </row>
    <row r="39" spans="1:74" ht="11.1" customHeight="1" x14ac:dyDescent="0.2">
      <c r="A39" s="6" t="s">
        <v>1473</v>
      </c>
      <c r="B39" s="681" t="s">
        <v>790</v>
      </c>
      <c r="C39" s="315">
        <v>9.4186507338999998</v>
      </c>
      <c r="D39" s="315">
        <v>7.4560937166999999</v>
      </c>
      <c r="E39" s="315">
        <v>13.716242098</v>
      </c>
      <c r="F39" s="315">
        <v>23.403243335999999</v>
      </c>
      <c r="G39" s="315">
        <v>42.304212853999999</v>
      </c>
      <c r="H39" s="315">
        <v>145.94900845000001</v>
      </c>
      <c r="I39" s="315">
        <v>247.27525524000001</v>
      </c>
      <c r="J39" s="315">
        <v>297.30556101000002</v>
      </c>
      <c r="K39" s="315">
        <v>222.37303098000001</v>
      </c>
      <c r="L39" s="315">
        <v>59.229579303999998</v>
      </c>
      <c r="M39" s="315">
        <v>10.595938535</v>
      </c>
      <c r="N39" s="315">
        <v>8.6570466721999999</v>
      </c>
      <c r="O39" s="315">
        <v>7.7412549653999996</v>
      </c>
      <c r="P39" s="315">
        <v>8.2229300383999995</v>
      </c>
      <c r="Q39" s="315">
        <v>9.6446502767000002</v>
      </c>
      <c r="R39" s="315">
        <v>17.324297911999999</v>
      </c>
      <c r="S39" s="315">
        <v>33.851500088000002</v>
      </c>
      <c r="T39" s="315">
        <v>59.767260051999997</v>
      </c>
      <c r="U39" s="315">
        <v>279.16826685000001</v>
      </c>
      <c r="V39" s="315">
        <v>244.25432678000001</v>
      </c>
      <c r="W39" s="315">
        <v>93.523311827000001</v>
      </c>
      <c r="X39" s="315">
        <v>55.197303310000002</v>
      </c>
      <c r="Y39" s="315">
        <v>14.252652248</v>
      </c>
      <c r="Z39" s="315">
        <v>7.7889375383999999</v>
      </c>
      <c r="AA39" s="315">
        <v>6.5808320857</v>
      </c>
      <c r="AB39" s="315">
        <v>6.1766774066999997</v>
      </c>
      <c r="AC39" s="315">
        <v>7.5370854604000002</v>
      </c>
      <c r="AD39" s="315">
        <v>14.117195172000001</v>
      </c>
      <c r="AE39" s="315">
        <v>36.297543443999999</v>
      </c>
      <c r="AF39" s="315">
        <v>144.11917865999999</v>
      </c>
      <c r="AG39" s="315">
        <v>330.49787154000001</v>
      </c>
      <c r="AH39" s="315">
        <v>237.41379438999999</v>
      </c>
      <c r="AI39" s="315">
        <v>167.15713149999999</v>
      </c>
      <c r="AJ39" s="315">
        <v>85.848028358999997</v>
      </c>
      <c r="AK39" s="315">
        <v>9.8129863291999992</v>
      </c>
      <c r="AL39" s="315">
        <v>7.7580046568999999</v>
      </c>
      <c r="AM39" s="315">
        <v>6.5566365255000001</v>
      </c>
      <c r="AN39" s="315">
        <v>8.0331621837</v>
      </c>
      <c r="AO39" s="315">
        <v>10.695778837000001</v>
      </c>
      <c r="AP39" s="315">
        <v>19.594149250000001</v>
      </c>
      <c r="AQ39" s="315">
        <v>53.951434134000003</v>
      </c>
      <c r="AR39" s="315">
        <v>130.55991849</v>
      </c>
      <c r="AS39" s="315">
        <v>187.26661301999999</v>
      </c>
      <c r="AT39" s="315">
        <v>263.71945412000002</v>
      </c>
      <c r="AU39" s="315">
        <v>157.97702147000001</v>
      </c>
      <c r="AV39" s="315">
        <v>39.142225113000002</v>
      </c>
      <c r="AW39" s="315">
        <v>16.221132441000002</v>
      </c>
      <c r="AX39" s="315">
        <v>12.802172431000001</v>
      </c>
      <c r="AY39" s="315">
        <v>12.148111979999999</v>
      </c>
      <c r="AZ39" s="783">
        <v>10.006397387</v>
      </c>
      <c r="BA39" s="783">
        <v>54.350630080000002</v>
      </c>
      <c r="BB39" s="783">
        <v>20.616433406999999</v>
      </c>
      <c r="BC39" s="783">
        <v>47.18146376</v>
      </c>
      <c r="BD39" s="783">
        <v>126.21046366</v>
      </c>
      <c r="BE39" s="783">
        <v>253.06093801</v>
      </c>
      <c r="BF39" s="290">
        <v>246.04399966</v>
      </c>
      <c r="BG39" s="290">
        <v>169.30403264</v>
      </c>
      <c r="BH39" s="290">
        <v>54.130333837999999</v>
      </c>
      <c r="BI39" s="290">
        <v>14.803532617</v>
      </c>
      <c r="BJ39" s="290">
        <v>8.7518726043000008</v>
      </c>
      <c r="BK39" s="290">
        <v>8.1463041870000001</v>
      </c>
      <c r="BL39" s="290">
        <v>7.6222907603000003</v>
      </c>
      <c r="BM39" s="290">
        <v>12.491288049</v>
      </c>
      <c r="BN39" s="290">
        <v>20.855161633000002</v>
      </c>
      <c r="BO39" s="290">
        <v>53.649414776999997</v>
      </c>
      <c r="BP39" s="290">
        <v>127.69738918</v>
      </c>
      <c r="BQ39" s="290">
        <v>268.57193480000001</v>
      </c>
      <c r="BR39" s="290">
        <v>273.82961963999998</v>
      </c>
      <c r="BS39" s="290">
        <v>170.53432303</v>
      </c>
      <c r="BT39" s="290">
        <v>54.430626525000001</v>
      </c>
      <c r="BU39" s="290">
        <v>14.83087035</v>
      </c>
      <c r="BV39" s="290">
        <v>8.7471820965999996</v>
      </c>
    </row>
    <row r="40" spans="1:74" ht="11.1" customHeight="1" x14ac:dyDescent="0.2">
      <c r="A40" s="6"/>
      <c r="B40" s="681"/>
      <c r="C40" s="315"/>
      <c r="D40" s="315"/>
      <c r="E40" s="315"/>
      <c r="F40" s="315"/>
      <c r="G40" s="315"/>
      <c r="H40" s="315"/>
      <c r="I40" s="315"/>
      <c r="J40" s="315"/>
      <c r="K40" s="315"/>
      <c r="L40" s="315"/>
      <c r="M40" s="315"/>
      <c r="N40" s="315"/>
      <c r="O40" s="315"/>
      <c r="P40" s="315"/>
      <c r="Q40" s="315"/>
      <c r="R40" s="315"/>
      <c r="S40" s="315"/>
      <c r="T40" s="315"/>
      <c r="U40" s="315"/>
      <c r="V40" s="315"/>
      <c r="W40" s="315"/>
      <c r="X40" s="315"/>
      <c r="Y40" s="315"/>
      <c r="Z40" s="315"/>
      <c r="AA40" s="315"/>
      <c r="AB40" s="315"/>
      <c r="AC40" s="315"/>
      <c r="AD40" s="315"/>
      <c r="AE40" s="315"/>
      <c r="AF40" s="315"/>
      <c r="AG40" s="315"/>
      <c r="AH40" s="315"/>
      <c r="AI40" s="315"/>
      <c r="AJ40" s="315"/>
      <c r="AK40" s="315"/>
      <c r="AL40" s="315"/>
      <c r="AM40" s="315"/>
      <c r="AN40" s="315"/>
      <c r="AO40" s="315"/>
      <c r="AP40" s="315"/>
      <c r="AQ40" s="315"/>
      <c r="AR40" s="315"/>
      <c r="AS40" s="315"/>
      <c r="AT40" s="315"/>
      <c r="AU40" s="315"/>
      <c r="AV40" s="315"/>
      <c r="AW40" s="315"/>
      <c r="AX40" s="315"/>
      <c r="AY40" s="315"/>
      <c r="AZ40" s="783"/>
      <c r="BA40" s="783"/>
      <c r="BB40" s="783"/>
      <c r="BC40" s="783"/>
      <c r="BD40" s="783"/>
      <c r="BE40" s="783"/>
      <c r="BF40" s="290"/>
      <c r="BG40" s="290"/>
      <c r="BH40" s="290"/>
      <c r="BI40" s="290"/>
      <c r="BJ40" s="290"/>
      <c r="BK40" s="290"/>
      <c r="BL40" s="290"/>
      <c r="BM40" s="290"/>
      <c r="BN40" s="290"/>
      <c r="BO40" s="290"/>
      <c r="BP40" s="290"/>
      <c r="BQ40" s="290"/>
      <c r="BR40" s="290"/>
      <c r="BS40" s="290"/>
      <c r="BT40" s="290"/>
      <c r="BU40" s="290"/>
      <c r="BV40" s="290"/>
    </row>
    <row r="41" spans="1:74" ht="11.1" customHeight="1" x14ac:dyDescent="0.2">
      <c r="A41" s="6"/>
      <c r="B41" s="65" t="s">
        <v>1474</v>
      </c>
      <c r="C41" s="456"/>
      <c r="D41" s="456"/>
      <c r="E41" s="456"/>
      <c r="F41" s="456"/>
      <c r="G41" s="456"/>
      <c r="H41" s="456"/>
      <c r="I41" s="456"/>
      <c r="J41" s="456"/>
      <c r="K41" s="456"/>
      <c r="L41" s="456"/>
      <c r="M41" s="456"/>
      <c r="N41" s="456"/>
      <c r="O41" s="456"/>
      <c r="P41" s="456"/>
      <c r="Q41" s="456"/>
      <c r="R41" s="456"/>
      <c r="S41" s="456"/>
      <c r="T41" s="456"/>
      <c r="U41" s="456"/>
      <c r="V41" s="456"/>
      <c r="W41" s="456"/>
      <c r="X41" s="456"/>
      <c r="Y41" s="456"/>
      <c r="Z41" s="456"/>
      <c r="AA41" s="456"/>
      <c r="AB41" s="456"/>
      <c r="AC41" s="456"/>
      <c r="AD41" s="456"/>
      <c r="AE41" s="456"/>
      <c r="AF41" s="456"/>
      <c r="AG41" s="456"/>
      <c r="AH41" s="456"/>
      <c r="AI41" s="456"/>
      <c r="AJ41" s="456"/>
      <c r="AK41" s="456"/>
      <c r="AL41" s="456"/>
      <c r="AM41" s="456"/>
      <c r="AN41" s="456"/>
      <c r="AO41" s="456"/>
      <c r="AP41" s="456"/>
      <c r="AQ41" s="456"/>
      <c r="AR41" s="456"/>
      <c r="AS41" s="456"/>
      <c r="AT41" s="456"/>
      <c r="AU41" s="456"/>
      <c r="AV41" s="456"/>
      <c r="AW41" s="456"/>
      <c r="AX41" s="456"/>
      <c r="AY41" s="456"/>
      <c r="AZ41" s="848"/>
      <c r="BA41" s="848"/>
      <c r="BB41" s="848"/>
      <c r="BC41" s="848"/>
      <c r="BD41" s="848"/>
      <c r="BE41" s="848"/>
      <c r="BF41" s="459"/>
      <c r="BG41" s="459"/>
      <c r="BH41" s="459"/>
      <c r="BI41" s="459"/>
      <c r="BJ41" s="459"/>
      <c r="BK41" s="459"/>
      <c r="BL41" s="459"/>
      <c r="BM41" s="459"/>
      <c r="BN41" s="459"/>
      <c r="BO41" s="459"/>
      <c r="BP41" s="459"/>
      <c r="BQ41" s="459"/>
      <c r="BR41" s="459"/>
      <c r="BS41" s="459"/>
      <c r="BT41" s="459"/>
      <c r="BU41" s="459"/>
      <c r="BV41" s="459"/>
    </row>
    <row r="42" spans="1:74" ht="11.1" customHeight="1" x14ac:dyDescent="0.2">
      <c r="A42" s="6" t="s">
        <v>1475</v>
      </c>
      <c r="B42" s="461" t="s">
        <v>595</v>
      </c>
      <c r="C42" s="315">
        <v>10.797887802</v>
      </c>
      <c r="D42" s="315">
        <v>14.057178061</v>
      </c>
      <c r="E42" s="315">
        <v>27.996764338999999</v>
      </c>
      <c r="F42" s="315">
        <v>42.241300907000003</v>
      </c>
      <c r="G42" s="315">
        <v>120.23121006</v>
      </c>
      <c r="H42" s="315">
        <v>250.01684890999999</v>
      </c>
      <c r="I42" s="315">
        <v>361.53651029000002</v>
      </c>
      <c r="J42" s="315">
        <v>327.57094603000002</v>
      </c>
      <c r="K42" s="315">
        <v>201.05689856000001</v>
      </c>
      <c r="L42" s="315">
        <v>73.413631245000005</v>
      </c>
      <c r="M42" s="315">
        <v>20.757246649999999</v>
      </c>
      <c r="N42" s="315">
        <v>14.396910297</v>
      </c>
      <c r="O42" s="315">
        <v>10.447712612</v>
      </c>
      <c r="P42" s="315">
        <v>13.863610113</v>
      </c>
      <c r="Q42" s="315">
        <v>25.823437401</v>
      </c>
      <c r="R42" s="315">
        <v>42.271441060999997</v>
      </c>
      <c r="S42" s="315">
        <v>119.49225336000001</v>
      </c>
      <c r="T42" s="315">
        <v>253.70457847</v>
      </c>
      <c r="U42" s="315">
        <v>360.76367778999997</v>
      </c>
      <c r="V42" s="315">
        <v>330.63891238999997</v>
      </c>
      <c r="W42" s="315">
        <v>203.89457218000001</v>
      </c>
      <c r="X42" s="315">
        <v>73.417946049999998</v>
      </c>
      <c r="Y42" s="315">
        <v>21.705415120000001</v>
      </c>
      <c r="Z42" s="315">
        <v>14.345838819000001</v>
      </c>
      <c r="AA42" s="315">
        <v>10.645174322000001</v>
      </c>
      <c r="AB42" s="315">
        <v>14.775201791000001</v>
      </c>
      <c r="AC42" s="315">
        <v>27.886915739999999</v>
      </c>
      <c r="AD42" s="315">
        <v>43.257075622999999</v>
      </c>
      <c r="AE42" s="315">
        <v>120.49460188</v>
      </c>
      <c r="AF42" s="315">
        <v>250.28626015</v>
      </c>
      <c r="AG42" s="315">
        <v>365.94531002000002</v>
      </c>
      <c r="AH42" s="315">
        <v>336.79156257</v>
      </c>
      <c r="AI42" s="315">
        <v>206.56112912</v>
      </c>
      <c r="AJ42" s="315">
        <v>75.115691033000004</v>
      </c>
      <c r="AK42" s="315">
        <v>21.993247014000001</v>
      </c>
      <c r="AL42" s="315">
        <v>14.128791433</v>
      </c>
      <c r="AM42" s="315">
        <v>10.881915864</v>
      </c>
      <c r="AN42" s="315">
        <v>14.870880302</v>
      </c>
      <c r="AO42" s="315">
        <v>29.501437495000001</v>
      </c>
      <c r="AP42" s="315">
        <v>44.191090060000001</v>
      </c>
      <c r="AQ42" s="315">
        <v>124.93016267</v>
      </c>
      <c r="AR42" s="315">
        <v>255.26474623999999</v>
      </c>
      <c r="AS42" s="315">
        <v>374.92895993000002</v>
      </c>
      <c r="AT42" s="315">
        <v>341.82667964000001</v>
      </c>
      <c r="AU42" s="315">
        <v>209.35851070000001</v>
      </c>
      <c r="AV42" s="315">
        <v>77.377591887999998</v>
      </c>
      <c r="AW42" s="315">
        <v>24.125812494000002</v>
      </c>
      <c r="AX42" s="315">
        <v>14.366638821</v>
      </c>
      <c r="AY42" s="315">
        <v>10.504230511999999</v>
      </c>
      <c r="AZ42" s="783">
        <v>15.838090170999999</v>
      </c>
      <c r="BA42" s="783">
        <v>29.719612484999999</v>
      </c>
      <c r="BB42" s="783">
        <v>44.700778450000001</v>
      </c>
      <c r="BC42" s="783">
        <v>125.11049463000001</v>
      </c>
      <c r="BD42" s="783">
        <v>257.66706884000001</v>
      </c>
      <c r="BE42" s="783">
        <v>380.44748706000001</v>
      </c>
      <c r="BF42" s="290">
        <v>341.2285</v>
      </c>
      <c r="BG42" s="290">
        <v>207.3064</v>
      </c>
      <c r="BH42" s="290">
        <v>77.737570000000005</v>
      </c>
      <c r="BI42" s="290">
        <v>23.759540000000001</v>
      </c>
      <c r="BJ42" s="290">
        <v>13.21063</v>
      </c>
      <c r="BK42" s="290">
        <v>10.773059999999999</v>
      </c>
      <c r="BL42" s="290">
        <v>16.069569999999999</v>
      </c>
      <c r="BM42" s="290">
        <v>32.163400000000003</v>
      </c>
      <c r="BN42" s="290">
        <v>47.06514</v>
      </c>
      <c r="BO42" s="290">
        <v>127.3485</v>
      </c>
      <c r="BP42" s="290">
        <v>256.9434</v>
      </c>
      <c r="BQ42" s="290">
        <v>380.67500000000001</v>
      </c>
      <c r="BR42" s="290">
        <v>339.83359999999999</v>
      </c>
      <c r="BS42" s="290">
        <v>206.2354</v>
      </c>
      <c r="BT42" s="290">
        <v>76.438590000000005</v>
      </c>
      <c r="BU42" s="290">
        <v>23.423970000000001</v>
      </c>
      <c r="BV42" s="290">
        <v>12.759320000000001</v>
      </c>
    </row>
    <row r="43" spans="1:74" ht="11.1" customHeight="1" x14ac:dyDescent="0.2">
      <c r="A43" s="6" t="s">
        <v>1476</v>
      </c>
      <c r="B43" s="681" t="s">
        <v>774</v>
      </c>
      <c r="C43" s="315">
        <v>1E-10</v>
      </c>
      <c r="D43" s="315">
        <v>1E-10</v>
      </c>
      <c r="E43" s="315">
        <v>1E-10</v>
      </c>
      <c r="F43" s="315">
        <v>1E-10</v>
      </c>
      <c r="G43" s="315">
        <v>11.697101093000001</v>
      </c>
      <c r="H43" s="315">
        <v>75.377583544000004</v>
      </c>
      <c r="I43" s="315">
        <v>233.62961136000001</v>
      </c>
      <c r="J43" s="315">
        <v>190.30803053</v>
      </c>
      <c r="K43" s="315">
        <v>47.917252326000003</v>
      </c>
      <c r="L43" s="315">
        <v>1.8993362249000001</v>
      </c>
      <c r="M43" s="315">
        <v>1E-10</v>
      </c>
      <c r="N43" s="315">
        <v>1E-10</v>
      </c>
      <c r="O43" s="315">
        <v>1E-10</v>
      </c>
      <c r="P43" s="315">
        <v>1E-10</v>
      </c>
      <c r="Q43" s="315">
        <v>1E-10</v>
      </c>
      <c r="R43" s="315">
        <v>1E-10</v>
      </c>
      <c r="S43" s="315">
        <v>11.404958932</v>
      </c>
      <c r="T43" s="315">
        <v>75.872176629999998</v>
      </c>
      <c r="U43" s="315">
        <v>235.09856980999999</v>
      </c>
      <c r="V43" s="315">
        <v>196.51605198999999</v>
      </c>
      <c r="W43" s="315">
        <v>48.49859043</v>
      </c>
      <c r="X43" s="315">
        <v>1.8502097333</v>
      </c>
      <c r="Y43" s="315">
        <v>1E-10</v>
      </c>
      <c r="Z43" s="315">
        <v>1E-10</v>
      </c>
      <c r="AA43" s="315">
        <v>1E-10</v>
      </c>
      <c r="AB43" s="315">
        <v>1E-10</v>
      </c>
      <c r="AC43" s="315">
        <v>1E-10</v>
      </c>
      <c r="AD43" s="315">
        <v>1E-10</v>
      </c>
      <c r="AE43" s="315">
        <v>10.921037465</v>
      </c>
      <c r="AF43" s="315">
        <v>71.817475931999994</v>
      </c>
      <c r="AG43" s="315">
        <v>232.09098413000001</v>
      </c>
      <c r="AH43" s="315">
        <v>197.60457858000001</v>
      </c>
      <c r="AI43" s="315">
        <v>52.519892693000003</v>
      </c>
      <c r="AJ43" s="315">
        <v>2.3922455994999998</v>
      </c>
      <c r="AK43" s="315">
        <v>1E-10</v>
      </c>
      <c r="AL43" s="315">
        <v>1E-10</v>
      </c>
      <c r="AM43" s="315">
        <v>1E-10</v>
      </c>
      <c r="AN43" s="315">
        <v>1E-10</v>
      </c>
      <c r="AO43" s="315">
        <v>1E-10</v>
      </c>
      <c r="AP43" s="315">
        <v>1E-10</v>
      </c>
      <c r="AQ43" s="315">
        <v>11.940697112000001</v>
      </c>
      <c r="AR43" s="315">
        <v>77.798850377999997</v>
      </c>
      <c r="AS43" s="315">
        <v>240.25149235000001</v>
      </c>
      <c r="AT43" s="315">
        <v>202.20660802</v>
      </c>
      <c r="AU43" s="315">
        <v>52.783040302000003</v>
      </c>
      <c r="AV43" s="315">
        <v>2.3435486199</v>
      </c>
      <c r="AW43" s="315">
        <v>1E-10</v>
      </c>
      <c r="AX43" s="315">
        <v>1E-10</v>
      </c>
      <c r="AY43" s="315">
        <v>1E-10</v>
      </c>
      <c r="AZ43" s="783">
        <v>1E-10</v>
      </c>
      <c r="BA43" s="783">
        <v>1E-10</v>
      </c>
      <c r="BB43" s="783">
        <v>1E-10</v>
      </c>
      <c r="BC43" s="783">
        <v>9.8835004402000006</v>
      </c>
      <c r="BD43" s="783">
        <v>84.901395788000002</v>
      </c>
      <c r="BE43" s="783">
        <v>248.14338547</v>
      </c>
      <c r="BF43" s="290">
        <v>193.32650000000001</v>
      </c>
      <c r="BG43" s="290">
        <v>48.00703</v>
      </c>
      <c r="BH43" s="290">
        <v>2.3435489999999999</v>
      </c>
      <c r="BI43" s="290">
        <v>0</v>
      </c>
      <c r="BJ43" s="290">
        <v>0</v>
      </c>
      <c r="BK43" s="290">
        <v>0</v>
      </c>
      <c r="BL43" s="290">
        <v>0</v>
      </c>
      <c r="BM43" s="290">
        <v>0</v>
      </c>
      <c r="BN43" s="290">
        <v>0</v>
      </c>
      <c r="BO43" s="290">
        <v>9.9101409999999994</v>
      </c>
      <c r="BP43" s="290">
        <v>87.87621</v>
      </c>
      <c r="BQ43" s="290">
        <v>242.458</v>
      </c>
      <c r="BR43" s="290">
        <v>189.05510000000001</v>
      </c>
      <c r="BS43" s="290">
        <v>46.309199999999997</v>
      </c>
      <c r="BT43" s="290">
        <v>2.4425189999999999</v>
      </c>
      <c r="BU43" s="290">
        <v>0</v>
      </c>
      <c r="BV43" s="290">
        <v>0</v>
      </c>
    </row>
    <row r="44" spans="1:74" ht="11.1" customHeight="1" x14ac:dyDescent="0.2">
      <c r="A44" s="6" t="s">
        <v>1477</v>
      </c>
      <c r="B44" s="681" t="s">
        <v>776</v>
      </c>
      <c r="C44" s="315">
        <v>1E-10</v>
      </c>
      <c r="D44" s="315">
        <v>1E-10</v>
      </c>
      <c r="E44" s="315">
        <v>0.19749571231999999</v>
      </c>
      <c r="F44" s="315">
        <v>0.26163668070000001</v>
      </c>
      <c r="G44" s="315">
        <v>34.171520915999999</v>
      </c>
      <c r="H44" s="315">
        <v>128.38315986999999</v>
      </c>
      <c r="I44" s="315">
        <v>292.71687939999998</v>
      </c>
      <c r="J44" s="315">
        <v>232.40031877000001</v>
      </c>
      <c r="K44" s="315">
        <v>86.638072680999997</v>
      </c>
      <c r="L44" s="315">
        <v>8.3723950328000001</v>
      </c>
      <c r="M44" s="315">
        <v>1E-10</v>
      </c>
      <c r="N44" s="315">
        <v>8.6425264347E-2</v>
      </c>
      <c r="O44" s="315">
        <v>1E-10</v>
      </c>
      <c r="P44" s="315">
        <v>1E-10</v>
      </c>
      <c r="Q44" s="315">
        <v>1E-10</v>
      </c>
      <c r="R44" s="315">
        <v>0.26163668070000001</v>
      </c>
      <c r="S44" s="315">
        <v>31.706990775000001</v>
      </c>
      <c r="T44" s="315">
        <v>128.16850844000001</v>
      </c>
      <c r="U44" s="315">
        <v>290.54951383999997</v>
      </c>
      <c r="V44" s="315">
        <v>238.73111818000001</v>
      </c>
      <c r="W44" s="315">
        <v>87.733026444999993</v>
      </c>
      <c r="X44" s="315">
        <v>7.9406453083999997</v>
      </c>
      <c r="Y44" s="315">
        <v>1E-10</v>
      </c>
      <c r="Z44" s="315">
        <v>8.6425264347E-2</v>
      </c>
      <c r="AA44" s="315">
        <v>1E-10</v>
      </c>
      <c r="AB44" s="315">
        <v>1E-10</v>
      </c>
      <c r="AC44" s="315">
        <v>1E-10</v>
      </c>
      <c r="AD44" s="315">
        <v>0.30615709776</v>
      </c>
      <c r="AE44" s="315">
        <v>30.683158878</v>
      </c>
      <c r="AF44" s="315">
        <v>122.66887948999999</v>
      </c>
      <c r="AG44" s="315">
        <v>288.67205501000001</v>
      </c>
      <c r="AH44" s="315">
        <v>242.01482136999999</v>
      </c>
      <c r="AI44" s="315">
        <v>92.321733707000007</v>
      </c>
      <c r="AJ44" s="315">
        <v>8.4228802254000001</v>
      </c>
      <c r="AK44" s="315">
        <v>1E-10</v>
      </c>
      <c r="AL44" s="315">
        <v>8.6425264347E-2</v>
      </c>
      <c r="AM44" s="315">
        <v>1E-10</v>
      </c>
      <c r="AN44" s="315">
        <v>1E-10</v>
      </c>
      <c r="AO44" s="315">
        <v>1E-10</v>
      </c>
      <c r="AP44" s="315">
        <v>0.30615709776</v>
      </c>
      <c r="AQ44" s="315">
        <v>33.043808018999997</v>
      </c>
      <c r="AR44" s="315">
        <v>128.52578671000001</v>
      </c>
      <c r="AS44" s="315">
        <v>299.46532092000001</v>
      </c>
      <c r="AT44" s="315">
        <v>248.33485227</v>
      </c>
      <c r="AU44" s="315">
        <v>92.779577208999996</v>
      </c>
      <c r="AV44" s="315">
        <v>8.5591222761000001</v>
      </c>
      <c r="AW44" s="315">
        <v>1E-10</v>
      </c>
      <c r="AX44" s="315">
        <v>8.6425264347E-2</v>
      </c>
      <c r="AY44" s="315">
        <v>1E-10</v>
      </c>
      <c r="AZ44" s="783">
        <v>1E-10</v>
      </c>
      <c r="BA44" s="783">
        <v>1E-10</v>
      </c>
      <c r="BB44" s="783">
        <v>0.30615709776</v>
      </c>
      <c r="BC44" s="783">
        <v>28.213199014000001</v>
      </c>
      <c r="BD44" s="783">
        <v>133.94444231</v>
      </c>
      <c r="BE44" s="783">
        <v>309.19607358000002</v>
      </c>
      <c r="BF44" s="290">
        <v>240.87719999999999</v>
      </c>
      <c r="BG44" s="290">
        <v>87.582939999999994</v>
      </c>
      <c r="BH44" s="290">
        <v>8.8391800000000007</v>
      </c>
      <c r="BI44" s="290">
        <v>0</v>
      </c>
      <c r="BJ44" s="290">
        <v>0</v>
      </c>
      <c r="BK44" s="290">
        <v>0</v>
      </c>
      <c r="BL44" s="290">
        <v>0</v>
      </c>
      <c r="BM44" s="290">
        <v>0</v>
      </c>
      <c r="BN44" s="290">
        <v>0.39824019999999999</v>
      </c>
      <c r="BO44" s="290">
        <v>28.489460000000001</v>
      </c>
      <c r="BP44" s="290">
        <v>136.15880000000001</v>
      </c>
      <c r="BQ44" s="290">
        <v>306.45339999999999</v>
      </c>
      <c r="BR44" s="290">
        <v>233.61429999999999</v>
      </c>
      <c r="BS44" s="290">
        <v>84.445080000000004</v>
      </c>
      <c r="BT44" s="290">
        <v>8.7973649999999992</v>
      </c>
      <c r="BU44" s="290">
        <v>0</v>
      </c>
      <c r="BV44" s="290">
        <v>0</v>
      </c>
    </row>
    <row r="45" spans="1:74" ht="11.1" customHeight="1" x14ac:dyDescent="0.2">
      <c r="A45" s="6" t="s">
        <v>1478</v>
      </c>
      <c r="B45" s="681" t="s">
        <v>962</v>
      </c>
      <c r="C45" s="315">
        <v>1E-10</v>
      </c>
      <c r="D45" s="315">
        <v>1E-10</v>
      </c>
      <c r="E45" s="315">
        <v>3.0261753555999999</v>
      </c>
      <c r="F45" s="315">
        <v>1.0704122768</v>
      </c>
      <c r="G45" s="315">
        <v>65.181406225000003</v>
      </c>
      <c r="H45" s="315">
        <v>171.40318948000001</v>
      </c>
      <c r="I45" s="315">
        <v>263.14923485999998</v>
      </c>
      <c r="J45" s="315">
        <v>214.72395366000001</v>
      </c>
      <c r="K45" s="315">
        <v>93.237146175999996</v>
      </c>
      <c r="L45" s="315">
        <v>9.2465997456999993</v>
      </c>
      <c r="M45" s="315">
        <v>1E-10</v>
      </c>
      <c r="N45" s="315">
        <v>0.19629946748999999</v>
      </c>
      <c r="O45" s="315">
        <v>1E-10</v>
      </c>
      <c r="P45" s="315">
        <v>1E-10</v>
      </c>
      <c r="Q45" s="315">
        <v>0.91176730270999995</v>
      </c>
      <c r="R45" s="315">
        <v>0.95933831605999997</v>
      </c>
      <c r="S45" s="315">
        <v>61.925347659000003</v>
      </c>
      <c r="T45" s="315">
        <v>171.00905287</v>
      </c>
      <c r="U45" s="315">
        <v>248.46275901999999</v>
      </c>
      <c r="V45" s="315">
        <v>216.57298269</v>
      </c>
      <c r="W45" s="315">
        <v>96.080602377000005</v>
      </c>
      <c r="X45" s="315">
        <v>9.3138538211000004</v>
      </c>
      <c r="Y45" s="315">
        <v>1E-10</v>
      </c>
      <c r="Z45" s="315">
        <v>0.19629946748999999</v>
      </c>
      <c r="AA45" s="315">
        <v>1E-10</v>
      </c>
      <c r="AB45" s="315">
        <v>1E-10</v>
      </c>
      <c r="AC45" s="315">
        <v>0.92630586403000004</v>
      </c>
      <c r="AD45" s="315">
        <v>1.0272763173999999</v>
      </c>
      <c r="AE45" s="315">
        <v>59.695369272000001</v>
      </c>
      <c r="AF45" s="315">
        <v>169.78792511</v>
      </c>
      <c r="AG45" s="315">
        <v>251.37829382999999</v>
      </c>
      <c r="AH45" s="315">
        <v>217.29587129999999</v>
      </c>
      <c r="AI45" s="315">
        <v>97.705443490999997</v>
      </c>
      <c r="AJ45" s="315">
        <v>9.7617245894</v>
      </c>
      <c r="AK45" s="315">
        <v>1E-10</v>
      </c>
      <c r="AL45" s="315">
        <v>0.19629946748999999</v>
      </c>
      <c r="AM45" s="315">
        <v>1E-10</v>
      </c>
      <c r="AN45" s="315">
        <v>1E-10</v>
      </c>
      <c r="AO45" s="315">
        <v>1.1936694919999999</v>
      </c>
      <c r="AP45" s="315">
        <v>1.3137340818000001</v>
      </c>
      <c r="AQ45" s="315">
        <v>64.516728419000003</v>
      </c>
      <c r="AR45" s="315">
        <v>172.79263709</v>
      </c>
      <c r="AS45" s="315">
        <v>261.45631859000002</v>
      </c>
      <c r="AT45" s="315">
        <v>219.87856819000001</v>
      </c>
      <c r="AU45" s="315">
        <v>104.43061139</v>
      </c>
      <c r="AV45" s="315">
        <v>11.044007375</v>
      </c>
      <c r="AW45" s="315">
        <v>1E-10</v>
      </c>
      <c r="AX45" s="315">
        <v>0.19629946748999999</v>
      </c>
      <c r="AY45" s="315">
        <v>1E-10</v>
      </c>
      <c r="AZ45" s="783">
        <v>1E-10</v>
      </c>
      <c r="BA45" s="783">
        <v>1.5024741409</v>
      </c>
      <c r="BB45" s="783">
        <v>1.3130240070000001</v>
      </c>
      <c r="BC45" s="783">
        <v>59.937958692999999</v>
      </c>
      <c r="BD45" s="783">
        <v>180.26287335000001</v>
      </c>
      <c r="BE45" s="783">
        <v>274.00271207999998</v>
      </c>
      <c r="BF45" s="290">
        <v>221.33879999999999</v>
      </c>
      <c r="BG45" s="290">
        <v>101.15940000000001</v>
      </c>
      <c r="BH45" s="290">
        <v>11.801019999999999</v>
      </c>
      <c r="BI45" s="290">
        <v>0</v>
      </c>
      <c r="BJ45" s="290">
        <v>4.12912E-2</v>
      </c>
      <c r="BK45" s="290">
        <v>0</v>
      </c>
      <c r="BL45" s="290">
        <v>0</v>
      </c>
      <c r="BM45" s="290">
        <v>1.6392040000000001</v>
      </c>
      <c r="BN45" s="290">
        <v>2.3781590000000001</v>
      </c>
      <c r="BO45" s="290">
        <v>59.486089999999997</v>
      </c>
      <c r="BP45" s="290">
        <v>176.50030000000001</v>
      </c>
      <c r="BQ45" s="290">
        <v>276.74959999999999</v>
      </c>
      <c r="BR45" s="290">
        <v>214.9453</v>
      </c>
      <c r="BS45" s="290">
        <v>96.311080000000004</v>
      </c>
      <c r="BT45" s="290">
        <v>10.64188</v>
      </c>
      <c r="BU45" s="290">
        <v>0</v>
      </c>
      <c r="BV45" s="290">
        <v>4.12912E-2</v>
      </c>
    </row>
    <row r="46" spans="1:74" ht="11.1" customHeight="1" x14ac:dyDescent="0.2">
      <c r="A46" s="6" t="s">
        <v>1479</v>
      </c>
      <c r="B46" s="681" t="s">
        <v>964</v>
      </c>
      <c r="C46" s="315">
        <v>1E-10</v>
      </c>
      <c r="D46" s="315">
        <v>0.30383601869999999</v>
      </c>
      <c r="E46" s="315">
        <v>7.1751368374000002</v>
      </c>
      <c r="F46" s="315">
        <v>5.3804569749000004</v>
      </c>
      <c r="G46" s="315">
        <v>68.098042445000004</v>
      </c>
      <c r="H46" s="315">
        <v>225.23611514000001</v>
      </c>
      <c r="I46" s="315">
        <v>313.17205078000001</v>
      </c>
      <c r="J46" s="315">
        <v>242.70675582999999</v>
      </c>
      <c r="K46" s="315">
        <v>125.62457714</v>
      </c>
      <c r="L46" s="315">
        <v>10.968267511000001</v>
      </c>
      <c r="M46" s="315">
        <v>0.22646660334999999</v>
      </c>
      <c r="N46" s="315">
        <v>0.12746277345000001</v>
      </c>
      <c r="O46" s="315">
        <v>1E-10</v>
      </c>
      <c r="P46" s="315">
        <v>0.30383601869999999</v>
      </c>
      <c r="Q46" s="315">
        <v>3.7193751223999998</v>
      </c>
      <c r="R46" s="315">
        <v>4.1683071687000002</v>
      </c>
      <c r="S46" s="315">
        <v>62.958666545</v>
      </c>
      <c r="T46" s="315">
        <v>224.70131992</v>
      </c>
      <c r="U46" s="315">
        <v>299.44706488999998</v>
      </c>
      <c r="V46" s="315">
        <v>245.17656524</v>
      </c>
      <c r="W46" s="315">
        <v>129.77610340999999</v>
      </c>
      <c r="X46" s="315">
        <v>11.311364623999999</v>
      </c>
      <c r="Y46" s="315">
        <v>0.22646660334999999</v>
      </c>
      <c r="Z46" s="315">
        <v>0.12746277345000001</v>
      </c>
      <c r="AA46" s="315">
        <v>1E-10</v>
      </c>
      <c r="AB46" s="315">
        <v>0.30383601869999999</v>
      </c>
      <c r="AC46" s="315">
        <v>3.8182466884999999</v>
      </c>
      <c r="AD46" s="315">
        <v>4.6356689372000002</v>
      </c>
      <c r="AE46" s="315">
        <v>66.978973029000002</v>
      </c>
      <c r="AF46" s="315">
        <v>229.23363343</v>
      </c>
      <c r="AG46" s="315">
        <v>301.51849206000003</v>
      </c>
      <c r="AH46" s="315">
        <v>248.07792291000001</v>
      </c>
      <c r="AI46" s="315">
        <v>130.43275138999999</v>
      </c>
      <c r="AJ46" s="315">
        <v>12.038638432000001</v>
      </c>
      <c r="AK46" s="315">
        <v>0.22646660334999999</v>
      </c>
      <c r="AL46" s="315">
        <v>0.12746277345000001</v>
      </c>
      <c r="AM46" s="315">
        <v>1E-10</v>
      </c>
      <c r="AN46" s="315">
        <v>0.71636745128000001</v>
      </c>
      <c r="AO46" s="315">
        <v>4.5090612455999999</v>
      </c>
      <c r="AP46" s="315">
        <v>5.2848569932</v>
      </c>
      <c r="AQ46" s="315">
        <v>69.192599373999997</v>
      </c>
      <c r="AR46" s="315">
        <v>233.26709063999999</v>
      </c>
      <c r="AS46" s="315">
        <v>309.50925845</v>
      </c>
      <c r="AT46" s="315">
        <v>247.13870408</v>
      </c>
      <c r="AU46" s="315">
        <v>136.97130849999999</v>
      </c>
      <c r="AV46" s="315">
        <v>13.994437712</v>
      </c>
      <c r="AW46" s="315">
        <v>0.22646660334999999</v>
      </c>
      <c r="AX46" s="315">
        <v>0.12746277345000001</v>
      </c>
      <c r="AY46" s="315">
        <v>1E-10</v>
      </c>
      <c r="AZ46" s="783">
        <v>0.71636745128000001</v>
      </c>
      <c r="BA46" s="783">
        <v>5.3304085475000003</v>
      </c>
      <c r="BB46" s="783">
        <v>5.1545134137000002</v>
      </c>
      <c r="BC46" s="783">
        <v>68.942715195000005</v>
      </c>
      <c r="BD46" s="783">
        <v>235.06601196</v>
      </c>
      <c r="BE46" s="783">
        <v>314.31657087000002</v>
      </c>
      <c r="BF46" s="290">
        <v>250.51830000000001</v>
      </c>
      <c r="BG46" s="290">
        <v>133.81960000000001</v>
      </c>
      <c r="BH46" s="290">
        <v>15.883419999999999</v>
      </c>
      <c r="BI46" s="290">
        <v>0.2548763</v>
      </c>
      <c r="BJ46" s="290">
        <v>0.12746279999999999</v>
      </c>
      <c r="BK46" s="290">
        <v>0</v>
      </c>
      <c r="BL46" s="290">
        <v>0.80734910000000004</v>
      </c>
      <c r="BM46" s="290">
        <v>5.7562280000000001</v>
      </c>
      <c r="BN46" s="290">
        <v>6.5259549999999997</v>
      </c>
      <c r="BO46" s="290">
        <v>70.446460000000002</v>
      </c>
      <c r="BP46" s="290">
        <v>228.95259999999999</v>
      </c>
      <c r="BQ46" s="290">
        <v>321.1103</v>
      </c>
      <c r="BR46" s="290">
        <v>252.321</v>
      </c>
      <c r="BS46" s="290">
        <v>130.9008</v>
      </c>
      <c r="BT46" s="290">
        <v>14.098369999999999</v>
      </c>
      <c r="BU46" s="290">
        <v>8.8484099999999996E-2</v>
      </c>
      <c r="BV46" s="290">
        <v>0.12746279999999999</v>
      </c>
    </row>
    <row r="47" spans="1:74" ht="11.1" customHeight="1" x14ac:dyDescent="0.2">
      <c r="A47" s="6" t="s">
        <v>1480</v>
      </c>
      <c r="B47" s="681" t="s">
        <v>782</v>
      </c>
      <c r="C47" s="315">
        <v>34.138511115999997</v>
      </c>
      <c r="D47" s="315">
        <v>46.390703039999998</v>
      </c>
      <c r="E47" s="315">
        <v>65.591726270999999</v>
      </c>
      <c r="F47" s="315">
        <v>96.780488949000002</v>
      </c>
      <c r="G47" s="315">
        <v>215.82680790000001</v>
      </c>
      <c r="H47" s="315">
        <v>354.14103496000001</v>
      </c>
      <c r="I47" s="315">
        <v>460.44504001000001</v>
      </c>
      <c r="J47" s="315">
        <v>423.93687886999999</v>
      </c>
      <c r="K47" s="315">
        <v>303.74434749</v>
      </c>
      <c r="L47" s="315">
        <v>156.74646849000001</v>
      </c>
      <c r="M47" s="315">
        <v>59.993160472</v>
      </c>
      <c r="N47" s="315">
        <v>51.136814958000002</v>
      </c>
      <c r="O47" s="315">
        <v>33.861614109000001</v>
      </c>
      <c r="P47" s="315">
        <v>46.305033883999997</v>
      </c>
      <c r="Q47" s="315">
        <v>63.397226531000001</v>
      </c>
      <c r="R47" s="315">
        <v>97.913666164999995</v>
      </c>
      <c r="S47" s="315">
        <v>215.18196047000001</v>
      </c>
      <c r="T47" s="315">
        <v>361.55126011999999</v>
      </c>
      <c r="U47" s="315">
        <v>458.93509925000001</v>
      </c>
      <c r="V47" s="315">
        <v>427.95775106999997</v>
      </c>
      <c r="W47" s="315">
        <v>305.67234235000001</v>
      </c>
      <c r="X47" s="315">
        <v>155.27491803000001</v>
      </c>
      <c r="Y47" s="315">
        <v>66.072315325999995</v>
      </c>
      <c r="Z47" s="315">
        <v>51.036060290000002</v>
      </c>
      <c r="AA47" s="315">
        <v>33.136158213999998</v>
      </c>
      <c r="AB47" s="315">
        <v>49.748938776999999</v>
      </c>
      <c r="AC47" s="315">
        <v>70.201669197000001</v>
      </c>
      <c r="AD47" s="315">
        <v>100.62403797</v>
      </c>
      <c r="AE47" s="315">
        <v>217.28669905999999</v>
      </c>
      <c r="AF47" s="315">
        <v>356.15702692999997</v>
      </c>
      <c r="AG47" s="315">
        <v>466.24929102999999</v>
      </c>
      <c r="AH47" s="315">
        <v>437.05141813</v>
      </c>
      <c r="AI47" s="315">
        <v>309.20110720000002</v>
      </c>
      <c r="AJ47" s="315">
        <v>155.68017871999999</v>
      </c>
      <c r="AK47" s="315">
        <v>66.021815754000002</v>
      </c>
      <c r="AL47" s="315">
        <v>49.036303793999998</v>
      </c>
      <c r="AM47" s="315">
        <v>34.680421883000001</v>
      </c>
      <c r="AN47" s="315">
        <v>48.273514055</v>
      </c>
      <c r="AO47" s="315">
        <v>74.242606213000002</v>
      </c>
      <c r="AP47" s="315">
        <v>101.43006908</v>
      </c>
      <c r="AQ47" s="315">
        <v>223.62157295</v>
      </c>
      <c r="AR47" s="315">
        <v>361.08545050999999</v>
      </c>
      <c r="AS47" s="315">
        <v>476.60692254000003</v>
      </c>
      <c r="AT47" s="315">
        <v>442.64579113999997</v>
      </c>
      <c r="AU47" s="315">
        <v>312.01348073999998</v>
      </c>
      <c r="AV47" s="315">
        <v>157.81310181000001</v>
      </c>
      <c r="AW47" s="315">
        <v>71.414966687000003</v>
      </c>
      <c r="AX47" s="315">
        <v>49.025546790999996</v>
      </c>
      <c r="AY47" s="315">
        <v>33.077973192000002</v>
      </c>
      <c r="AZ47" s="783">
        <v>52.296825429999998</v>
      </c>
      <c r="BA47" s="783">
        <v>71.795410325000006</v>
      </c>
      <c r="BB47" s="783">
        <v>101.02615333</v>
      </c>
      <c r="BC47" s="783">
        <v>223.72208929000001</v>
      </c>
      <c r="BD47" s="783">
        <v>361.57475166</v>
      </c>
      <c r="BE47" s="783">
        <v>482.93427851000001</v>
      </c>
      <c r="BF47" s="290">
        <v>439.81509999999997</v>
      </c>
      <c r="BG47" s="290">
        <v>311.00450000000001</v>
      </c>
      <c r="BH47" s="290">
        <v>157.95519999999999</v>
      </c>
      <c r="BI47" s="290">
        <v>66.228219999999993</v>
      </c>
      <c r="BJ47" s="290">
        <v>43.725059999999999</v>
      </c>
      <c r="BK47" s="290">
        <v>33.496969999999997</v>
      </c>
      <c r="BL47" s="290">
        <v>52.00976</v>
      </c>
      <c r="BM47" s="290">
        <v>72.545559999999995</v>
      </c>
      <c r="BN47" s="290">
        <v>104.6716</v>
      </c>
      <c r="BO47" s="290">
        <v>228.1653</v>
      </c>
      <c r="BP47" s="290">
        <v>361.57960000000003</v>
      </c>
      <c r="BQ47" s="290">
        <v>481.02839999999998</v>
      </c>
      <c r="BR47" s="290">
        <v>435.11410000000001</v>
      </c>
      <c r="BS47" s="290">
        <v>307.7407</v>
      </c>
      <c r="BT47" s="290">
        <v>157.7627</v>
      </c>
      <c r="BU47" s="290">
        <v>67.085409999999996</v>
      </c>
      <c r="BV47" s="290">
        <v>41.561999999999998</v>
      </c>
    </row>
    <row r="48" spans="1:74" ht="11.1" customHeight="1" x14ac:dyDescent="0.2">
      <c r="A48" s="6" t="s">
        <v>1481</v>
      </c>
      <c r="B48" s="681" t="s">
        <v>968</v>
      </c>
      <c r="C48" s="315">
        <v>7.1064224926000001</v>
      </c>
      <c r="D48" s="315">
        <v>7.2543443578</v>
      </c>
      <c r="E48" s="315">
        <v>29.257796328000001</v>
      </c>
      <c r="F48" s="315">
        <v>33.139582412999999</v>
      </c>
      <c r="G48" s="315">
        <v>161.82585648</v>
      </c>
      <c r="H48" s="315">
        <v>322.16240749999997</v>
      </c>
      <c r="I48" s="315">
        <v>420.45070634000001</v>
      </c>
      <c r="J48" s="315">
        <v>381.47351719</v>
      </c>
      <c r="K48" s="315">
        <v>254.54528235000001</v>
      </c>
      <c r="L48" s="315">
        <v>70.597607151999995</v>
      </c>
      <c r="M48" s="315">
        <v>5.3219556898000002</v>
      </c>
      <c r="N48" s="315">
        <v>7.4958698409000002</v>
      </c>
      <c r="O48" s="315">
        <v>6.1312158586000001</v>
      </c>
      <c r="P48" s="315">
        <v>6.8869421836000004</v>
      </c>
      <c r="Q48" s="315">
        <v>22.717923494000001</v>
      </c>
      <c r="R48" s="315">
        <v>31.075579464</v>
      </c>
      <c r="S48" s="315">
        <v>159.99783858000001</v>
      </c>
      <c r="T48" s="315">
        <v>328.83245957999998</v>
      </c>
      <c r="U48" s="315">
        <v>418.79573851999999</v>
      </c>
      <c r="V48" s="315">
        <v>383.99325095</v>
      </c>
      <c r="W48" s="315">
        <v>255.68258997000001</v>
      </c>
      <c r="X48" s="315">
        <v>70.455420580999998</v>
      </c>
      <c r="Y48" s="315">
        <v>5.6705318443000001</v>
      </c>
      <c r="Z48" s="315">
        <v>7.1539558760000004</v>
      </c>
      <c r="AA48" s="315">
        <v>7.1222861084</v>
      </c>
      <c r="AB48" s="315">
        <v>8.3506334253999999</v>
      </c>
      <c r="AC48" s="315">
        <v>25.187160077000001</v>
      </c>
      <c r="AD48" s="315">
        <v>32.050519373</v>
      </c>
      <c r="AE48" s="315">
        <v>162.88444082999999</v>
      </c>
      <c r="AF48" s="315">
        <v>324.03162311</v>
      </c>
      <c r="AG48" s="315">
        <v>428.06551390999999</v>
      </c>
      <c r="AH48" s="315">
        <v>391.71992233999998</v>
      </c>
      <c r="AI48" s="315">
        <v>256.91031117</v>
      </c>
      <c r="AJ48" s="315">
        <v>71.535017085999996</v>
      </c>
      <c r="AK48" s="315">
        <v>5.9700245497999997</v>
      </c>
      <c r="AL48" s="315">
        <v>7.2645644865000003</v>
      </c>
      <c r="AM48" s="315">
        <v>7.3295536834000004</v>
      </c>
      <c r="AN48" s="315">
        <v>9.2357224603999999</v>
      </c>
      <c r="AO48" s="315">
        <v>27.482332652</v>
      </c>
      <c r="AP48" s="315">
        <v>34.018980259000003</v>
      </c>
      <c r="AQ48" s="315">
        <v>170.05906415999999</v>
      </c>
      <c r="AR48" s="315">
        <v>326.81581274000001</v>
      </c>
      <c r="AS48" s="315">
        <v>441.81144657999999</v>
      </c>
      <c r="AT48" s="315">
        <v>395.31544597999999</v>
      </c>
      <c r="AU48" s="315">
        <v>258.34398668</v>
      </c>
      <c r="AV48" s="315">
        <v>73.345435836999997</v>
      </c>
      <c r="AW48" s="315">
        <v>8.6397706764999995</v>
      </c>
      <c r="AX48" s="315">
        <v>7.1752696192999998</v>
      </c>
      <c r="AY48" s="315">
        <v>7.1845102991000003</v>
      </c>
      <c r="AZ48" s="783">
        <v>9.9038822730000007</v>
      </c>
      <c r="BA48" s="783">
        <v>28.506317015</v>
      </c>
      <c r="BB48" s="783">
        <v>35.326073413000003</v>
      </c>
      <c r="BC48" s="783">
        <v>167.79995940000001</v>
      </c>
      <c r="BD48" s="783">
        <v>327.30083051999998</v>
      </c>
      <c r="BE48" s="783">
        <v>447.34272163999998</v>
      </c>
      <c r="BF48" s="290">
        <v>397.54270000000002</v>
      </c>
      <c r="BG48" s="290">
        <v>260.18329999999997</v>
      </c>
      <c r="BH48" s="290">
        <v>74.709230000000005</v>
      </c>
      <c r="BI48" s="290">
        <v>7.8394640000000004</v>
      </c>
      <c r="BJ48" s="290">
        <v>5.0265269999999997</v>
      </c>
      <c r="BK48" s="290">
        <v>7.380064</v>
      </c>
      <c r="BL48" s="290">
        <v>10.13832</v>
      </c>
      <c r="BM48" s="290">
        <v>31.19341</v>
      </c>
      <c r="BN48" s="290">
        <v>40.634720000000002</v>
      </c>
      <c r="BO48" s="290">
        <v>169.3887</v>
      </c>
      <c r="BP48" s="290">
        <v>321.79930000000002</v>
      </c>
      <c r="BQ48" s="290">
        <v>445.88470000000001</v>
      </c>
      <c r="BR48" s="290">
        <v>392.7704</v>
      </c>
      <c r="BS48" s="290">
        <v>252.9478</v>
      </c>
      <c r="BT48" s="290">
        <v>69.322720000000004</v>
      </c>
      <c r="BU48" s="290">
        <v>7.2021959999999998</v>
      </c>
      <c r="BV48" s="290">
        <v>4.9623920000000004</v>
      </c>
    </row>
    <row r="49" spans="1:74" ht="11.1" customHeight="1" x14ac:dyDescent="0.2">
      <c r="A49" s="6" t="s">
        <v>1482</v>
      </c>
      <c r="B49" s="681" t="s">
        <v>970</v>
      </c>
      <c r="C49" s="315">
        <v>16.175155213</v>
      </c>
      <c r="D49" s="315">
        <v>22.502454222000001</v>
      </c>
      <c r="E49" s="315">
        <v>74.133995851999998</v>
      </c>
      <c r="F49" s="315">
        <v>107.93704098000001</v>
      </c>
      <c r="G49" s="315">
        <v>272.80363401</v>
      </c>
      <c r="H49" s="315">
        <v>471.58180083000002</v>
      </c>
      <c r="I49" s="315">
        <v>567.19708097</v>
      </c>
      <c r="J49" s="315">
        <v>563.94757263999998</v>
      </c>
      <c r="K49" s="315">
        <v>405.84885502999998</v>
      </c>
      <c r="L49" s="315">
        <v>165.22638676</v>
      </c>
      <c r="M49" s="315">
        <v>39.560691384000002</v>
      </c>
      <c r="N49" s="315">
        <v>18.803965038000001</v>
      </c>
      <c r="O49" s="315">
        <v>14.253280873</v>
      </c>
      <c r="P49" s="315">
        <v>20.838837568999999</v>
      </c>
      <c r="Q49" s="315">
        <v>65.823582275000007</v>
      </c>
      <c r="R49" s="315">
        <v>105.89708147</v>
      </c>
      <c r="S49" s="315">
        <v>277.33372480000003</v>
      </c>
      <c r="T49" s="315">
        <v>477.51487206000002</v>
      </c>
      <c r="U49" s="315">
        <v>576.48764011000003</v>
      </c>
      <c r="V49" s="315">
        <v>564.37426579999999</v>
      </c>
      <c r="W49" s="315">
        <v>408.58541251999998</v>
      </c>
      <c r="X49" s="315">
        <v>166.20235081999999</v>
      </c>
      <c r="Y49" s="315">
        <v>37.952875562000003</v>
      </c>
      <c r="Z49" s="315">
        <v>18.361077486999999</v>
      </c>
      <c r="AA49" s="315">
        <v>15.928603719</v>
      </c>
      <c r="AB49" s="315">
        <v>21.333254112999999</v>
      </c>
      <c r="AC49" s="315">
        <v>71.243572263999994</v>
      </c>
      <c r="AD49" s="315">
        <v>108.86718027000001</v>
      </c>
      <c r="AE49" s="315">
        <v>283.53733262999998</v>
      </c>
      <c r="AF49" s="315">
        <v>479.97758883</v>
      </c>
      <c r="AG49" s="315">
        <v>589.37781407</v>
      </c>
      <c r="AH49" s="315">
        <v>579.05519107999999</v>
      </c>
      <c r="AI49" s="315">
        <v>416.12323107999998</v>
      </c>
      <c r="AJ49" s="315">
        <v>168.85676441000001</v>
      </c>
      <c r="AK49" s="315">
        <v>39.323723944999998</v>
      </c>
      <c r="AL49" s="315">
        <v>19.540992600999999</v>
      </c>
      <c r="AM49" s="315">
        <v>16.200049179000001</v>
      </c>
      <c r="AN49" s="315">
        <v>24.242137325000002</v>
      </c>
      <c r="AO49" s="315">
        <v>77.186481255999993</v>
      </c>
      <c r="AP49" s="315">
        <v>114.41456235</v>
      </c>
      <c r="AQ49" s="315">
        <v>298.22784367000003</v>
      </c>
      <c r="AR49" s="315">
        <v>487.00873313</v>
      </c>
      <c r="AS49" s="315">
        <v>594.47234763999995</v>
      </c>
      <c r="AT49" s="315">
        <v>586.45321949000004</v>
      </c>
      <c r="AU49" s="315">
        <v>418.23376502999997</v>
      </c>
      <c r="AV49" s="315">
        <v>175.65519180000001</v>
      </c>
      <c r="AW49" s="315">
        <v>47.403668185999997</v>
      </c>
      <c r="AX49" s="315">
        <v>21.031164693000001</v>
      </c>
      <c r="AY49" s="315">
        <v>16.221560597</v>
      </c>
      <c r="AZ49" s="783">
        <v>25.598745792999999</v>
      </c>
      <c r="BA49" s="783">
        <v>83.921294735999993</v>
      </c>
      <c r="BB49" s="783">
        <v>117.09543767</v>
      </c>
      <c r="BC49" s="783">
        <v>302.50202560000002</v>
      </c>
      <c r="BD49" s="783">
        <v>490.72199709</v>
      </c>
      <c r="BE49" s="783">
        <v>592.43822387</v>
      </c>
      <c r="BF49" s="290">
        <v>586.93060000000003</v>
      </c>
      <c r="BG49" s="290">
        <v>417.3372</v>
      </c>
      <c r="BH49" s="290">
        <v>181.37139999999999</v>
      </c>
      <c r="BI49" s="290">
        <v>50.83126</v>
      </c>
      <c r="BJ49" s="290">
        <v>20.516970000000001</v>
      </c>
      <c r="BK49" s="290">
        <v>16.696750000000002</v>
      </c>
      <c r="BL49" s="290">
        <v>27.841080000000002</v>
      </c>
      <c r="BM49" s="290">
        <v>90.628529999999998</v>
      </c>
      <c r="BN49" s="290">
        <v>123.84529999999999</v>
      </c>
      <c r="BO49" s="290">
        <v>305.38200000000001</v>
      </c>
      <c r="BP49" s="290">
        <v>494.1139</v>
      </c>
      <c r="BQ49" s="290">
        <v>589.22270000000003</v>
      </c>
      <c r="BR49" s="290">
        <v>591.33950000000004</v>
      </c>
      <c r="BS49" s="290">
        <v>415.90100000000001</v>
      </c>
      <c r="BT49" s="290">
        <v>174.5994</v>
      </c>
      <c r="BU49" s="290">
        <v>46.961919999999999</v>
      </c>
      <c r="BV49" s="290">
        <v>19.928339999999999</v>
      </c>
    </row>
    <row r="50" spans="1:74" ht="11.1" customHeight="1" x14ac:dyDescent="0.2">
      <c r="A50" s="6" t="s">
        <v>1483</v>
      </c>
      <c r="B50" s="681" t="s">
        <v>788</v>
      </c>
      <c r="C50" s="315">
        <v>1.1028674257</v>
      </c>
      <c r="D50" s="315">
        <v>4.3546735532999996</v>
      </c>
      <c r="E50" s="315">
        <v>18.146399450000001</v>
      </c>
      <c r="F50" s="315">
        <v>50.485737514</v>
      </c>
      <c r="G50" s="315">
        <v>114.16841327</v>
      </c>
      <c r="H50" s="315">
        <v>298.52966406000002</v>
      </c>
      <c r="I50" s="315">
        <v>396.85878208999998</v>
      </c>
      <c r="J50" s="315">
        <v>348.72588266999998</v>
      </c>
      <c r="K50" s="315">
        <v>208.02547666000001</v>
      </c>
      <c r="L50" s="315">
        <v>71.780103580000002</v>
      </c>
      <c r="M50" s="315">
        <v>13.446080942</v>
      </c>
      <c r="N50" s="315">
        <v>0.11442005409</v>
      </c>
      <c r="O50" s="315">
        <v>0.95424799289999995</v>
      </c>
      <c r="P50" s="315">
        <v>4.2970054528999997</v>
      </c>
      <c r="Q50" s="315">
        <v>18.433242441000001</v>
      </c>
      <c r="R50" s="315">
        <v>50.471151921000001</v>
      </c>
      <c r="S50" s="315">
        <v>112.50280621</v>
      </c>
      <c r="T50" s="315">
        <v>296.87665487999999</v>
      </c>
      <c r="U50" s="315">
        <v>400.91163205999999</v>
      </c>
      <c r="V50" s="315">
        <v>347.02473751000002</v>
      </c>
      <c r="W50" s="315">
        <v>211.62393212000001</v>
      </c>
      <c r="X50" s="315">
        <v>70.876891293</v>
      </c>
      <c r="Y50" s="315">
        <v>12.058727263</v>
      </c>
      <c r="Z50" s="315">
        <v>0.11442005409</v>
      </c>
      <c r="AA50" s="315">
        <v>0.95424799289999995</v>
      </c>
      <c r="AB50" s="315">
        <v>4.2970054528999997</v>
      </c>
      <c r="AC50" s="315">
        <v>16.459823401000001</v>
      </c>
      <c r="AD50" s="315">
        <v>49.747554076</v>
      </c>
      <c r="AE50" s="315">
        <v>111.87418028</v>
      </c>
      <c r="AF50" s="315">
        <v>285.23750394000001</v>
      </c>
      <c r="AG50" s="315">
        <v>407.79995006000001</v>
      </c>
      <c r="AH50" s="315">
        <v>349.39100982000002</v>
      </c>
      <c r="AI50" s="315">
        <v>213.31204187</v>
      </c>
      <c r="AJ50" s="315">
        <v>75.479307921</v>
      </c>
      <c r="AK50" s="315">
        <v>12.393915331000001</v>
      </c>
      <c r="AL50" s="315">
        <v>0.11442005409</v>
      </c>
      <c r="AM50" s="315">
        <v>0.64694727175</v>
      </c>
      <c r="AN50" s="315">
        <v>3.7819824687999999</v>
      </c>
      <c r="AO50" s="315">
        <v>15.017759680999999</v>
      </c>
      <c r="AP50" s="315">
        <v>48.513637899999999</v>
      </c>
      <c r="AQ50" s="315">
        <v>111.23223425</v>
      </c>
      <c r="AR50" s="315">
        <v>291.95086803999999</v>
      </c>
      <c r="AS50" s="315">
        <v>413.10156179000001</v>
      </c>
      <c r="AT50" s="315">
        <v>360.26357565000001</v>
      </c>
      <c r="AU50" s="315">
        <v>217.96461156999999</v>
      </c>
      <c r="AV50" s="315">
        <v>79.201208843000003</v>
      </c>
      <c r="AW50" s="315">
        <v>11.793954756</v>
      </c>
      <c r="AX50" s="315">
        <v>0.28793613693999998</v>
      </c>
      <c r="AY50" s="315">
        <v>0.45465920746999999</v>
      </c>
      <c r="AZ50" s="783">
        <v>3.6025549178</v>
      </c>
      <c r="BA50" s="783">
        <v>13.148008954</v>
      </c>
      <c r="BB50" s="783">
        <v>48.688912621</v>
      </c>
      <c r="BC50" s="783">
        <v>116.15985986</v>
      </c>
      <c r="BD50" s="783">
        <v>289.81119003999999</v>
      </c>
      <c r="BE50" s="783">
        <v>419.84797722000002</v>
      </c>
      <c r="BF50" s="290">
        <v>362.63330000000002</v>
      </c>
      <c r="BG50" s="290">
        <v>216.4503</v>
      </c>
      <c r="BH50" s="290">
        <v>78.361580000000004</v>
      </c>
      <c r="BI50" s="290">
        <v>13.40621</v>
      </c>
      <c r="BJ50" s="290">
        <v>0.57743199999999995</v>
      </c>
      <c r="BK50" s="290">
        <v>0.71152059999999995</v>
      </c>
      <c r="BL50" s="290">
        <v>4.0107759999999999</v>
      </c>
      <c r="BM50" s="290">
        <v>18.806539999999998</v>
      </c>
      <c r="BN50" s="290">
        <v>50.369590000000002</v>
      </c>
      <c r="BO50" s="290">
        <v>120.4419</v>
      </c>
      <c r="BP50" s="290">
        <v>287.45490000000001</v>
      </c>
      <c r="BQ50" s="290">
        <v>421.37020000000001</v>
      </c>
      <c r="BR50" s="290">
        <v>370.04300000000001</v>
      </c>
      <c r="BS50" s="290">
        <v>221.15710000000001</v>
      </c>
      <c r="BT50" s="290">
        <v>75.835809999999995</v>
      </c>
      <c r="BU50" s="290">
        <v>13.061870000000001</v>
      </c>
      <c r="BV50" s="290">
        <v>0.57743199999999995</v>
      </c>
    </row>
    <row r="51" spans="1:74" ht="11.1" customHeight="1" x14ac:dyDescent="0.2">
      <c r="A51" s="6" t="s">
        <v>1484</v>
      </c>
      <c r="B51" s="682" t="s">
        <v>790</v>
      </c>
      <c r="C51" s="316">
        <v>9.9434921895000006</v>
      </c>
      <c r="D51" s="316">
        <v>8.6629651239999994</v>
      </c>
      <c r="E51" s="316">
        <v>12.657044941000001</v>
      </c>
      <c r="F51" s="316">
        <v>23.788783833</v>
      </c>
      <c r="G51" s="316">
        <v>47.133437719</v>
      </c>
      <c r="H51" s="316">
        <v>136.68787892</v>
      </c>
      <c r="I51" s="316">
        <v>248.36020479000001</v>
      </c>
      <c r="J51" s="316">
        <v>254.19791031</v>
      </c>
      <c r="K51" s="316">
        <v>161.63657304</v>
      </c>
      <c r="L51" s="316">
        <v>59.288153661999999</v>
      </c>
      <c r="M51" s="316">
        <v>16.933038343</v>
      </c>
      <c r="N51" s="316">
        <v>9.1832455581999994</v>
      </c>
      <c r="O51" s="316">
        <v>9.7935299061999999</v>
      </c>
      <c r="P51" s="316">
        <v>8.7194904046000001</v>
      </c>
      <c r="Q51" s="316">
        <v>13.192983668</v>
      </c>
      <c r="R51" s="316">
        <v>24.290433864000001</v>
      </c>
      <c r="S51" s="316">
        <v>46.296108988</v>
      </c>
      <c r="T51" s="316">
        <v>142.06571602</v>
      </c>
      <c r="U51" s="316">
        <v>254.87416458000001</v>
      </c>
      <c r="V51" s="316">
        <v>255.81799616999999</v>
      </c>
      <c r="W51" s="316">
        <v>164.88622615</v>
      </c>
      <c r="X51" s="316">
        <v>59.832116953000003</v>
      </c>
      <c r="Y51" s="316">
        <v>16.591048654000002</v>
      </c>
      <c r="Z51" s="316">
        <v>9.1995177803000008</v>
      </c>
      <c r="AA51" s="316">
        <v>9.8978373541</v>
      </c>
      <c r="AB51" s="316">
        <v>8.8357381806999999</v>
      </c>
      <c r="AC51" s="316">
        <v>12.876758924000001</v>
      </c>
      <c r="AD51" s="316">
        <v>23.501047367999998</v>
      </c>
      <c r="AE51" s="316">
        <v>43.933426543000003</v>
      </c>
      <c r="AF51" s="316">
        <v>134.51105113</v>
      </c>
      <c r="AG51" s="316">
        <v>257.77924335</v>
      </c>
      <c r="AH51" s="316">
        <v>259.38370510999999</v>
      </c>
      <c r="AI51" s="316">
        <v>160.57261510999999</v>
      </c>
      <c r="AJ51" s="316">
        <v>62.681008962999996</v>
      </c>
      <c r="AK51" s="316">
        <v>16.663304727</v>
      </c>
      <c r="AL51" s="316">
        <v>9.0924222573000009</v>
      </c>
      <c r="AM51" s="316">
        <v>9.1433591624999995</v>
      </c>
      <c r="AN51" s="316">
        <v>8.4797002257000003</v>
      </c>
      <c r="AO51" s="316">
        <v>12.071499553000001</v>
      </c>
      <c r="AP51" s="316">
        <v>22.318445636</v>
      </c>
      <c r="AQ51" s="316">
        <v>40.41862725</v>
      </c>
      <c r="AR51" s="316">
        <v>136.18930001000001</v>
      </c>
      <c r="AS51" s="316">
        <v>263.36056724000002</v>
      </c>
      <c r="AT51" s="316">
        <v>260.31705972999998</v>
      </c>
      <c r="AU51" s="316">
        <v>158.37275277000001</v>
      </c>
      <c r="AV51" s="316">
        <v>62.740818988000001</v>
      </c>
      <c r="AW51" s="316">
        <v>15.763667323</v>
      </c>
      <c r="AX51" s="316">
        <v>9.1107649343000006</v>
      </c>
      <c r="AY51" s="316">
        <v>8.7688414799000007</v>
      </c>
      <c r="AZ51" s="785">
        <v>7.9962470721000001</v>
      </c>
      <c r="BA51" s="785">
        <v>10.456522784000001</v>
      </c>
      <c r="BB51" s="785">
        <v>22.003883228999999</v>
      </c>
      <c r="BC51" s="785">
        <v>43.038973493999997</v>
      </c>
      <c r="BD51" s="785">
        <v>131.69798886999999</v>
      </c>
      <c r="BE51" s="785">
        <v>260.25838888999999</v>
      </c>
      <c r="BF51" s="292">
        <v>260.62270000000001</v>
      </c>
      <c r="BG51" s="292">
        <v>154.86789999999999</v>
      </c>
      <c r="BH51" s="292">
        <v>57.011270000000003</v>
      </c>
      <c r="BI51" s="292">
        <v>16.14649</v>
      </c>
      <c r="BJ51" s="292">
        <v>9.331277</v>
      </c>
      <c r="BK51" s="292">
        <v>9.1917659999999994</v>
      </c>
      <c r="BL51" s="292">
        <v>7.4815690000000004</v>
      </c>
      <c r="BM51" s="292">
        <v>14.612959999999999</v>
      </c>
      <c r="BN51" s="292">
        <v>21.367190000000001</v>
      </c>
      <c r="BO51" s="292">
        <v>44.05959</v>
      </c>
      <c r="BP51" s="292">
        <v>127.7546</v>
      </c>
      <c r="BQ51" s="292">
        <v>262.01440000000002</v>
      </c>
      <c r="BR51" s="292">
        <v>261.92290000000003</v>
      </c>
      <c r="BS51" s="292">
        <v>159.56710000000001</v>
      </c>
      <c r="BT51" s="292">
        <v>57.69791</v>
      </c>
      <c r="BU51" s="292">
        <v>15.89575</v>
      </c>
      <c r="BV51" s="292">
        <v>9.3905580000000004</v>
      </c>
    </row>
    <row r="52" spans="1:74" s="228" customFormat="1" ht="12" customHeight="1" x14ac:dyDescent="0.25">
      <c r="A52" s="230"/>
      <c r="B52" s="691" t="s">
        <v>114</v>
      </c>
      <c r="C52" s="691"/>
      <c r="D52" s="691"/>
      <c r="E52" s="691"/>
      <c r="F52" s="691"/>
      <c r="G52" s="691"/>
      <c r="H52" s="692"/>
      <c r="I52" s="691"/>
      <c r="J52" s="691"/>
      <c r="K52" s="691"/>
      <c r="L52" s="691"/>
      <c r="M52" s="691"/>
      <c r="N52" s="691"/>
      <c r="O52" s="691"/>
      <c r="P52" s="691"/>
      <c r="Q52" s="691"/>
      <c r="R52" s="693"/>
      <c r="S52" s="237"/>
      <c r="T52" s="237"/>
      <c r="U52" s="237"/>
      <c r="V52" s="237"/>
      <c r="W52" s="237"/>
      <c r="X52" s="237"/>
      <c r="Y52" s="237"/>
      <c r="Z52" s="237"/>
      <c r="AA52" s="237"/>
      <c r="AB52" s="237"/>
      <c r="AC52" s="238"/>
      <c r="AD52" s="238"/>
      <c r="AE52" s="238"/>
      <c r="AF52" s="238"/>
      <c r="AG52" s="238"/>
      <c r="AH52" s="238"/>
      <c r="AI52" s="238"/>
      <c r="AJ52" s="238"/>
      <c r="AK52" s="238"/>
      <c r="AL52" s="238"/>
      <c r="AM52" s="238"/>
      <c r="AN52" s="238"/>
      <c r="AO52" s="238"/>
      <c r="AP52" s="238"/>
      <c r="AQ52" s="238"/>
      <c r="AR52" s="238"/>
      <c r="AS52" s="238"/>
      <c r="AT52" s="238"/>
      <c r="AU52" s="238"/>
      <c r="AV52" s="238"/>
      <c r="AW52" s="238"/>
      <c r="AX52" s="238"/>
      <c r="AY52" s="616"/>
      <c r="AZ52" s="616"/>
      <c r="BA52" s="616"/>
      <c r="BB52" s="616"/>
      <c r="BC52" s="616"/>
      <c r="BD52" s="616"/>
      <c r="BE52" s="616"/>
      <c r="BF52" s="616"/>
      <c r="BG52" s="616"/>
      <c r="BH52" s="616"/>
      <c r="BI52" s="616"/>
      <c r="BJ52" s="238"/>
      <c r="BK52" s="238"/>
      <c r="BL52" s="238"/>
      <c r="BM52" s="238"/>
      <c r="BN52" s="238"/>
      <c r="BO52" s="238"/>
      <c r="BP52" s="238"/>
      <c r="BQ52" s="238"/>
      <c r="BR52" s="238"/>
      <c r="BS52" s="238"/>
      <c r="BT52" s="238"/>
      <c r="BU52" s="238"/>
      <c r="BV52" s="238"/>
    </row>
    <row r="53" spans="1:74" s="134" customFormat="1" ht="12" customHeight="1" x14ac:dyDescent="0.2">
      <c r="A53" s="953"/>
      <c r="B53" s="974" t="str">
        <f>Dates!$G$2</f>
        <v>EIA completed modeling and analysis for this report on Thursday, August 6, 2026.</v>
      </c>
      <c r="C53" s="975"/>
      <c r="D53" s="975"/>
      <c r="E53" s="975"/>
      <c r="F53" s="975"/>
      <c r="G53" s="975"/>
      <c r="H53" s="975"/>
      <c r="I53" s="975"/>
      <c r="J53" s="975"/>
      <c r="K53" s="975"/>
      <c r="L53" s="975"/>
      <c r="M53" s="975"/>
      <c r="N53" s="975"/>
      <c r="O53" s="975"/>
      <c r="P53" s="975"/>
      <c r="Q53" s="975"/>
      <c r="R53" s="694"/>
      <c r="AY53" s="751"/>
      <c r="AZ53" s="751"/>
      <c r="BA53" s="751"/>
      <c r="BB53" s="751"/>
      <c r="BC53" s="637"/>
      <c r="BD53" s="637"/>
      <c r="BE53" s="637"/>
      <c r="BF53" s="637"/>
      <c r="BG53" s="751"/>
      <c r="BH53" s="751"/>
      <c r="BI53" s="751"/>
      <c r="BJ53" s="142"/>
    </row>
    <row r="54" spans="1:74" s="134" customFormat="1" ht="12" customHeight="1" x14ac:dyDescent="0.2">
      <c r="A54" s="953"/>
      <c r="B54" s="979" t="s">
        <v>115</v>
      </c>
      <c r="C54" s="977"/>
      <c r="D54" s="977"/>
      <c r="E54" s="977"/>
      <c r="F54" s="977"/>
      <c r="G54" s="977"/>
      <c r="H54" s="977"/>
      <c r="I54" s="977"/>
      <c r="J54" s="977"/>
      <c r="K54" s="977"/>
      <c r="L54" s="977"/>
      <c r="M54" s="977"/>
      <c r="N54" s="977"/>
      <c r="O54" s="977"/>
      <c r="P54" s="977"/>
      <c r="Q54" s="977"/>
      <c r="R54" s="63"/>
      <c r="AY54" s="751"/>
      <c r="AZ54" s="751"/>
      <c r="BA54" s="751"/>
      <c r="BB54" s="751"/>
      <c r="BC54" s="637"/>
      <c r="BD54" s="637"/>
      <c r="BE54" s="637"/>
      <c r="BF54" s="637"/>
      <c r="BG54" s="751"/>
      <c r="BH54" s="751"/>
      <c r="BI54" s="751"/>
      <c r="BJ54" s="142"/>
    </row>
    <row r="55" spans="1:74" s="134" customFormat="1" ht="12" customHeight="1" x14ac:dyDescent="0.2">
      <c r="A55" s="135"/>
      <c r="B55" s="976" t="s">
        <v>116</v>
      </c>
      <c r="C55" s="977"/>
      <c r="D55" s="977"/>
      <c r="E55" s="977"/>
      <c r="F55" s="977"/>
      <c r="G55" s="977"/>
      <c r="H55" s="977"/>
      <c r="I55" s="977"/>
      <c r="J55" s="977"/>
      <c r="K55" s="977"/>
      <c r="L55" s="977"/>
      <c r="M55" s="977"/>
      <c r="N55" s="977"/>
      <c r="O55" s="977"/>
      <c r="P55" s="977"/>
      <c r="Q55" s="977"/>
      <c r="R55" s="63"/>
      <c r="AY55" s="751"/>
      <c r="AZ55" s="751"/>
      <c r="BA55" s="751"/>
      <c r="BB55" s="751"/>
      <c r="BC55" s="751"/>
      <c r="BD55" s="637"/>
      <c r="BE55" s="637"/>
      <c r="BF55" s="637"/>
      <c r="BG55" s="751"/>
      <c r="BH55" s="751"/>
      <c r="BI55" s="751"/>
      <c r="BJ55" s="142"/>
    </row>
    <row r="56" spans="1:74" s="134" customFormat="1" ht="12.75" x14ac:dyDescent="0.2">
      <c r="A56" s="135"/>
      <c r="B56" s="877" t="s">
        <v>1485</v>
      </c>
      <c r="C56" s="716"/>
      <c r="D56" s="716"/>
      <c r="E56" s="716"/>
      <c r="F56" s="716"/>
      <c r="G56" s="716"/>
      <c r="H56" s="716"/>
      <c r="I56" s="716"/>
      <c r="J56" s="716"/>
      <c r="K56" s="716"/>
      <c r="L56" s="716"/>
      <c r="M56" s="716"/>
      <c r="N56" s="716"/>
      <c r="O56" s="716"/>
      <c r="P56" s="716"/>
      <c r="Q56" s="878"/>
      <c r="R56" s="63"/>
      <c r="AY56" s="751"/>
      <c r="AZ56" s="751"/>
      <c r="BA56" s="751"/>
      <c r="BB56" s="751"/>
      <c r="BC56" s="751"/>
      <c r="BD56" s="637"/>
      <c r="BE56" s="637"/>
      <c r="BF56" s="637"/>
      <c r="BG56" s="751"/>
      <c r="BH56" s="751"/>
      <c r="BI56" s="751"/>
      <c r="BJ56" s="142"/>
    </row>
    <row r="57" spans="1:74" s="134" customFormat="1" ht="12" customHeight="1" x14ac:dyDescent="0.2">
      <c r="A57" s="135"/>
      <c r="B57" s="966" t="s">
        <v>1486</v>
      </c>
      <c r="C57" s="989"/>
      <c r="D57" s="989"/>
      <c r="E57" s="989"/>
      <c r="F57" s="989"/>
      <c r="G57" s="989"/>
      <c r="H57" s="989"/>
      <c r="I57" s="989"/>
      <c r="J57" s="989"/>
      <c r="K57" s="989"/>
      <c r="L57" s="989"/>
      <c r="M57" s="989"/>
      <c r="N57" s="989"/>
      <c r="O57" s="989"/>
      <c r="P57" s="989"/>
      <c r="Q57" s="972"/>
      <c r="R57" s="63"/>
      <c r="AY57" s="751"/>
      <c r="AZ57" s="751"/>
      <c r="BA57" s="751"/>
      <c r="BB57" s="751"/>
      <c r="BC57" s="751"/>
      <c r="BD57" s="637"/>
      <c r="BE57" s="637"/>
      <c r="BF57" s="637"/>
      <c r="BG57" s="751"/>
      <c r="BH57" s="751"/>
      <c r="BI57" s="751"/>
      <c r="BJ57" s="142"/>
    </row>
    <row r="58" spans="1:74" s="134" customFormat="1" ht="12" customHeight="1" x14ac:dyDescent="0.2">
      <c r="A58" s="135"/>
      <c r="B58" s="966" t="s">
        <v>249</v>
      </c>
      <c r="C58" s="989"/>
      <c r="D58" s="989"/>
      <c r="E58" s="989"/>
      <c r="F58" s="989"/>
      <c r="G58" s="989"/>
      <c r="H58" s="989"/>
      <c r="I58" s="989"/>
      <c r="J58" s="989"/>
      <c r="K58" s="989"/>
      <c r="L58" s="989"/>
      <c r="M58" s="989"/>
      <c r="N58" s="989"/>
      <c r="O58" s="989"/>
      <c r="P58" s="989"/>
      <c r="Q58" s="972"/>
      <c r="R58" s="63"/>
      <c r="AY58" s="751"/>
      <c r="AZ58" s="751"/>
      <c r="BA58" s="751"/>
      <c r="BB58" s="751"/>
      <c r="BC58" s="751"/>
      <c r="BD58" s="637"/>
      <c r="BE58" s="637"/>
      <c r="BF58" s="637"/>
      <c r="BG58" s="751"/>
      <c r="BH58" s="751"/>
      <c r="BI58" s="751"/>
      <c r="BJ58" s="142"/>
    </row>
    <row r="59" spans="1:74" s="134" customFormat="1" ht="12" customHeight="1" x14ac:dyDescent="0.2">
      <c r="A59" s="135"/>
      <c r="B59" s="966" t="s">
        <v>1487</v>
      </c>
      <c r="C59" s="989"/>
      <c r="D59" s="989"/>
      <c r="E59" s="989"/>
      <c r="F59" s="989"/>
      <c r="G59" s="989"/>
      <c r="H59" s="989"/>
      <c r="I59" s="989"/>
      <c r="J59" s="989"/>
      <c r="K59" s="989"/>
      <c r="L59" s="989"/>
      <c r="M59" s="989"/>
      <c r="N59" s="989"/>
      <c r="O59" s="989"/>
      <c r="P59" s="989"/>
      <c r="Q59" s="972"/>
      <c r="R59" s="63"/>
      <c r="AY59" s="751"/>
      <c r="AZ59" s="751"/>
      <c r="BA59" s="751"/>
      <c r="BB59" s="751"/>
      <c r="BC59" s="751"/>
      <c r="BD59" s="637"/>
      <c r="BE59" s="637"/>
      <c r="BF59" s="637"/>
      <c r="BG59" s="751"/>
      <c r="BH59" s="751"/>
      <c r="BI59" s="751"/>
      <c r="BJ59" s="142"/>
    </row>
    <row r="60" spans="1:74" s="134" customFormat="1" ht="12" customHeight="1" x14ac:dyDescent="0.2">
      <c r="A60" s="194"/>
      <c r="B60" s="980" t="s">
        <v>118</v>
      </c>
      <c r="C60" s="980"/>
      <c r="D60" s="980"/>
      <c r="E60" s="980"/>
      <c r="F60" s="980"/>
      <c r="G60" s="980"/>
      <c r="H60" s="980"/>
      <c r="I60" s="980"/>
      <c r="J60" s="980"/>
      <c r="K60" s="980"/>
      <c r="L60" s="980"/>
      <c r="M60" s="980"/>
      <c r="N60" s="980"/>
      <c r="O60" s="980"/>
      <c r="P60" s="980"/>
      <c r="Q60" s="980"/>
      <c r="R60" s="980"/>
      <c r="AY60" s="751"/>
      <c r="AZ60" s="751"/>
      <c r="BA60" s="751"/>
      <c r="BB60" s="751"/>
      <c r="BC60" s="751"/>
      <c r="BD60" s="637"/>
      <c r="BE60" s="637"/>
      <c r="BF60" s="637"/>
      <c r="BG60" s="751"/>
      <c r="BH60" s="751"/>
      <c r="BI60" s="751"/>
      <c r="BJ60" s="142"/>
    </row>
    <row r="61" spans="1:74" ht="12.75" x14ac:dyDescent="0.2">
      <c r="A61" s="194"/>
      <c r="B61" s="966" t="s">
        <v>1488</v>
      </c>
      <c r="C61" s="989"/>
      <c r="D61" s="989"/>
      <c r="E61" s="989"/>
      <c r="F61" s="989"/>
      <c r="G61" s="989"/>
      <c r="H61" s="989"/>
      <c r="I61" s="989"/>
      <c r="J61" s="989"/>
      <c r="K61" s="989"/>
      <c r="L61" s="989"/>
      <c r="M61" s="989"/>
      <c r="N61" s="989"/>
      <c r="O61" s="989"/>
      <c r="P61" s="989"/>
      <c r="Q61" s="972"/>
      <c r="BK61" s="89"/>
      <c r="BL61" s="89"/>
      <c r="BM61" s="89"/>
      <c r="BN61" s="89"/>
      <c r="BO61" s="89"/>
      <c r="BP61" s="89"/>
      <c r="BQ61" s="89"/>
      <c r="BR61" s="89"/>
      <c r="BS61" s="89"/>
      <c r="BT61" s="89"/>
      <c r="BU61" s="89"/>
      <c r="BV61" s="89"/>
    </row>
    <row r="62" spans="1:74" ht="12.75" x14ac:dyDescent="0.2">
      <c r="A62" s="194"/>
      <c r="B62" s="994" t="s">
        <v>1489</v>
      </c>
      <c r="C62" s="972"/>
      <c r="D62" s="972"/>
      <c r="E62" s="972"/>
      <c r="F62" s="972"/>
      <c r="G62" s="972"/>
      <c r="H62" s="972"/>
      <c r="I62" s="972"/>
      <c r="J62" s="972"/>
      <c r="K62" s="972"/>
      <c r="L62" s="972"/>
      <c r="M62" s="972"/>
      <c r="N62" s="972"/>
      <c r="O62" s="972"/>
      <c r="P62" s="972"/>
      <c r="Q62" s="972"/>
      <c r="BK62" s="89"/>
      <c r="BL62" s="89"/>
      <c r="BM62" s="89"/>
      <c r="BN62" s="89"/>
      <c r="BO62" s="89"/>
      <c r="BP62" s="89"/>
      <c r="BQ62" s="89"/>
      <c r="BR62" s="89"/>
      <c r="BS62" s="89"/>
      <c r="BT62" s="89"/>
      <c r="BU62" s="89"/>
      <c r="BV62" s="89"/>
    </row>
    <row r="63" spans="1:74" x14ac:dyDescent="0.15">
      <c r="BK63" s="89"/>
      <c r="BL63" s="89"/>
      <c r="BM63" s="89"/>
      <c r="BN63" s="89"/>
      <c r="BO63" s="89"/>
      <c r="BP63" s="89"/>
      <c r="BQ63" s="89"/>
      <c r="BR63" s="89"/>
      <c r="BS63" s="89"/>
      <c r="BT63" s="89"/>
      <c r="BU63" s="89"/>
      <c r="BV63" s="89"/>
    </row>
    <row r="64" spans="1:74" x14ac:dyDescent="0.15">
      <c r="BK64" s="89"/>
      <c r="BL64" s="89"/>
      <c r="BM64" s="89"/>
      <c r="BN64" s="89"/>
      <c r="BO64" s="89"/>
      <c r="BP64" s="89"/>
      <c r="BQ64" s="89"/>
      <c r="BR64" s="89"/>
      <c r="BS64" s="89"/>
      <c r="BT64" s="89"/>
      <c r="BU64" s="89"/>
      <c r="BV64" s="89"/>
    </row>
    <row r="65" spans="63:74" x14ac:dyDescent="0.15">
      <c r="BK65" s="89"/>
      <c r="BL65" s="89"/>
      <c r="BM65" s="89"/>
      <c r="BN65" s="89"/>
      <c r="BO65" s="89"/>
      <c r="BP65" s="89"/>
      <c r="BQ65" s="89"/>
      <c r="BR65" s="89"/>
      <c r="BS65" s="89"/>
      <c r="BT65" s="89"/>
      <c r="BU65" s="89"/>
      <c r="BV65" s="89"/>
    </row>
    <row r="66" spans="63:74" x14ac:dyDescent="0.15">
      <c r="BK66" s="89"/>
      <c r="BL66" s="89"/>
      <c r="BM66" s="89"/>
      <c r="BN66" s="89"/>
      <c r="BO66" s="89"/>
      <c r="BP66" s="89"/>
      <c r="BQ66" s="89"/>
      <c r="BR66" s="89"/>
      <c r="BS66" s="89"/>
      <c r="BT66" s="89"/>
      <c r="BU66" s="89"/>
      <c r="BV66" s="89"/>
    </row>
    <row r="67" spans="63:74" x14ac:dyDescent="0.15">
      <c r="BK67" s="89"/>
      <c r="BL67" s="89"/>
      <c r="BM67" s="89"/>
      <c r="BN67" s="89"/>
      <c r="BO67" s="89"/>
      <c r="BP67" s="89"/>
      <c r="BQ67" s="89"/>
      <c r="BR67" s="89"/>
      <c r="BS67" s="89"/>
      <c r="BT67" s="89"/>
      <c r="BU67" s="89"/>
      <c r="BV67" s="89"/>
    </row>
    <row r="68" spans="63:74" x14ac:dyDescent="0.15">
      <c r="BK68" s="89"/>
      <c r="BL68" s="89"/>
      <c r="BM68" s="89"/>
      <c r="BN68" s="89"/>
      <c r="BO68" s="89"/>
      <c r="BP68" s="89"/>
      <c r="BQ68" s="89"/>
      <c r="BR68" s="89"/>
      <c r="BS68" s="89"/>
      <c r="BT68" s="89"/>
      <c r="BU68" s="89"/>
      <c r="BV68" s="89"/>
    </row>
    <row r="69" spans="63:74" x14ac:dyDescent="0.15">
      <c r="BK69" s="89"/>
      <c r="BL69" s="89"/>
      <c r="BM69" s="89"/>
      <c r="BN69" s="89"/>
      <c r="BO69" s="89"/>
      <c r="BP69" s="89"/>
      <c r="BQ69" s="89"/>
      <c r="BR69" s="89"/>
      <c r="BS69" s="89"/>
      <c r="BT69" s="89"/>
      <c r="BU69" s="89"/>
      <c r="BV69" s="89"/>
    </row>
    <row r="70" spans="63:74" x14ac:dyDescent="0.15">
      <c r="BK70" s="89"/>
      <c r="BL70" s="89"/>
      <c r="BM70" s="89"/>
      <c r="BN70" s="89"/>
      <c r="BO70" s="89"/>
      <c r="BP70" s="89"/>
      <c r="BQ70" s="89"/>
      <c r="BR70" s="89"/>
      <c r="BS70" s="89"/>
      <c r="BT70" s="89"/>
      <c r="BU70" s="89"/>
      <c r="BV70" s="89"/>
    </row>
    <row r="71" spans="63:74" x14ac:dyDescent="0.15">
      <c r="BK71" s="89"/>
      <c r="BL71" s="89"/>
      <c r="BM71" s="89"/>
      <c r="BN71" s="89"/>
      <c r="BO71" s="89"/>
      <c r="BP71" s="89"/>
      <c r="BQ71" s="89"/>
      <c r="BR71" s="89"/>
      <c r="BS71" s="89"/>
      <c r="BT71" s="89"/>
      <c r="BU71" s="89"/>
      <c r="BV71" s="89"/>
    </row>
    <row r="72" spans="63:74" x14ac:dyDescent="0.15">
      <c r="BK72" s="89"/>
      <c r="BL72" s="89"/>
      <c r="BM72" s="89"/>
      <c r="BN72" s="89"/>
      <c r="BO72" s="89"/>
      <c r="BP72" s="89"/>
      <c r="BQ72" s="89"/>
      <c r="BR72" s="89"/>
      <c r="BS72" s="89"/>
      <c r="BT72" s="89"/>
      <c r="BU72" s="89"/>
      <c r="BV72" s="89"/>
    </row>
    <row r="73" spans="63:74" x14ac:dyDescent="0.15">
      <c r="BK73" s="89"/>
      <c r="BL73" s="89"/>
      <c r="BM73" s="89"/>
      <c r="BN73" s="89"/>
      <c r="BO73" s="89"/>
      <c r="BP73" s="89"/>
      <c r="BQ73" s="89"/>
      <c r="BR73" s="89"/>
      <c r="BS73" s="89"/>
      <c r="BT73" s="89"/>
      <c r="BU73" s="89"/>
      <c r="BV73" s="89"/>
    </row>
    <row r="74" spans="63:74" x14ac:dyDescent="0.15">
      <c r="BK74" s="89"/>
      <c r="BL74" s="89"/>
      <c r="BM74" s="89"/>
      <c r="BN74" s="89"/>
      <c r="BO74" s="89"/>
      <c r="BP74" s="89"/>
      <c r="BQ74" s="89"/>
      <c r="BR74" s="89"/>
      <c r="BS74" s="89"/>
      <c r="BT74" s="89"/>
      <c r="BU74" s="89"/>
      <c r="BV74" s="89"/>
    </row>
    <row r="75" spans="63:74" x14ac:dyDescent="0.15">
      <c r="BK75" s="89"/>
      <c r="BL75" s="89"/>
      <c r="BM75" s="89"/>
      <c r="BN75" s="89"/>
      <c r="BO75" s="89"/>
      <c r="BP75" s="89"/>
      <c r="BQ75" s="89"/>
      <c r="BR75" s="89"/>
      <c r="BS75" s="89"/>
      <c r="BT75" s="89"/>
      <c r="BU75" s="89"/>
      <c r="BV75" s="89"/>
    </row>
    <row r="76" spans="63:74" x14ac:dyDescent="0.15">
      <c r="BK76" s="89"/>
      <c r="BL76" s="89"/>
      <c r="BM76" s="89"/>
      <c r="BN76" s="89"/>
      <c r="BO76" s="89"/>
      <c r="BP76" s="89"/>
      <c r="BQ76" s="89"/>
      <c r="BR76" s="89"/>
      <c r="BS76" s="89"/>
      <c r="BT76" s="89"/>
      <c r="BU76" s="89"/>
      <c r="BV76" s="89"/>
    </row>
    <row r="77" spans="63:74" x14ac:dyDescent="0.15">
      <c r="BK77" s="89"/>
      <c r="BL77" s="89"/>
      <c r="BM77" s="89"/>
      <c r="BN77" s="89"/>
      <c r="BO77" s="89"/>
      <c r="BP77" s="89"/>
      <c r="BQ77" s="89"/>
      <c r="BR77" s="89"/>
      <c r="BS77" s="89"/>
      <c r="BT77" s="89"/>
      <c r="BU77" s="89"/>
      <c r="BV77" s="89"/>
    </row>
    <row r="78" spans="63:74" x14ac:dyDescent="0.15">
      <c r="BK78" s="89"/>
      <c r="BL78" s="89"/>
      <c r="BM78" s="89"/>
      <c r="BN78" s="89"/>
      <c r="BO78" s="89"/>
      <c r="BP78" s="89"/>
      <c r="BQ78" s="89"/>
      <c r="BR78" s="89"/>
      <c r="BS78" s="89"/>
      <c r="BT78" s="89"/>
      <c r="BU78" s="89"/>
      <c r="BV78" s="89"/>
    </row>
    <row r="79" spans="63:74" x14ac:dyDescent="0.15">
      <c r="BK79" s="89"/>
      <c r="BL79" s="89"/>
      <c r="BM79" s="89"/>
      <c r="BN79" s="89"/>
      <c r="BO79" s="89"/>
      <c r="BP79" s="89"/>
      <c r="BQ79" s="89"/>
      <c r="BR79" s="89"/>
      <c r="BS79" s="89"/>
      <c r="BT79" s="89"/>
      <c r="BU79" s="89"/>
      <c r="BV79" s="89"/>
    </row>
    <row r="80" spans="63:74" x14ac:dyDescent="0.15">
      <c r="BK80" s="89"/>
      <c r="BL80" s="89"/>
      <c r="BM80" s="89"/>
      <c r="BN80" s="89"/>
      <c r="BO80" s="89"/>
      <c r="BP80" s="89"/>
      <c r="BQ80" s="89"/>
      <c r="BR80" s="89"/>
      <c r="BS80" s="89"/>
      <c r="BT80" s="89"/>
      <c r="BU80" s="89"/>
      <c r="BV80" s="89"/>
    </row>
    <row r="81" spans="63:74" x14ac:dyDescent="0.15">
      <c r="BK81" s="89"/>
      <c r="BL81" s="89"/>
      <c r="BM81" s="89"/>
      <c r="BN81" s="89"/>
      <c r="BO81" s="89"/>
      <c r="BP81" s="89"/>
      <c r="BQ81" s="89"/>
      <c r="BR81" s="89"/>
      <c r="BS81" s="89"/>
      <c r="BT81" s="89"/>
      <c r="BU81" s="89"/>
      <c r="BV81" s="89"/>
    </row>
    <row r="82" spans="63:74" x14ac:dyDescent="0.15">
      <c r="BK82" s="89"/>
      <c r="BL82" s="89"/>
      <c r="BM82" s="89"/>
      <c r="BN82" s="89"/>
      <c r="BO82" s="89"/>
      <c r="BP82" s="89"/>
      <c r="BQ82" s="89"/>
      <c r="BR82" s="89"/>
      <c r="BS82" s="89"/>
      <c r="BT82" s="89"/>
      <c r="BU82" s="89"/>
      <c r="BV82" s="89"/>
    </row>
    <row r="83" spans="63:74" x14ac:dyDescent="0.15">
      <c r="BK83" s="89"/>
      <c r="BL83" s="89"/>
      <c r="BM83" s="89"/>
      <c r="BN83" s="89"/>
      <c r="BO83" s="89"/>
      <c r="BP83" s="89"/>
      <c r="BQ83" s="89"/>
      <c r="BR83" s="89"/>
      <c r="BS83" s="89"/>
      <c r="BT83" s="89"/>
      <c r="BU83" s="89"/>
      <c r="BV83" s="89"/>
    </row>
    <row r="84" spans="63:74" x14ac:dyDescent="0.15">
      <c r="BK84" s="89"/>
      <c r="BL84" s="89"/>
      <c r="BM84" s="89"/>
      <c r="BN84" s="89"/>
      <c r="BO84" s="89"/>
      <c r="BP84" s="89"/>
      <c r="BQ84" s="89"/>
      <c r="BR84" s="89"/>
      <c r="BS84" s="89"/>
      <c r="BT84" s="89"/>
      <c r="BU84" s="89"/>
      <c r="BV84" s="89"/>
    </row>
    <row r="85" spans="63:74" x14ac:dyDescent="0.15">
      <c r="BK85" s="89"/>
      <c r="BL85" s="89"/>
      <c r="BM85" s="89"/>
      <c r="BN85" s="89"/>
      <c r="BO85" s="89"/>
      <c r="BP85" s="89"/>
      <c r="BQ85" s="89"/>
      <c r="BR85" s="89"/>
      <c r="BS85" s="89"/>
      <c r="BT85" s="89"/>
      <c r="BU85" s="89"/>
      <c r="BV85" s="89"/>
    </row>
    <row r="86" spans="63:74" x14ac:dyDescent="0.15">
      <c r="BK86" s="89"/>
      <c r="BL86" s="89"/>
      <c r="BM86" s="89"/>
      <c r="BN86" s="89"/>
      <c r="BO86" s="89"/>
      <c r="BP86" s="89"/>
      <c r="BQ86" s="89"/>
      <c r="BR86" s="89"/>
      <c r="BS86" s="89"/>
      <c r="BT86" s="89"/>
      <c r="BU86" s="89"/>
      <c r="BV86" s="89"/>
    </row>
    <row r="87" spans="63:74" x14ac:dyDescent="0.15">
      <c r="BK87" s="89"/>
      <c r="BL87" s="89"/>
      <c r="BM87" s="89"/>
      <c r="BN87" s="89"/>
      <c r="BO87" s="89"/>
      <c r="BP87" s="89"/>
      <c r="BQ87" s="89"/>
      <c r="BR87" s="89"/>
      <c r="BS87" s="89"/>
      <c r="BT87" s="89"/>
      <c r="BU87" s="89"/>
      <c r="BV87" s="89"/>
    </row>
    <row r="88" spans="63:74" x14ac:dyDescent="0.15">
      <c r="BK88" s="89"/>
      <c r="BL88" s="89"/>
      <c r="BM88" s="89"/>
      <c r="BN88" s="89"/>
      <c r="BO88" s="89"/>
      <c r="BP88" s="89"/>
      <c r="BQ88" s="89"/>
      <c r="BR88" s="89"/>
      <c r="BS88" s="89"/>
      <c r="BT88" s="89"/>
      <c r="BU88" s="89"/>
      <c r="BV88" s="89"/>
    </row>
    <row r="89" spans="63:74" x14ac:dyDescent="0.15">
      <c r="BK89" s="89"/>
      <c r="BL89" s="89"/>
      <c r="BM89" s="89"/>
      <c r="BN89" s="89"/>
      <c r="BO89" s="89"/>
      <c r="BP89" s="89"/>
      <c r="BQ89" s="89"/>
      <c r="BR89" s="89"/>
      <c r="BS89" s="89"/>
      <c r="BT89" s="89"/>
      <c r="BU89" s="89"/>
      <c r="BV89" s="89"/>
    </row>
    <row r="90" spans="63:74" x14ac:dyDescent="0.15">
      <c r="BK90" s="89"/>
      <c r="BL90" s="89"/>
      <c r="BM90" s="89"/>
      <c r="BN90" s="89"/>
      <c r="BO90" s="89"/>
      <c r="BP90" s="89"/>
      <c r="BQ90" s="89"/>
      <c r="BR90" s="89"/>
      <c r="BS90" s="89"/>
      <c r="BT90" s="89"/>
      <c r="BU90" s="89"/>
      <c r="BV90" s="89"/>
    </row>
    <row r="91" spans="63:74" x14ac:dyDescent="0.15">
      <c r="BK91" s="89"/>
      <c r="BL91" s="89"/>
      <c r="BM91" s="89"/>
      <c r="BN91" s="89"/>
      <c r="BO91" s="89"/>
      <c r="BP91" s="89"/>
      <c r="BQ91" s="89"/>
      <c r="BR91" s="89"/>
      <c r="BS91" s="89"/>
      <c r="BT91" s="89"/>
      <c r="BU91" s="89"/>
      <c r="BV91" s="89"/>
    </row>
    <row r="92" spans="63:74" x14ac:dyDescent="0.15">
      <c r="BK92" s="89"/>
      <c r="BL92" s="89"/>
      <c r="BM92" s="89"/>
      <c r="BN92" s="89"/>
      <c r="BO92" s="89"/>
      <c r="BP92" s="89"/>
      <c r="BQ92" s="89"/>
      <c r="BR92" s="89"/>
      <c r="BS92" s="89"/>
      <c r="BT92" s="89"/>
      <c r="BU92" s="89"/>
      <c r="BV92" s="89"/>
    </row>
    <row r="93" spans="63:74" x14ac:dyDescent="0.15">
      <c r="BK93" s="89"/>
      <c r="BL93" s="89"/>
      <c r="BM93" s="89"/>
      <c r="BN93" s="89"/>
      <c r="BO93" s="89"/>
      <c r="BP93" s="89"/>
      <c r="BQ93" s="89"/>
      <c r="BR93" s="89"/>
      <c r="BS93" s="89"/>
      <c r="BT93" s="89"/>
      <c r="BU93" s="89"/>
      <c r="BV93" s="89"/>
    </row>
    <row r="94" spans="63:74" x14ac:dyDescent="0.15">
      <c r="BK94" s="89"/>
      <c r="BL94" s="89"/>
      <c r="BM94" s="89"/>
      <c r="BN94" s="89"/>
      <c r="BO94" s="89"/>
      <c r="BP94" s="89"/>
      <c r="BQ94" s="89"/>
      <c r="BR94" s="89"/>
      <c r="BS94" s="89"/>
      <c r="BT94" s="89"/>
      <c r="BU94" s="89"/>
      <c r="BV94" s="89"/>
    </row>
    <row r="95" spans="63:74" x14ac:dyDescent="0.15">
      <c r="BK95" s="89"/>
      <c r="BL95" s="89"/>
      <c r="BM95" s="89"/>
      <c r="BN95" s="89"/>
      <c r="BO95" s="89"/>
      <c r="BP95" s="89"/>
      <c r="BQ95" s="89"/>
      <c r="BR95" s="89"/>
      <c r="BS95" s="89"/>
      <c r="BT95" s="89"/>
      <c r="BU95" s="89"/>
      <c r="BV95" s="89"/>
    </row>
    <row r="96" spans="63:74" x14ac:dyDescent="0.15">
      <c r="BK96" s="89"/>
      <c r="BL96" s="89"/>
      <c r="BM96" s="89"/>
      <c r="BN96" s="89"/>
      <c r="BO96" s="89"/>
      <c r="BP96" s="89"/>
      <c r="BQ96" s="89"/>
      <c r="BR96" s="89"/>
      <c r="BS96" s="89"/>
      <c r="BT96" s="89"/>
      <c r="BU96" s="89"/>
      <c r="BV96" s="89"/>
    </row>
    <row r="97" spans="63:74" x14ac:dyDescent="0.15">
      <c r="BK97" s="89"/>
      <c r="BL97" s="89"/>
      <c r="BM97" s="89"/>
      <c r="BN97" s="89"/>
      <c r="BO97" s="89"/>
      <c r="BP97" s="89"/>
      <c r="BQ97" s="89"/>
      <c r="BR97" s="89"/>
      <c r="BS97" s="89"/>
      <c r="BT97" s="89"/>
      <c r="BU97" s="89"/>
      <c r="BV97" s="89"/>
    </row>
    <row r="98" spans="63:74" x14ac:dyDescent="0.15">
      <c r="BK98" s="89"/>
      <c r="BL98" s="89"/>
      <c r="BM98" s="89"/>
      <c r="BN98" s="89"/>
      <c r="BO98" s="89"/>
      <c r="BP98" s="89"/>
      <c r="BQ98" s="89"/>
      <c r="BR98" s="89"/>
      <c r="BS98" s="89"/>
      <c r="BT98" s="89"/>
      <c r="BU98" s="89"/>
      <c r="BV98" s="89"/>
    </row>
    <row r="99" spans="63:74" x14ac:dyDescent="0.15">
      <c r="BK99" s="89"/>
      <c r="BL99" s="89"/>
      <c r="BM99" s="89"/>
      <c r="BN99" s="89"/>
      <c r="BO99" s="89"/>
      <c r="BP99" s="89"/>
      <c r="BQ99" s="89"/>
      <c r="BR99" s="89"/>
      <c r="BS99" s="89"/>
      <c r="BT99" s="89"/>
      <c r="BU99" s="89"/>
      <c r="BV99" s="89"/>
    </row>
    <row r="100" spans="63:74" x14ac:dyDescent="0.15">
      <c r="BK100" s="89"/>
      <c r="BL100" s="89"/>
      <c r="BM100" s="89"/>
      <c r="BN100" s="89"/>
      <c r="BO100" s="89"/>
      <c r="BP100" s="89"/>
      <c r="BQ100" s="89"/>
      <c r="BR100" s="89"/>
      <c r="BS100" s="89"/>
      <c r="BT100" s="89"/>
      <c r="BU100" s="89"/>
      <c r="BV100" s="89"/>
    </row>
    <row r="101" spans="63:74" x14ac:dyDescent="0.15">
      <c r="BK101" s="89"/>
      <c r="BL101" s="89"/>
      <c r="BM101" s="89"/>
      <c r="BN101" s="89"/>
      <c r="BO101" s="89"/>
      <c r="BP101" s="89"/>
      <c r="BQ101" s="89"/>
      <c r="BR101" s="89"/>
      <c r="BS101" s="89"/>
      <c r="BT101" s="89"/>
      <c r="BU101" s="89"/>
      <c r="BV101" s="89"/>
    </row>
    <row r="102" spans="63:74" x14ac:dyDescent="0.15">
      <c r="BK102" s="89"/>
      <c r="BL102" s="89"/>
      <c r="BM102" s="89"/>
      <c r="BN102" s="89"/>
      <c r="BO102" s="89"/>
      <c r="BP102" s="89"/>
      <c r="BQ102" s="89"/>
      <c r="BR102" s="89"/>
      <c r="BS102" s="89"/>
      <c r="BT102" s="89"/>
      <c r="BU102" s="89"/>
      <c r="BV102" s="89"/>
    </row>
    <row r="103" spans="63:74" x14ac:dyDescent="0.15">
      <c r="BK103" s="89"/>
      <c r="BL103" s="89"/>
      <c r="BM103" s="89"/>
      <c r="BN103" s="89"/>
      <c r="BO103" s="89"/>
      <c r="BP103" s="89"/>
      <c r="BQ103" s="89"/>
      <c r="BR103" s="89"/>
      <c r="BS103" s="89"/>
      <c r="BT103" s="89"/>
      <c r="BU103" s="89"/>
      <c r="BV103" s="89"/>
    </row>
    <row r="104" spans="63:74" x14ac:dyDescent="0.15">
      <c r="BK104" s="89"/>
      <c r="BL104" s="89"/>
      <c r="BM104" s="89"/>
      <c r="BN104" s="89"/>
      <c r="BO104" s="89"/>
      <c r="BP104" s="89"/>
      <c r="BQ104" s="89"/>
      <c r="BR104" s="89"/>
      <c r="BS104" s="89"/>
      <c r="BT104" s="89"/>
      <c r="BU104" s="89"/>
      <c r="BV104" s="89"/>
    </row>
    <row r="105" spans="63:74" x14ac:dyDescent="0.15">
      <c r="BK105" s="89"/>
      <c r="BL105" s="89"/>
      <c r="BM105" s="89"/>
      <c r="BN105" s="89"/>
      <c r="BO105" s="89"/>
      <c r="BP105" s="89"/>
      <c r="BQ105" s="89"/>
      <c r="BR105" s="89"/>
      <c r="BS105" s="89"/>
      <c r="BT105" s="89"/>
      <c r="BU105" s="89"/>
      <c r="BV105" s="89"/>
    </row>
    <row r="106" spans="63:74" x14ac:dyDescent="0.15">
      <c r="BK106" s="89"/>
      <c r="BL106" s="89"/>
      <c r="BM106" s="89"/>
      <c r="BN106" s="89"/>
      <c r="BO106" s="89"/>
      <c r="BP106" s="89"/>
      <c r="BQ106" s="89"/>
      <c r="BR106" s="89"/>
      <c r="BS106" s="89"/>
      <c r="BT106" s="89"/>
      <c r="BU106" s="89"/>
      <c r="BV106" s="89"/>
    </row>
    <row r="107" spans="63:74" x14ac:dyDescent="0.15">
      <c r="BK107" s="89"/>
      <c r="BL107" s="89"/>
      <c r="BM107" s="89"/>
      <c r="BN107" s="89"/>
      <c r="BO107" s="89"/>
      <c r="BP107" s="89"/>
      <c r="BQ107" s="89"/>
      <c r="BR107" s="89"/>
      <c r="BS107" s="89"/>
      <c r="BT107" s="89"/>
      <c r="BU107" s="89"/>
      <c r="BV107" s="89"/>
    </row>
    <row r="108" spans="63:74" x14ac:dyDescent="0.15">
      <c r="BK108" s="89"/>
      <c r="BL108" s="89"/>
      <c r="BM108" s="89"/>
      <c r="BN108" s="89"/>
      <c r="BO108" s="89"/>
      <c r="BP108" s="89"/>
      <c r="BQ108" s="89"/>
      <c r="BR108" s="89"/>
      <c r="BS108" s="89"/>
      <c r="BT108" s="89"/>
      <c r="BU108" s="89"/>
      <c r="BV108" s="89"/>
    </row>
    <row r="109" spans="63:74" x14ac:dyDescent="0.15">
      <c r="BK109" s="89"/>
      <c r="BL109" s="89"/>
      <c r="BM109" s="89"/>
      <c r="BN109" s="89"/>
      <c r="BO109" s="89"/>
      <c r="BP109" s="89"/>
      <c r="BQ109" s="89"/>
      <c r="BR109" s="89"/>
      <c r="BS109" s="89"/>
      <c r="BT109" s="89"/>
      <c r="BU109" s="89"/>
      <c r="BV109" s="89"/>
    </row>
    <row r="110" spans="63:74" x14ac:dyDescent="0.15">
      <c r="BK110" s="89"/>
      <c r="BL110" s="89"/>
      <c r="BM110" s="89"/>
      <c r="BN110" s="89"/>
      <c r="BO110" s="89"/>
      <c r="BP110" s="89"/>
      <c r="BQ110" s="89"/>
      <c r="BR110" s="89"/>
      <c r="BS110" s="89"/>
      <c r="BT110" s="89"/>
      <c r="BU110" s="89"/>
      <c r="BV110" s="89"/>
    </row>
    <row r="111" spans="63:74" x14ac:dyDescent="0.15">
      <c r="BK111" s="89"/>
      <c r="BL111" s="89"/>
      <c r="BM111" s="89"/>
      <c r="BN111" s="89"/>
      <c r="BO111" s="89"/>
      <c r="BP111" s="89"/>
      <c r="BQ111" s="89"/>
      <c r="BR111" s="89"/>
      <c r="BS111" s="89"/>
      <c r="BT111" s="89"/>
      <c r="BU111" s="89"/>
      <c r="BV111" s="89"/>
    </row>
    <row r="112" spans="63:74" x14ac:dyDescent="0.15">
      <c r="BK112" s="89"/>
      <c r="BL112" s="89"/>
      <c r="BM112" s="89"/>
      <c r="BN112" s="89"/>
      <c r="BO112" s="89"/>
      <c r="BP112" s="89"/>
      <c r="BQ112" s="89"/>
      <c r="BR112" s="89"/>
      <c r="BS112" s="89"/>
      <c r="BT112" s="89"/>
      <c r="BU112" s="89"/>
      <c r="BV112" s="89"/>
    </row>
    <row r="113" spans="63:74" x14ac:dyDescent="0.15">
      <c r="BK113" s="89"/>
      <c r="BL113" s="89"/>
      <c r="BM113" s="89"/>
      <c r="BN113" s="89"/>
      <c r="BO113" s="89"/>
      <c r="BP113" s="89"/>
      <c r="BQ113" s="89"/>
      <c r="BR113" s="89"/>
      <c r="BS113" s="89"/>
      <c r="BT113" s="89"/>
      <c r="BU113" s="89"/>
      <c r="BV113" s="89"/>
    </row>
    <row r="114" spans="63:74" x14ac:dyDescent="0.15">
      <c r="BK114" s="89"/>
      <c r="BL114" s="89"/>
      <c r="BM114" s="89"/>
      <c r="BN114" s="89"/>
      <c r="BO114" s="89"/>
      <c r="BP114" s="89"/>
      <c r="BQ114" s="89"/>
      <c r="BR114" s="89"/>
      <c r="BS114" s="89"/>
      <c r="BT114" s="89"/>
      <c r="BU114" s="89"/>
      <c r="BV114" s="89"/>
    </row>
    <row r="115" spans="63:74" x14ac:dyDescent="0.15">
      <c r="BK115" s="89"/>
      <c r="BL115" s="89"/>
      <c r="BM115" s="89"/>
      <c r="BN115" s="89"/>
      <c r="BO115" s="89"/>
      <c r="BP115" s="89"/>
      <c r="BQ115" s="89"/>
      <c r="BR115" s="89"/>
      <c r="BS115" s="89"/>
      <c r="BT115" s="89"/>
      <c r="BU115" s="89"/>
      <c r="BV115" s="89"/>
    </row>
    <row r="116" spans="63:74" x14ac:dyDescent="0.15">
      <c r="BK116" s="89"/>
      <c r="BL116" s="89"/>
      <c r="BM116" s="89"/>
      <c r="BN116" s="89"/>
      <c r="BO116" s="89"/>
      <c r="BP116" s="89"/>
      <c r="BQ116" s="89"/>
      <c r="BR116" s="89"/>
      <c r="BS116" s="89"/>
      <c r="BT116" s="89"/>
      <c r="BU116" s="89"/>
      <c r="BV116" s="89"/>
    </row>
    <row r="117" spans="63:74" x14ac:dyDescent="0.15">
      <c r="BK117" s="89"/>
      <c r="BL117" s="89"/>
      <c r="BM117" s="89"/>
      <c r="BN117" s="89"/>
      <c r="BO117" s="89"/>
      <c r="BP117" s="89"/>
      <c r="BQ117" s="89"/>
      <c r="BR117" s="89"/>
      <c r="BS117" s="89"/>
      <c r="BT117" s="89"/>
      <c r="BU117" s="89"/>
      <c r="BV117" s="89"/>
    </row>
    <row r="118" spans="63:74" x14ac:dyDescent="0.15">
      <c r="BK118" s="89"/>
      <c r="BL118" s="89"/>
      <c r="BM118" s="89"/>
      <c r="BN118" s="89"/>
      <c r="BO118" s="89"/>
      <c r="BP118" s="89"/>
      <c r="BQ118" s="89"/>
      <c r="BR118" s="89"/>
      <c r="BS118" s="89"/>
      <c r="BT118" s="89"/>
      <c r="BU118" s="89"/>
      <c r="BV118" s="89"/>
    </row>
    <row r="119" spans="63:74" x14ac:dyDescent="0.15">
      <c r="BK119" s="89"/>
      <c r="BL119" s="89"/>
      <c r="BM119" s="89"/>
      <c r="BN119" s="89"/>
      <c r="BO119" s="89"/>
      <c r="BP119" s="89"/>
      <c r="BQ119" s="89"/>
      <c r="BR119" s="89"/>
      <c r="BS119" s="89"/>
      <c r="BT119" s="89"/>
      <c r="BU119" s="89"/>
      <c r="BV119" s="89"/>
    </row>
    <row r="120" spans="63:74" x14ac:dyDescent="0.15">
      <c r="BK120" s="89"/>
      <c r="BL120" s="89"/>
      <c r="BM120" s="89"/>
      <c r="BN120" s="89"/>
      <c r="BO120" s="89"/>
      <c r="BP120" s="89"/>
      <c r="BQ120" s="89"/>
      <c r="BR120" s="89"/>
      <c r="BS120" s="89"/>
      <c r="BT120" s="89"/>
      <c r="BU120" s="89"/>
      <c r="BV120" s="89"/>
    </row>
    <row r="121" spans="63:74" x14ac:dyDescent="0.15">
      <c r="BK121" s="89"/>
      <c r="BL121" s="89"/>
      <c r="BM121" s="89"/>
      <c r="BN121" s="89"/>
      <c r="BO121" s="89"/>
      <c r="BP121" s="89"/>
      <c r="BQ121" s="89"/>
      <c r="BR121" s="89"/>
      <c r="BS121" s="89"/>
      <c r="BT121" s="89"/>
      <c r="BU121" s="89"/>
      <c r="BV121" s="89"/>
    </row>
    <row r="122" spans="63:74" x14ac:dyDescent="0.15">
      <c r="BK122" s="89"/>
      <c r="BL122" s="89"/>
      <c r="BM122" s="89"/>
      <c r="BN122" s="89"/>
      <c r="BO122" s="89"/>
      <c r="BP122" s="89"/>
      <c r="BQ122" s="89"/>
      <c r="BR122" s="89"/>
      <c r="BS122" s="89"/>
      <c r="BT122" s="89"/>
      <c r="BU122" s="89"/>
      <c r="BV122" s="89"/>
    </row>
    <row r="123" spans="63:74" x14ac:dyDescent="0.15">
      <c r="BK123" s="89"/>
      <c r="BL123" s="89"/>
      <c r="BM123" s="89"/>
      <c r="BN123" s="89"/>
      <c r="BO123" s="89"/>
      <c r="BP123" s="89"/>
      <c r="BQ123" s="89"/>
      <c r="BR123" s="89"/>
      <c r="BS123" s="89"/>
      <c r="BT123" s="89"/>
      <c r="BU123" s="89"/>
      <c r="BV123" s="89"/>
    </row>
    <row r="124" spans="63:74" x14ac:dyDescent="0.15">
      <c r="BK124" s="89"/>
      <c r="BL124" s="89"/>
      <c r="BM124" s="89"/>
      <c r="BN124" s="89"/>
      <c r="BO124" s="89"/>
      <c r="BP124" s="89"/>
      <c r="BQ124" s="89"/>
      <c r="BR124" s="89"/>
      <c r="BS124" s="89"/>
      <c r="BT124" s="89"/>
      <c r="BU124" s="89"/>
      <c r="BV124" s="89"/>
    </row>
    <row r="125" spans="63:74" x14ac:dyDescent="0.15">
      <c r="BK125" s="89"/>
      <c r="BL125" s="89"/>
      <c r="BM125" s="89"/>
      <c r="BN125" s="89"/>
      <c r="BO125" s="89"/>
      <c r="BP125" s="89"/>
      <c r="BQ125" s="89"/>
      <c r="BR125" s="89"/>
      <c r="BS125" s="89"/>
      <c r="BT125" s="89"/>
      <c r="BU125" s="89"/>
      <c r="BV125" s="89"/>
    </row>
    <row r="126" spans="63:74" x14ac:dyDescent="0.15">
      <c r="BK126" s="89"/>
      <c r="BL126" s="89"/>
      <c r="BM126" s="89"/>
      <c r="BN126" s="89"/>
      <c r="BO126" s="89"/>
      <c r="BP126" s="89"/>
      <c r="BQ126" s="89"/>
      <c r="BR126" s="89"/>
      <c r="BS126" s="89"/>
      <c r="BT126" s="89"/>
      <c r="BU126" s="89"/>
      <c r="BV126" s="89"/>
    </row>
    <row r="127" spans="63:74" x14ac:dyDescent="0.15">
      <c r="BK127" s="89"/>
      <c r="BL127" s="89"/>
      <c r="BM127" s="89"/>
      <c r="BN127" s="89"/>
      <c r="BO127" s="89"/>
      <c r="BP127" s="89"/>
      <c r="BQ127" s="89"/>
      <c r="BR127" s="89"/>
      <c r="BS127" s="89"/>
      <c r="BT127" s="89"/>
      <c r="BU127" s="89"/>
      <c r="BV127" s="89"/>
    </row>
    <row r="128" spans="63:74" x14ac:dyDescent="0.15">
      <c r="BK128" s="89"/>
      <c r="BL128" s="89"/>
      <c r="BM128" s="89"/>
      <c r="BN128" s="89"/>
      <c r="BO128" s="89"/>
      <c r="BP128" s="89"/>
      <c r="BQ128" s="89"/>
      <c r="BR128" s="89"/>
      <c r="BS128" s="89"/>
      <c r="BT128" s="89"/>
      <c r="BU128" s="89"/>
      <c r="BV128" s="89"/>
    </row>
    <row r="129" spans="63:74" x14ac:dyDescent="0.15">
      <c r="BK129" s="89"/>
      <c r="BL129" s="89"/>
      <c r="BM129" s="89"/>
      <c r="BN129" s="89"/>
      <c r="BO129" s="89"/>
      <c r="BP129" s="89"/>
      <c r="BQ129" s="89"/>
      <c r="BR129" s="89"/>
      <c r="BS129" s="89"/>
      <c r="BT129" s="89"/>
      <c r="BU129" s="89"/>
      <c r="BV129" s="89"/>
    </row>
    <row r="130" spans="63:74" x14ac:dyDescent="0.15">
      <c r="BK130" s="89"/>
      <c r="BL130" s="89"/>
      <c r="BM130" s="89"/>
      <c r="BN130" s="89"/>
      <c r="BO130" s="89"/>
      <c r="BP130" s="89"/>
      <c r="BQ130" s="89"/>
      <c r="BR130" s="89"/>
      <c r="BS130" s="89"/>
      <c r="BT130" s="89"/>
      <c r="BU130" s="89"/>
      <c r="BV130" s="89"/>
    </row>
    <row r="131" spans="63:74" x14ac:dyDescent="0.15">
      <c r="BK131" s="89"/>
      <c r="BL131" s="89"/>
      <c r="BM131" s="89"/>
      <c r="BN131" s="89"/>
      <c r="BO131" s="89"/>
      <c r="BP131" s="89"/>
      <c r="BQ131" s="89"/>
      <c r="BR131" s="89"/>
      <c r="BS131" s="89"/>
      <c r="BT131" s="89"/>
      <c r="BU131" s="89"/>
      <c r="BV131" s="89"/>
    </row>
    <row r="132" spans="63:74" x14ac:dyDescent="0.15">
      <c r="BK132" s="89"/>
      <c r="BL132" s="89"/>
      <c r="BM132" s="89"/>
      <c r="BN132" s="89"/>
      <c r="BO132" s="89"/>
      <c r="BP132" s="89"/>
      <c r="BQ132" s="89"/>
      <c r="BR132" s="89"/>
      <c r="BS132" s="89"/>
      <c r="BT132" s="89"/>
      <c r="BU132" s="89"/>
      <c r="BV132" s="89"/>
    </row>
    <row r="133" spans="63:74" x14ac:dyDescent="0.15">
      <c r="BK133" s="89"/>
      <c r="BL133" s="89"/>
      <c r="BM133" s="89"/>
      <c r="BN133" s="89"/>
      <c r="BO133" s="89"/>
      <c r="BP133" s="89"/>
      <c r="BQ133" s="89"/>
      <c r="BR133" s="89"/>
      <c r="BS133" s="89"/>
      <c r="BT133" s="89"/>
      <c r="BU133" s="89"/>
      <c r="BV133" s="89"/>
    </row>
    <row r="134" spans="63:74" x14ac:dyDescent="0.15">
      <c r="BK134" s="89"/>
      <c r="BL134" s="89"/>
      <c r="BM134" s="89"/>
      <c r="BN134" s="89"/>
      <c r="BO134" s="89"/>
      <c r="BP134" s="89"/>
      <c r="BQ134" s="89"/>
      <c r="BR134" s="89"/>
      <c r="BS134" s="89"/>
      <c r="BT134" s="89"/>
      <c r="BU134" s="89"/>
      <c r="BV134" s="89"/>
    </row>
    <row r="135" spans="63:74" x14ac:dyDescent="0.15">
      <c r="BK135" s="89"/>
      <c r="BL135" s="89"/>
      <c r="BM135" s="89"/>
      <c r="BN135" s="89"/>
      <c r="BO135" s="89"/>
      <c r="BP135" s="89"/>
      <c r="BQ135" s="89"/>
      <c r="BR135" s="89"/>
      <c r="BS135" s="89"/>
      <c r="BT135" s="89"/>
      <c r="BU135" s="89"/>
      <c r="BV135" s="89"/>
    </row>
    <row r="136" spans="63:74" x14ac:dyDescent="0.15">
      <c r="BK136" s="89"/>
      <c r="BL136" s="89"/>
      <c r="BM136" s="89"/>
      <c r="BN136" s="89"/>
      <c r="BO136" s="89"/>
      <c r="BP136" s="89"/>
      <c r="BQ136" s="89"/>
      <c r="BR136" s="89"/>
      <c r="BS136" s="89"/>
      <c r="BT136" s="89"/>
      <c r="BU136" s="89"/>
      <c r="BV136" s="89"/>
    </row>
    <row r="137" spans="63:74" x14ac:dyDescent="0.15">
      <c r="BK137" s="89"/>
      <c r="BL137" s="89"/>
      <c r="BM137" s="89"/>
      <c r="BN137" s="89"/>
      <c r="BO137" s="89"/>
      <c r="BP137" s="89"/>
      <c r="BQ137" s="89"/>
      <c r="BR137" s="89"/>
      <c r="BS137" s="89"/>
      <c r="BT137" s="89"/>
      <c r="BU137" s="89"/>
      <c r="BV137" s="89"/>
    </row>
    <row r="138" spans="63:74" x14ac:dyDescent="0.15">
      <c r="BK138" s="89"/>
      <c r="BL138" s="89"/>
      <c r="BM138" s="89"/>
      <c r="BN138" s="89"/>
      <c r="BO138" s="89"/>
      <c r="BP138" s="89"/>
      <c r="BQ138" s="89"/>
      <c r="BR138" s="89"/>
      <c r="BS138" s="89"/>
      <c r="BT138" s="89"/>
      <c r="BU138" s="89"/>
      <c r="BV138" s="89"/>
    </row>
    <row r="139" spans="63:74" x14ac:dyDescent="0.15">
      <c r="BK139" s="89"/>
      <c r="BL139" s="89"/>
      <c r="BM139" s="89"/>
      <c r="BN139" s="89"/>
      <c r="BO139" s="89"/>
      <c r="BP139" s="89"/>
      <c r="BQ139" s="89"/>
      <c r="BR139" s="89"/>
      <c r="BS139" s="89"/>
      <c r="BT139" s="89"/>
      <c r="BU139" s="89"/>
      <c r="BV139" s="89"/>
    </row>
    <row r="140" spans="63:74" x14ac:dyDescent="0.15">
      <c r="BK140" s="89"/>
      <c r="BL140" s="89"/>
      <c r="BM140" s="89"/>
      <c r="BN140" s="89"/>
      <c r="BO140" s="89"/>
      <c r="BP140" s="89"/>
      <c r="BQ140" s="89"/>
      <c r="BR140" s="89"/>
      <c r="BS140" s="89"/>
      <c r="BT140" s="89"/>
      <c r="BU140" s="89"/>
      <c r="BV140" s="89"/>
    </row>
    <row r="141" spans="63:74" x14ac:dyDescent="0.15">
      <c r="BK141" s="89"/>
      <c r="BL141" s="89"/>
      <c r="BM141" s="89"/>
      <c r="BN141" s="89"/>
      <c r="BO141" s="89"/>
      <c r="BP141" s="89"/>
      <c r="BQ141" s="89"/>
      <c r="BR141" s="89"/>
      <c r="BS141" s="89"/>
      <c r="BT141" s="89"/>
      <c r="BU141" s="89"/>
      <c r="BV141" s="89"/>
    </row>
    <row r="142" spans="63:74" x14ac:dyDescent="0.15">
      <c r="BK142" s="89"/>
      <c r="BL142" s="89"/>
      <c r="BM142" s="89"/>
      <c r="BN142" s="89"/>
      <c r="BO142" s="89"/>
      <c r="BP142" s="89"/>
      <c r="BQ142" s="89"/>
      <c r="BR142" s="89"/>
      <c r="BS142" s="89"/>
      <c r="BT142" s="89"/>
      <c r="BU142" s="89"/>
      <c r="BV142" s="89"/>
    </row>
    <row r="143" spans="63:74" x14ac:dyDescent="0.15">
      <c r="BK143" s="89"/>
      <c r="BL143" s="89"/>
      <c r="BM143" s="89"/>
      <c r="BN143" s="89"/>
      <c r="BO143" s="89"/>
      <c r="BP143" s="89"/>
      <c r="BQ143" s="89"/>
      <c r="BR143" s="89"/>
      <c r="BS143" s="89"/>
      <c r="BT143" s="89"/>
      <c r="BU143" s="89"/>
      <c r="BV143" s="89"/>
    </row>
    <row r="144" spans="63:74" x14ac:dyDescent="0.15">
      <c r="BK144" s="89"/>
      <c r="BL144" s="89"/>
      <c r="BM144" s="89"/>
      <c r="BN144" s="89"/>
      <c r="BO144" s="89"/>
      <c r="BP144" s="89"/>
      <c r="BQ144" s="89"/>
      <c r="BR144" s="89"/>
      <c r="BS144" s="89"/>
      <c r="BT144" s="89"/>
      <c r="BU144" s="89"/>
      <c r="BV144" s="89"/>
    </row>
    <row r="145" spans="63:74" x14ac:dyDescent="0.15">
      <c r="BK145" s="89"/>
      <c r="BL145" s="89"/>
      <c r="BM145" s="89"/>
      <c r="BN145" s="89"/>
      <c r="BO145" s="89"/>
      <c r="BP145" s="89"/>
      <c r="BQ145" s="89"/>
      <c r="BR145" s="89"/>
      <c r="BS145" s="89"/>
      <c r="BT145" s="89"/>
      <c r="BU145" s="89"/>
      <c r="BV145" s="89"/>
    </row>
    <row r="146" spans="63:74" x14ac:dyDescent="0.15">
      <c r="BK146" s="89"/>
      <c r="BL146" s="89"/>
      <c r="BM146" s="89"/>
      <c r="BN146" s="89"/>
      <c r="BO146" s="89"/>
      <c r="BP146" s="89"/>
      <c r="BQ146" s="89"/>
      <c r="BR146" s="89"/>
      <c r="BS146" s="89"/>
      <c r="BT146" s="89"/>
      <c r="BU146" s="89"/>
      <c r="BV146" s="89"/>
    </row>
  </sheetData>
  <mergeCells count="17">
    <mergeCell ref="BK3:BV3"/>
    <mergeCell ref="B60:R60"/>
    <mergeCell ref="B59:Q59"/>
    <mergeCell ref="B61:Q61"/>
    <mergeCell ref="B62:Q62"/>
    <mergeCell ref="AM3:AX3"/>
    <mergeCell ref="AY3:BJ3"/>
    <mergeCell ref="A1:A2"/>
    <mergeCell ref="B53:Q53"/>
    <mergeCell ref="B55:Q55"/>
    <mergeCell ref="B57:Q57"/>
    <mergeCell ref="B58:Q58"/>
    <mergeCell ref="B54:Q54"/>
    <mergeCell ref="B1:AL1"/>
    <mergeCell ref="C3:N3"/>
    <mergeCell ref="O3:Z3"/>
    <mergeCell ref="AA3:AL3"/>
  </mergeCells>
  <phoneticPr fontId="4" type="noConversion"/>
  <hyperlinks>
    <hyperlink ref="A1:A2" location="Contents!A1" display="Table of Contents" xr:uid="{00000000-0004-0000-1800-000000000000}"/>
  </hyperlinks>
  <pageMargins left="0.25" right="0.25" top="0.25" bottom="0.25" header="0.5" footer="0.5"/>
  <pageSetup scale="86" orientation="portrait" horizontalDpi="4294967293"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C6956-34F6-4DC7-8584-591C09D57490}">
  <sheetPr transitionEvaluation="1" transitionEntry="1">
    <pageSetUpPr fitToPage="1"/>
  </sheetPr>
  <dimension ref="A1:BV188"/>
  <sheetViews>
    <sheetView showGridLines="0" zoomScaleNormal="100" workbookViewId="0">
      <pane xSplit="2" ySplit="4" topLeftCell="AQ5" activePane="bottomRight" state="frozen"/>
      <selection pane="topRight" activeCell="BF63" sqref="BF63"/>
      <selection pane="bottomLeft" activeCell="BF63" sqref="BF63"/>
      <selection pane="bottomRight" activeCell="AY6" sqref="AY6"/>
    </sheetView>
  </sheetViews>
  <sheetFormatPr defaultColWidth="9.5703125" defaultRowHeight="11.25" x14ac:dyDescent="0.2"/>
  <cols>
    <col min="1" max="1" width="10.5703125" style="42" customWidth="1"/>
    <col min="2" max="2" width="33.5703125" style="42" customWidth="1"/>
    <col min="3" max="50" width="6.5703125" style="42" customWidth="1"/>
    <col min="51" max="55" width="6.5703125" style="737" customWidth="1"/>
    <col min="56" max="58" width="6.5703125" style="598" customWidth="1"/>
    <col min="59" max="61" width="6.5703125" style="737" customWidth="1"/>
    <col min="62" max="62" width="6.5703125" style="94" customWidth="1"/>
    <col min="63" max="74" width="6.5703125" style="42" customWidth="1"/>
    <col min="75" max="16384" width="9.5703125" style="42"/>
  </cols>
  <sheetData>
    <row r="1" spans="1:74" ht="13.35" customHeight="1" x14ac:dyDescent="0.2">
      <c r="A1" s="970" t="s">
        <v>38</v>
      </c>
      <c r="B1" s="1060" t="s">
        <v>36</v>
      </c>
      <c r="C1" s="975"/>
      <c r="D1" s="975"/>
      <c r="E1" s="975"/>
      <c r="F1" s="975"/>
      <c r="G1" s="975"/>
      <c r="H1" s="975"/>
      <c r="I1" s="975"/>
      <c r="J1" s="975"/>
      <c r="K1" s="975"/>
      <c r="L1" s="975"/>
      <c r="M1" s="975"/>
      <c r="N1" s="975"/>
      <c r="O1" s="975"/>
      <c r="P1" s="975"/>
      <c r="Q1" s="975"/>
      <c r="R1" s="975"/>
      <c r="S1" s="975"/>
      <c r="T1" s="975"/>
      <c r="U1" s="975"/>
      <c r="V1" s="975"/>
      <c r="W1" s="975"/>
      <c r="X1" s="975"/>
      <c r="Y1" s="975"/>
      <c r="Z1" s="975"/>
      <c r="AA1" s="975"/>
      <c r="AB1" s="975"/>
      <c r="AC1" s="975"/>
      <c r="AD1" s="975"/>
      <c r="AE1" s="975"/>
      <c r="AF1" s="975"/>
      <c r="AG1" s="975"/>
      <c r="AH1" s="975"/>
      <c r="AI1" s="975"/>
      <c r="AJ1" s="975"/>
      <c r="AK1" s="975"/>
      <c r="AL1" s="975"/>
      <c r="AM1" s="464"/>
      <c r="AN1" s="464"/>
      <c r="AO1" s="464"/>
      <c r="AP1" s="464"/>
      <c r="AQ1" s="464"/>
      <c r="AR1" s="464"/>
      <c r="AS1" s="464"/>
      <c r="AT1" s="464"/>
      <c r="AU1" s="464"/>
      <c r="AV1" s="464"/>
      <c r="AW1" s="464"/>
      <c r="AX1" s="464"/>
      <c r="BK1" s="464"/>
      <c r="BL1" s="464"/>
      <c r="BM1" s="464"/>
      <c r="BN1" s="464"/>
      <c r="BO1" s="464"/>
      <c r="BP1" s="464"/>
      <c r="BQ1" s="464"/>
      <c r="BR1" s="464"/>
      <c r="BS1" s="464"/>
      <c r="BT1" s="464"/>
      <c r="BU1" s="464"/>
      <c r="BV1" s="464"/>
    </row>
    <row r="2" spans="1:74" s="39" customFormat="1" ht="13.35" customHeight="1" x14ac:dyDescent="0.2">
      <c r="A2" s="971"/>
      <c r="B2" s="884" t="str">
        <f>"U.S. Energy Information Administration  |  Short-Term Energy Outlook  - "&amp;Dates!D1</f>
        <v>U.S. Energy Information Administration  |  Short-Term Energy Outlook  - August 2026</v>
      </c>
      <c r="C2" s="164"/>
      <c r="D2" s="164"/>
      <c r="E2" s="164"/>
      <c r="F2" s="164"/>
      <c r="G2" s="164"/>
      <c r="H2" s="164"/>
      <c r="I2" s="164"/>
      <c r="J2" s="164"/>
      <c r="K2" s="164"/>
      <c r="L2" s="164"/>
      <c r="M2" s="164"/>
      <c r="N2" s="164"/>
      <c r="O2" s="164"/>
      <c r="P2" s="164"/>
      <c r="Q2" s="164"/>
      <c r="R2" s="164"/>
      <c r="S2" s="164"/>
      <c r="T2" s="164"/>
      <c r="U2" s="164"/>
      <c r="V2" s="164"/>
      <c r="W2" s="164"/>
      <c r="X2" s="164"/>
      <c r="Y2" s="164"/>
      <c r="Z2" s="164"/>
      <c r="AA2" s="164"/>
      <c r="AB2" s="164"/>
      <c r="AC2" s="164"/>
      <c r="AD2" s="164"/>
      <c r="AE2" s="164"/>
      <c r="AF2" s="164"/>
      <c r="AG2" s="164"/>
      <c r="AH2" s="164"/>
      <c r="AI2" s="164"/>
      <c r="AJ2" s="164"/>
      <c r="AK2" s="164"/>
      <c r="AL2" s="164"/>
      <c r="AM2" s="658"/>
      <c r="AN2" s="658"/>
      <c r="AO2" s="658"/>
      <c r="AP2" s="658"/>
      <c r="AQ2" s="658"/>
      <c r="AR2" s="658"/>
      <c r="AS2" s="658"/>
      <c r="AT2" s="658"/>
      <c r="AU2" s="658"/>
      <c r="AV2" s="658"/>
      <c r="AW2" s="658"/>
      <c r="AX2" s="658"/>
      <c r="AY2" s="736"/>
      <c r="AZ2" s="736"/>
      <c r="BA2" s="736"/>
      <c r="BB2" s="736"/>
      <c r="BC2" s="736"/>
      <c r="BD2" s="595"/>
      <c r="BE2" s="595"/>
      <c r="BF2" s="595"/>
      <c r="BG2" s="736"/>
      <c r="BH2" s="736"/>
      <c r="BI2" s="736"/>
      <c r="BJ2" s="98"/>
      <c r="BK2" s="658"/>
      <c r="BL2" s="658"/>
      <c r="BM2" s="658"/>
      <c r="BN2" s="658"/>
      <c r="BO2" s="658"/>
      <c r="BP2" s="658"/>
      <c r="BQ2" s="658"/>
      <c r="BR2" s="658"/>
      <c r="BS2" s="658"/>
      <c r="BT2" s="658"/>
      <c r="BU2" s="658"/>
      <c r="BV2" s="658"/>
    </row>
    <row r="3" spans="1:74" s="7" customFormat="1" ht="12.75" x14ac:dyDescent="0.2">
      <c r="A3" s="248" t="s">
        <v>39</v>
      </c>
      <c r="B3" s="9"/>
      <c r="C3" s="962">
        <f>Dates!D3</f>
        <v>2022</v>
      </c>
      <c r="D3" s="963"/>
      <c r="E3" s="963"/>
      <c r="F3" s="963"/>
      <c r="G3" s="963"/>
      <c r="H3" s="963"/>
      <c r="I3" s="963"/>
      <c r="J3" s="963"/>
      <c r="K3" s="963"/>
      <c r="L3" s="963"/>
      <c r="M3" s="963"/>
      <c r="N3" s="964"/>
      <c r="O3" s="962">
        <f>C3+1</f>
        <v>2023</v>
      </c>
      <c r="P3" s="965"/>
      <c r="Q3" s="965"/>
      <c r="R3" s="965"/>
      <c r="S3" s="965"/>
      <c r="T3" s="965"/>
      <c r="U3" s="965"/>
      <c r="V3" s="965"/>
      <c r="W3" s="965"/>
      <c r="X3" s="963"/>
      <c r="Y3" s="963"/>
      <c r="Z3" s="964"/>
      <c r="AA3" s="955">
        <f>O3+1</f>
        <v>2024</v>
      </c>
      <c r="AB3" s="963"/>
      <c r="AC3" s="963"/>
      <c r="AD3" s="963"/>
      <c r="AE3" s="963"/>
      <c r="AF3" s="963"/>
      <c r="AG3" s="963"/>
      <c r="AH3" s="963"/>
      <c r="AI3" s="963"/>
      <c r="AJ3" s="963"/>
      <c r="AK3" s="963"/>
      <c r="AL3" s="964"/>
      <c r="AM3" s="955">
        <f>AA3+1</f>
        <v>2025</v>
      </c>
      <c r="AN3" s="963"/>
      <c r="AO3" s="963"/>
      <c r="AP3" s="963"/>
      <c r="AQ3" s="963"/>
      <c r="AR3" s="963"/>
      <c r="AS3" s="963"/>
      <c r="AT3" s="963"/>
      <c r="AU3" s="963"/>
      <c r="AV3" s="963"/>
      <c r="AW3" s="963"/>
      <c r="AX3" s="964"/>
      <c r="AY3" s="955">
        <f>AM3+1</f>
        <v>2026</v>
      </c>
      <c r="AZ3" s="956"/>
      <c r="BA3" s="956"/>
      <c r="BB3" s="956"/>
      <c r="BC3" s="956"/>
      <c r="BD3" s="956"/>
      <c r="BE3" s="956"/>
      <c r="BF3" s="956"/>
      <c r="BG3" s="956"/>
      <c r="BH3" s="956"/>
      <c r="BI3" s="956"/>
      <c r="BJ3" s="957"/>
      <c r="BK3" s="955">
        <f>AY3+1</f>
        <v>2027</v>
      </c>
      <c r="BL3" s="963"/>
      <c r="BM3" s="963"/>
      <c r="BN3" s="963"/>
      <c r="BO3" s="963"/>
      <c r="BP3" s="963"/>
      <c r="BQ3" s="963"/>
      <c r="BR3" s="963"/>
      <c r="BS3" s="963"/>
      <c r="BT3" s="963"/>
      <c r="BU3" s="963"/>
      <c r="BV3" s="964"/>
    </row>
    <row r="4" spans="1:74" s="7" customFormat="1" x14ac:dyDescent="0.2">
      <c r="A4" s="254" t="str">
        <f>TEXT(Dates!$D$2,"dddd, mmmm d, yyyy")</f>
        <v>Thursday, August 6, 2026</v>
      </c>
      <c r="B4" s="10"/>
      <c r="C4" s="11" t="s">
        <v>40</v>
      </c>
      <c r="D4" s="11" t="s">
        <v>41</v>
      </c>
      <c r="E4" s="11" t="s">
        <v>42</v>
      </c>
      <c r="F4" s="11" t="s">
        <v>43</v>
      </c>
      <c r="G4" s="11" t="s">
        <v>44</v>
      </c>
      <c r="H4" s="11" t="s">
        <v>45</v>
      </c>
      <c r="I4" s="11" t="s">
        <v>46</v>
      </c>
      <c r="J4" s="11" t="s">
        <v>47</v>
      </c>
      <c r="K4" s="11" t="s">
        <v>48</v>
      </c>
      <c r="L4" s="11" t="s">
        <v>49</v>
      </c>
      <c r="M4" s="11" t="s">
        <v>50</v>
      </c>
      <c r="N4" s="11" t="s">
        <v>51</v>
      </c>
      <c r="O4" s="11" t="s">
        <v>40</v>
      </c>
      <c r="P4" s="11" t="s">
        <v>41</v>
      </c>
      <c r="Q4" s="11" t="s">
        <v>42</v>
      </c>
      <c r="R4" s="11" t="s">
        <v>43</v>
      </c>
      <c r="S4" s="11" t="s">
        <v>44</v>
      </c>
      <c r="T4" s="11" t="s">
        <v>45</v>
      </c>
      <c r="U4" s="11" t="s">
        <v>46</v>
      </c>
      <c r="V4" s="11" t="s">
        <v>47</v>
      </c>
      <c r="W4" s="11" t="s">
        <v>48</v>
      </c>
      <c r="X4" s="11" t="s">
        <v>49</v>
      </c>
      <c r="Y4" s="11" t="s">
        <v>50</v>
      </c>
      <c r="Z4" s="11" t="s">
        <v>51</v>
      </c>
      <c r="AA4" s="11" t="s">
        <v>40</v>
      </c>
      <c r="AB4" s="11" t="s">
        <v>41</v>
      </c>
      <c r="AC4" s="11" t="s">
        <v>42</v>
      </c>
      <c r="AD4" s="11" t="s">
        <v>43</v>
      </c>
      <c r="AE4" s="11" t="s">
        <v>44</v>
      </c>
      <c r="AF4" s="11" t="s">
        <v>45</v>
      </c>
      <c r="AG4" s="11" t="s">
        <v>46</v>
      </c>
      <c r="AH4" s="11" t="s">
        <v>47</v>
      </c>
      <c r="AI4" s="11" t="s">
        <v>48</v>
      </c>
      <c r="AJ4" s="11" t="s">
        <v>49</v>
      </c>
      <c r="AK4" s="11" t="s">
        <v>50</v>
      </c>
      <c r="AL4" s="11" t="s">
        <v>51</v>
      </c>
      <c r="AM4" s="11" t="s">
        <v>40</v>
      </c>
      <c r="AN4" s="11" t="s">
        <v>41</v>
      </c>
      <c r="AO4" s="11" t="s">
        <v>42</v>
      </c>
      <c r="AP4" s="11" t="s">
        <v>43</v>
      </c>
      <c r="AQ4" s="11" t="s">
        <v>44</v>
      </c>
      <c r="AR4" s="11" t="s">
        <v>45</v>
      </c>
      <c r="AS4" s="11" t="s">
        <v>46</v>
      </c>
      <c r="AT4" s="11" t="s">
        <v>47</v>
      </c>
      <c r="AU4" s="11" t="s">
        <v>48</v>
      </c>
      <c r="AV4" s="11" t="s">
        <v>49</v>
      </c>
      <c r="AW4" s="11" t="s">
        <v>50</v>
      </c>
      <c r="AX4" s="11" t="s">
        <v>51</v>
      </c>
      <c r="AY4" s="553" t="s">
        <v>40</v>
      </c>
      <c r="AZ4" s="553" t="s">
        <v>41</v>
      </c>
      <c r="BA4" s="553" t="s">
        <v>42</v>
      </c>
      <c r="BB4" s="553" t="s">
        <v>43</v>
      </c>
      <c r="BC4" s="553" t="s">
        <v>44</v>
      </c>
      <c r="BD4" s="553" t="s">
        <v>45</v>
      </c>
      <c r="BE4" s="553" t="s">
        <v>46</v>
      </c>
      <c r="BF4" s="553" t="s">
        <v>47</v>
      </c>
      <c r="BG4" s="553" t="s">
        <v>48</v>
      </c>
      <c r="BH4" s="553" t="s">
        <v>49</v>
      </c>
      <c r="BI4" s="553" t="s">
        <v>50</v>
      </c>
      <c r="BJ4" s="11" t="s">
        <v>51</v>
      </c>
      <c r="BK4" s="11" t="s">
        <v>40</v>
      </c>
      <c r="BL4" s="11" t="s">
        <v>41</v>
      </c>
      <c r="BM4" s="11" t="s">
        <v>42</v>
      </c>
      <c r="BN4" s="11" t="s">
        <v>43</v>
      </c>
      <c r="BO4" s="11" t="s">
        <v>44</v>
      </c>
      <c r="BP4" s="11" t="s">
        <v>45</v>
      </c>
      <c r="BQ4" s="11" t="s">
        <v>46</v>
      </c>
      <c r="BR4" s="11" t="s">
        <v>47</v>
      </c>
      <c r="BS4" s="11" t="s">
        <v>48</v>
      </c>
      <c r="BT4" s="11" t="s">
        <v>49</v>
      </c>
      <c r="BU4" s="11" t="s">
        <v>50</v>
      </c>
      <c r="BV4" s="11" t="s">
        <v>51</v>
      </c>
    </row>
    <row r="5" spans="1:74" ht="11.1" customHeight="1" x14ac:dyDescent="0.2">
      <c r="A5" s="29"/>
      <c r="B5" s="30" t="s">
        <v>1490</v>
      </c>
      <c r="C5" s="394"/>
      <c r="D5" s="394"/>
      <c r="E5" s="394"/>
      <c r="F5" s="394"/>
      <c r="G5" s="394"/>
      <c r="H5" s="394"/>
      <c r="I5" s="394"/>
      <c r="J5" s="394"/>
      <c r="K5" s="394"/>
      <c r="L5" s="394"/>
      <c r="M5" s="394"/>
      <c r="N5" s="394"/>
      <c r="O5" s="394"/>
      <c r="P5" s="394"/>
      <c r="Q5" s="394"/>
      <c r="R5" s="394"/>
      <c r="S5" s="394"/>
      <c r="T5" s="394"/>
      <c r="U5" s="394"/>
      <c r="V5" s="394"/>
      <c r="W5" s="394"/>
      <c r="X5" s="394"/>
      <c r="Y5" s="394"/>
      <c r="Z5" s="394"/>
      <c r="AA5" s="394"/>
      <c r="AB5" s="394"/>
      <c r="AC5" s="394"/>
      <c r="AD5" s="394"/>
      <c r="AE5" s="394"/>
      <c r="AF5" s="394"/>
      <c r="AG5" s="394"/>
      <c r="AH5" s="394"/>
      <c r="AI5" s="394"/>
      <c r="AJ5" s="394"/>
      <c r="AK5" s="394"/>
      <c r="AL5" s="394"/>
      <c r="AM5" s="394"/>
      <c r="AN5" s="394"/>
      <c r="AO5" s="394"/>
      <c r="AP5" s="394"/>
      <c r="AQ5" s="394"/>
      <c r="AR5" s="394"/>
      <c r="AS5" s="394"/>
      <c r="AT5" s="394"/>
      <c r="AU5" s="394"/>
      <c r="AV5" s="394"/>
      <c r="AW5" s="394"/>
      <c r="AX5" s="394"/>
      <c r="AY5" s="394"/>
      <c r="AZ5" s="850"/>
      <c r="BA5" s="850"/>
      <c r="BB5" s="850"/>
      <c r="BC5" s="850"/>
      <c r="BD5" s="850"/>
      <c r="BE5" s="850"/>
      <c r="BF5" s="392"/>
      <c r="BG5" s="392"/>
      <c r="BH5" s="392"/>
      <c r="BI5" s="392"/>
      <c r="BJ5" s="392"/>
      <c r="BK5" s="392"/>
      <c r="BL5" s="392"/>
      <c r="BM5" s="392"/>
      <c r="BN5" s="392"/>
      <c r="BO5" s="392"/>
      <c r="BP5" s="392"/>
      <c r="BQ5" s="392"/>
      <c r="BR5" s="392"/>
      <c r="BS5" s="392"/>
      <c r="BT5" s="392"/>
      <c r="BU5" s="392"/>
      <c r="BV5" s="392"/>
    </row>
    <row r="6" spans="1:74" ht="11.1" customHeight="1" x14ac:dyDescent="0.2">
      <c r="A6" s="205" t="s">
        <v>1491</v>
      </c>
      <c r="B6" s="477" t="s">
        <v>426</v>
      </c>
      <c r="C6" s="279">
        <v>42.75</v>
      </c>
      <c r="D6" s="279">
        <v>46.5</v>
      </c>
      <c r="E6" s="279">
        <v>47.5</v>
      </c>
      <c r="F6" s="279">
        <v>48.8</v>
      </c>
      <c r="G6" s="279">
        <v>51</v>
      </c>
      <c r="H6" s="279">
        <v>51</v>
      </c>
      <c r="I6" s="279">
        <v>48.8</v>
      </c>
      <c r="J6" s="279">
        <v>47.25</v>
      </c>
      <c r="K6" s="279">
        <v>47.4</v>
      </c>
      <c r="L6" s="279">
        <v>52.25</v>
      </c>
      <c r="M6" s="279">
        <v>52.25</v>
      </c>
      <c r="N6" s="279">
        <v>52</v>
      </c>
      <c r="O6" s="279">
        <v>52</v>
      </c>
      <c r="P6" s="279">
        <v>51.25</v>
      </c>
      <c r="Q6" s="279">
        <v>50.8</v>
      </c>
      <c r="R6" s="279">
        <v>51.5</v>
      </c>
      <c r="S6" s="279">
        <v>50</v>
      </c>
      <c r="T6" s="279">
        <v>48.4</v>
      </c>
      <c r="U6" s="279">
        <v>47.5</v>
      </c>
      <c r="V6" s="279">
        <v>42.5</v>
      </c>
      <c r="W6" s="279">
        <v>40</v>
      </c>
      <c r="X6" s="279">
        <v>39</v>
      </c>
      <c r="Y6" s="279">
        <v>39.75</v>
      </c>
      <c r="Z6" s="279">
        <v>40.6</v>
      </c>
      <c r="AA6" s="279">
        <v>41</v>
      </c>
      <c r="AB6" s="279">
        <v>43.25</v>
      </c>
      <c r="AC6" s="279">
        <v>43</v>
      </c>
      <c r="AD6" s="279">
        <v>41.25</v>
      </c>
      <c r="AE6" s="279">
        <v>39</v>
      </c>
      <c r="AF6" s="279">
        <v>36</v>
      </c>
      <c r="AG6" s="279">
        <v>36.5</v>
      </c>
      <c r="AH6" s="279">
        <v>35</v>
      </c>
      <c r="AI6" s="279">
        <v>33</v>
      </c>
      <c r="AJ6" s="279">
        <v>32.5</v>
      </c>
      <c r="AK6" s="279">
        <v>34.4</v>
      </c>
      <c r="AL6" s="279">
        <v>34.25</v>
      </c>
      <c r="AM6" s="279">
        <v>34</v>
      </c>
      <c r="AN6" s="279">
        <v>34.5</v>
      </c>
      <c r="AO6" s="279">
        <v>35</v>
      </c>
      <c r="AP6" s="279">
        <v>36.75</v>
      </c>
      <c r="AQ6" s="279">
        <v>35.799999999999997</v>
      </c>
      <c r="AR6" s="279">
        <v>36</v>
      </c>
      <c r="AS6" s="279">
        <v>35.25</v>
      </c>
      <c r="AT6" s="279">
        <v>36</v>
      </c>
      <c r="AU6" s="279">
        <v>37</v>
      </c>
      <c r="AV6" s="279">
        <v>37</v>
      </c>
      <c r="AW6" s="279">
        <v>37.5</v>
      </c>
      <c r="AX6" s="279">
        <v>38.75</v>
      </c>
      <c r="AY6" s="279">
        <v>39</v>
      </c>
      <c r="AZ6" s="279">
        <v>39.75</v>
      </c>
      <c r="BA6" s="279">
        <v>38.5</v>
      </c>
      <c r="BB6" s="279">
        <v>37</v>
      </c>
      <c r="BC6" s="279">
        <v>36.4</v>
      </c>
      <c r="BD6" s="279">
        <v>36</v>
      </c>
      <c r="BE6" s="279">
        <v>36</v>
      </c>
      <c r="BF6" s="853">
        <v>0</v>
      </c>
      <c r="BG6" s="853">
        <v>0</v>
      </c>
      <c r="BH6" s="853">
        <v>0</v>
      </c>
      <c r="BI6" s="853">
        <v>0</v>
      </c>
      <c r="BJ6" s="853">
        <v>0</v>
      </c>
      <c r="BK6" s="853">
        <v>0</v>
      </c>
      <c r="BL6" s="853">
        <v>0</v>
      </c>
      <c r="BM6" s="853">
        <v>0</v>
      </c>
      <c r="BN6" s="853">
        <v>0</v>
      </c>
      <c r="BO6" s="853">
        <v>0</v>
      </c>
      <c r="BP6" s="853">
        <v>0</v>
      </c>
      <c r="BQ6" s="853">
        <v>0</v>
      </c>
      <c r="BR6" s="853">
        <v>0</v>
      </c>
      <c r="BS6" s="853">
        <v>0</v>
      </c>
      <c r="BT6" s="853">
        <v>0</v>
      </c>
      <c r="BU6" s="853">
        <v>0</v>
      </c>
      <c r="BV6" s="853">
        <v>0</v>
      </c>
    </row>
    <row r="7" spans="1:74" ht="11.1" customHeight="1" x14ac:dyDescent="0.2">
      <c r="A7" s="205" t="s">
        <v>1492</v>
      </c>
      <c r="B7" s="477" t="s">
        <v>428</v>
      </c>
      <c r="C7" s="279">
        <v>27</v>
      </c>
      <c r="D7" s="279">
        <v>33.25</v>
      </c>
      <c r="E7" s="279">
        <v>33.75</v>
      </c>
      <c r="F7" s="279">
        <v>34.799999999999997</v>
      </c>
      <c r="G7" s="279">
        <v>37.75</v>
      </c>
      <c r="H7" s="279">
        <v>38</v>
      </c>
      <c r="I7" s="279">
        <v>38</v>
      </c>
      <c r="J7" s="279">
        <v>39</v>
      </c>
      <c r="K7" s="279">
        <v>40</v>
      </c>
      <c r="L7" s="279">
        <v>39.25</v>
      </c>
      <c r="M7" s="279">
        <v>40.5</v>
      </c>
      <c r="N7" s="279">
        <v>40.799999999999997</v>
      </c>
      <c r="O7" s="279">
        <v>41</v>
      </c>
      <c r="P7" s="279">
        <v>41</v>
      </c>
      <c r="Q7" s="279">
        <v>41</v>
      </c>
      <c r="R7" s="279">
        <v>39.75</v>
      </c>
      <c r="S7" s="279">
        <v>37.25</v>
      </c>
      <c r="T7" s="279">
        <v>35.4</v>
      </c>
      <c r="U7" s="279">
        <v>34.75</v>
      </c>
      <c r="V7" s="279">
        <v>34</v>
      </c>
      <c r="W7" s="279">
        <v>32.4</v>
      </c>
      <c r="X7" s="279">
        <v>32.75</v>
      </c>
      <c r="Y7" s="279">
        <v>32.5</v>
      </c>
      <c r="Z7" s="279">
        <v>32.4</v>
      </c>
      <c r="AA7" s="279">
        <v>33.5</v>
      </c>
      <c r="AB7" s="279">
        <v>34</v>
      </c>
      <c r="AC7" s="279">
        <v>34</v>
      </c>
      <c r="AD7" s="279">
        <v>34</v>
      </c>
      <c r="AE7" s="279">
        <v>34</v>
      </c>
      <c r="AF7" s="279">
        <v>34.5</v>
      </c>
      <c r="AG7" s="279">
        <v>35.25</v>
      </c>
      <c r="AH7" s="279">
        <v>35.200000000000003</v>
      </c>
      <c r="AI7" s="279">
        <v>34</v>
      </c>
      <c r="AJ7" s="279">
        <v>34</v>
      </c>
      <c r="AK7" s="279">
        <v>35</v>
      </c>
      <c r="AL7" s="279">
        <v>36.25</v>
      </c>
      <c r="AM7" s="279">
        <v>34.799999999999997</v>
      </c>
      <c r="AN7" s="279">
        <v>33.25</v>
      </c>
      <c r="AO7" s="279">
        <v>33.25</v>
      </c>
      <c r="AP7" s="279">
        <v>33</v>
      </c>
      <c r="AQ7" s="279">
        <v>32.200000000000003</v>
      </c>
      <c r="AR7" s="279">
        <v>31</v>
      </c>
      <c r="AS7" s="279">
        <v>31</v>
      </c>
      <c r="AT7" s="279">
        <v>30.4</v>
      </c>
      <c r="AU7" s="279">
        <v>29</v>
      </c>
      <c r="AV7" s="279">
        <v>29.8</v>
      </c>
      <c r="AW7" s="279">
        <v>29.25</v>
      </c>
      <c r="AX7" s="279">
        <v>29</v>
      </c>
      <c r="AY7" s="279">
        <v>28.4</v>
      </c>
      <c r="AZ7" s="279">
        <v>28.25</v>
      </c>
      <c r="BA7" s="279">
        <v>28</v>
      </c>
      <c r="BB7" s="279">
        <v>28.25</v>
      </c>
      <c r="BC7" s="279">
        <v>28</v>
      </c>
      <c r="BD7" s="279">
        <v>28</v>
      </c>
      <c r="BE7" s="279">
        <v>27</v>
      </c>
      <c r="BF7" s="853">
        <v>0</v>
      </c>
      <c r="BG7" s="853">
        <v>0</v>
      </c>
      <c r="BH7" s="853">
        <v>0</v>
      </c>
      <c r="BI7" s="853">
        <v>0</v>
      </c>
      <c r="BJ7" s="853">
        <v>0</v>
      </c>
      <c r="BK7" s="853">
        <v>0</v>
      </c>
      <c r="BL7" s="853">
        <v>0</v>
      </c>
      <c r="BM7" s="853">
        <v>0</v>
      </c>
      <c r="BN7" s="853">
        <v>0</v>
      </c>
      <c r="BO7" s="853">
        <v>0</v>
      </c>
      <c r="BP7" s="853">
        <v>0</v>
      </c>
      <c r="BQ7" s="853">
        <v>0</v>
      </c>
      <c r="BR7" s="853">
        <v>0</v>
      </c>
      <c r="BS7" s="853">
        <v>0</v>
      </c>
      <c r="BT7" s="853">
        <v>0</v>
      </c>
      <c r="BU7" s="853">
        <v>0</v>
      </c>
      <c r="BV7" s="853">
        <v>0</v>
      </c>
    </row>
    <row r="8" spans="1:74" ht="11.1" customHeight="1" x14ac:dyDescent="0.2">
      <c r="A8" s="205" t="s">
        <v>1493</v>
      </c>
      <c r="B8" s="477" t="s">
        <v>430</v>
      </c>
      <c r="C8" s="279">
        <v>50.75</v>
      </c>
      <c r="D8" s="279">
        <v>56.75</v>
      </c>
      <c r="E8" s="279">
        <v>61.25</v>
      </c>
      <c r="F8" s="279">
        <v>65.599999999999994</v>
      </c>
      <c r="G8" s="279">
        <v>69.5</v>
      </c>
      <c r="H8" s="279">
        <v>73.25</v>
      </c>
      <c r="I8" s="279">
        <v>75.400000000000006</v>
      </c>
      <c r="J8" s="279">
        <v>77.5</v>
      </c>
      <c r="K8" s="279">
        <v>76</v>
      </c>
      <c r="L8" s="279">
        <v>75.75</v>
      </c>
      <c r="M8" s="279">
        <v>75.75</v>
      </c>
      <c r="N8" s="279">
        <v>76.2</v>
      </c>
      <c r="O8" s="279">
        <v>78</v>
      </c>
      <c r="P8" s="279">
        <v>78.25</v>
      </c>
      <c r="Q8" s="279">
        <v>77.400000000000006</v>
      </c>
      <c r="R8" s="279">
        <v>73.25</v>
      </c>
      <c r="S8" s="279">
        <v>65.75</v>
      </c>
      <c r="T8" s="279">
        <v>60.6</v>
      </c>
      <c r="U8" s="279">
        <v>58.25</v>
      </c>
      <c r="V8" s="279">
        <v>54.75</v>
      </c>
      <c r="W8" s="279">
        <v>53.2</v>
      </c>
      <c r="X8" s="279">
        <v>55.25</v>
      </c>
      <c r="Y8" s="279">
        <v>55</v>
      </c>
      <c r="Z8" s="279">
        <v>55.2</v>
      </c>
      <c r="AA8" s="279">
        <v>57</v>
      </c>
      <c r="AB8" s="279">
        <v>56.25</v>
      </c>
      <c r="AC8" s="279">
        <v>58.2</v>
      </c>
      <c r="AD8" s="279">
        <v>59.25</v>
      </c>
      <c r="AE8" s="279">
        <v>55.2</v>
      </c>
      <c r="AF8" s="279">
        <v>53.75</v>
      </c>
      <c r="AG8" s="279">
        <v>52</v>
      </c>
      <c r="AH8" s="279">
        <v>52.2</v>
      </c>
      <c r="AI8" s="279">
        <v>51.75</v>
      </c>
      <c r="AJ8" s="279">
        <v>51.75</v>
      </c>
      <c r="AK8" s="279">
        <v>51.6</v>
      </c>
      <c r="AL8" s="279">
        <v>51.25</v>
      </c>
      <c r="AM8" s="279">
        <v>49.4</v>
      </c>
      <c r="AN8" s="279">
        <v>52.5</v>
      </c>
      <c r="AO8" s="279">
        <v>53</v>
      </c>
      <c r="AP8" s="279">
        <v>52.75</v>
      </c>
      <c r="AQ8" s="279">
        <v>51.4</v>
      </c>
      <c r="AR8" s="279">
        <v>49</v>
      </c>
      <c r="AS8" s="279">
        <v>49.5</v>
      </c>
      <c r="AT8" s="279">
        <v>48.8</v>
      </c>
      <c r="AU8" s="279">
        <v>51.5</v>
      </c>
      <c r="AV8" s="279">
        <v>54.4</v>
      </c>
      <c r="AW8" s="279">
        <v>51</v>
      </c>
      <c r="AX8" s="279">
        <v>49</v>
      </c>
      <c r="AY8" s="279">
        <v>47.4</v>
      </c>
      <c r="AZ8" s="279">
        <v>48</v>
      </c>
      <c r="BA8" s="279">
        <v>49.75</v>
      </c>
      <c r="BB8" s="279">
        <v>49.5</v>
      </c>
      <c r="BC8" s="279">
        <v>51</v>
      </c>
      <c r="BD8" s="279">
        <v>53.75</v>
      </c>
      <c r="BE8" s="279">
        <v>56.2</v>
      </c>
      <c r="BF8" s="853">
        <v>0</v>
      </c>
      <c r="BG8" s="853">
        <v>0</v>
      </c>
      <c r="BH8" s="853">
        <v>0</v>
      </c>
      <c r="BI8" s="853">
        <v>0</v>
      </c>
      <c r="BJ8" s="853">
        <v>0</v>
      </c>
      <c r="BK8" s="853">
        <v>0</v>
      </c>
      <c r="BL8" s="853">
        <v>0</v>
      </c>
      <c r="BM8" s="853">
        <v>0</v>
      </c>
      <c r="BN8" s="853">
        <v>0</v>
      </c>
      <c r="BO8" s="853">
        <v>0</v>
      </c>
      <c r="BP8" s="853">
        <v>0</v>
      </c>
      <c r="BQ8" s="853">
        <v>0</v>
      </c>
      <c r="BR8" s="853">
        <v>0</v>
      </c>
      <c r="BS8" s="853">
        <v>0</v>
      </c>
      <c r="BT8" s="853">
        <v>0</v>
      </c>
      <c r="BU8" s="853">
        <v>0</v>
      </c>
      <c r="BV8" s="853">
        <v>0</v>
      </c>
    </row>
    <row r="9" spans="1:74" ht="11.1" customHeight="1" x14ac:dyDescent="0.2">
      <c r="A9" s="205" t="s">
        <v>1494</v>
      </c>
      <c r="B9" s="477" t="s">
        <v>432</v>
      </c>
      <c r="C9" s="279">
        <v>56</v>
      </c>
      <c r="D9" s="279">
        <v>59.75</v>
      </c>
      <c r="E9" s="279">
        <v>68</v>
      </c>
      <c r="F9" s="279">
        <v>69.599999999999994</v>
      </c>
      <c r="G9" s="279">
        <v>70.75</v>
      </c>
      <c r="H9" s="279">
        <v>71.5</v>
      </c>
      <c r="I9" s="279">
        <v>72.2</v>
      </c>
      <c r="J9" s="279">
        <v>73.25</v>
      </c>
      <c r="K9" s="279">
        <v>75</v>
      </c>
      <c r="L9" s="279">
        <v>74</v>
      </c>
      <c r="M9" s="279">
        <v>72.75</v>
      </c>
      <c r="N9" s="279">
        <v>73.2</v>
      </c>
      <c r="O9" s="279">
        <v>71.75</v>
      </c>
      <c r="P9" s="279">
        <v>72.5</v>
      </c>
      <c r="Q9" s="279">
        <v>72.400000000000006</v>
      </c>
      <c r="R9" s="279">
        <v>70.25</v>
      </c>
      <c r="S9" s="279">
        <v>64.25</v>
      </c>
      <c r="T9" s="279">
        <v>55.6</v>
      </c>
      <c r="U9" s="279">
        <v>50.75</v>
      </c>
      <c r="V9" s="279">
        <v>50</v>
      </c>
      <c r="W9" s="279">
        <v>47.2</v>
      </c>
      <c r="X9" s="279">
        <v>45.25</v>
      </c>
      <c r="Y9" s="279">
        <v>44</v>
      </c>
      <c r="Z9" s="279">
        <v>47.6</v>
      </c>
      <c r="AA9" s="279">
        <v>46</v>
      </c>
      <c r="AB9" s="279">
        <v>44.5</v>
      </c>
      <c r="AC9" s="279">
        <v>39.6</v>
      </c>
      <c r="AD9" s="279">
        <v>35</v>
      </c>
      <c r="AE9" s="279">
        <v>36</v>
      </c>
      <c r="AF9" s="279">
        <v>36.75</v>
      </c>
      <c r="AG9" s="279">
        <v>36.5</v>
      </c>
      <c r="AH9" s="279">
        <v>34</v>
      </c>
      <c r="AI9" s="279">
        <v>33</v>
      </c>
      <c r="AJ9" s="279">
        <v>33.5</v>
      </c>
      <c r="AK9" s="279">
        <v>32.4</v>
      </c>
      <c r="AL9" s="279">
        <v>31.75</v>
      </c>
      <c r="AM9" s="279">
        <v>30.8</v>
      </c>
      <c r="AN9" s="279">
        <v>32.25</v>
      </c>
      <c r="AO9" s="279">
        <v>31.25</v>
      </c>
      <c r="AP9" s="279">
        <v>33.75</v>
      </c>
      <c r="AQ9" s="279">
        <v>36</v>
      </c>
      <c r="AR9" s="279">
        <v>38.5</v>
      </c>
      <c r="AS9" s="279">
        <v>41.5</v>
      </c>
      <c r="AT9" s="279">
        <v>44.8</v>
      </c>
      <c r="AU9" s="279">
        <v>45.75</v>
      </c>
      <c r="AV9" s="279">
        <v>45</v>
      </c>
      <c r="AW9" s="279">
        <v>45</v>
      </c>
      <c r="AX9" s="279">
        <v>48</v>
      </c>
      <c r="AY9" s="279">
        <v>47.4</v>
      </c>
      <c r="AZ9" s="279">
        <v>54.75</v>
      </c>
      <c r="BA9" s="279">
        <v>56</v>
      </c>
      <c r="BB9" s="279">
        <v>57.75</v>
      </c>
      <c r="BC9" s="279">
        <v>59</v>
      </c>
      <c r="BD9" s="279">
        <v>59.25</v>
      </c>
      <c r="BE9" s="279">
        <v>61.4</v>
      </c>
      <c r="BF9" s="853">
        <v>0</v>
      </c>
      <c r="BG9" s="853">
        <v>0</v>
      </c>
      <c r="BH9" s="853">
        <v>0</v>
      </c>
      <c r="BI9" s="853">
        <v>0</v>
      </c>
      <c r="BJ9" s="853">
        <v>0</v>
      </c>
      <c r="BK9" s="853">
        <v>0</v>
      </c>
      <c r="BL9" s="853">
        <v>0</v>
      </c>
      <c r="BM9" s="853">
        <v>0</v>
      </c>
      <c r="BN9" s="853">
        <v>0</v>
      </c>
      <c r="BO9" s="853">
        <v>0</v>
      </c>
      <c r="BP9" s="853">
        <v>0</v>
      </c>
      <c r="BQ9" s="853">
        <v>0</v>
      </c>
      <c r="BR9" s="853">
        <v>0</v>
      </c>
      <c r="BS9" s="853">
        <v>0</v>
      </c>
      <c r="BT9" s="853">
        <v>0</v>
      </c>
      <c r="BU9" s="853">
        <v>0</v>
      </c>
      <c r="BV9" s="853">
        <v>0</v>
      </c>
    </row>
    <row r="10" spans="1:74" ht="11.1" customHeight="1" x14ac:dyDescent="0.2">
      <c r="A10" s="205" t="s">
        <v>1495</v>
      </c>
      <c r="B10" s="477" t="s">
        <v>434</v>
      </c>
      <c r="C10" s="279">
        <v>292</v>
      </c>
      <c r="D10" s="279">
        <v>301.75</v>
      </c>
      <c r="E10" s="279">
        <v>313.25</v>
      </c>
      <c r="F10" s="279">
        <v>329.6</v>
      </c>
      <c r="G10" s="279">
        <v>336.75</v>
      </c>
      <c r="H10" s="279">
        <v>344</v>
      </c>
      <c r="I10" s="279">
        <v>348.8</v>
      </c>
      <c r="J10" s="279">
        <v>346.25</v>
      </c>
      <c r="K10" s="279">
        <v>342.6</v>
      </c>
      <c r="L10" s="279">
        <v>345.75</v>
      </c>
      <c r="M10" s="279">
        <v>349</v>
      </c>
      <c r="N10" s="279">
        <v>350</v>
      </c>
      <c r="O10" s="279">
        <v>354.5</v>
      </c>
      <c r="P10" s="279">
        <v>352.75</v>
      </c>
      <c r="Q10" s="279">
        <v>349.4</v>
      </c>
      <c r="R10" s="279">
        <v>355.5</v>
      </c>
      <c r="S10" s="279">
        <v>349.25</v>
      </c>
      <c r="T10" s="279">
        <v>341.6</v>
      </c>
      <c r="U10" s="279">
        <v>334.5</v>
      </c>
      <c r="V10" s="279">
        <v>324.25</v>
      </c>
      <c r="W10" s="279">
        <v>318</v>
      </c>
      <c r="X10" s="279">
        <v>311.25</v>
      </c>
      <c r="Y10" s="279">
        <v>310.5</v>
      </c>
      <c r="Z10" s="279">
        <v>310.60000000000002</v>
      </c>
      <c r="AA10" s="279">
        <v>309.25</v>
      </c>
      <c r="AB10" s="279">
        <v>312.5</v>
      </c>
      <c r="AC10" s="279">
        <v>315</v>
      </c>
      <c r="AD10" s="279">
        <v>317</v>
      </c>
      <c r="AE10" s="279">
        <v>312.8</v>
      </c>
      <c r="AF10" s="279">
        <v>308</v>
      </c>
      <c r="AG10" s="279">
        <v>304.75</v>
      </c>
      <c r="AH10" s="279">
        <v>304.2</v>
      </c>
      <c r="AI10" s="279">
        <v>306.25</v>
      </c>
      <c r="AJ10" s="279">
        <v>304</v>
      </c>
      <c r="AK10" s="279">
        <v>303</v>
      </c>
      <c r="AL10" s="279">
        <v>304</v>
      </c>
      <c r="AM10" s="279">
        <v>302.60000000000002</v>
      </c>
      <c r="AN10" s="279">
        <v>304</v>
      </c>
      <c r="AO10" s="279">
        <v>300.5</v>
      </c>
      <c r="AP10" s="279">
        <v>290.25</v>
      </c>
      <c r="AQ10" s="279">
        <v>282.2</v>
      </c>
      <c r="AR10" s="279">
        <v>272.25</v>
      </c>
      <c r="AS10" s="279">
        <v>263.25</v>
      </c>
      <c r="AT10" s="279">
        <v>256</v>
      </c>
      <c r="AU10" s="279">
        <v>253.75</v>
      </c>
      <c r="AV10" s="279">
        <v>250.6</v>
      </c>
      <c r="AW10" s="279">
        <v>252.25</v>
      </c>
      <c r="AX10" s="279">
        <v>248.25</v>
      </c>
      <c r="AY10" s="279">
        <v>244.2</v>
      </c>
      <c r="AZ10" s="279">
        <v>239.5</v>
      </c>
      <c r="BA10" s="279">
        <v>241.5</v>
      </c>
      <c r="BB10" s="279">
        <v>242</v>
      </c>
      <c r="BC10" s="279">
        <v>246.8</v>
      </c>
      <c r="BD10" s="279">
        <v>256.75</v>
      </c>
      <c r="BE10" s="279">
        <v>258.8</v>
      </c>
      <c r="BF10" s="853">
        <v>0</v>
      </c>
      <c r="BG10" s="853">
        <v>0</v>
      </c>
      <c r="BH10" s="853">
        <v>0</v>
      </c>
      <c r="BI10" s="853">
        <v>0</v>
      </c>
      <c r="BJ10" s="853">
        <v>0</v>
      </c>
      <c r="BK10" s="853">
        <v>0</v>
      </c>
      <c r="BL10" s="853">
        <v>0</v>
      </c>
      <c r="BM10" s="853">
        <v>0</v>
      </c>
      <c r="BN10" s="853">
        <v>0</v>
      </c>
      <c r="BO10" s="853">
        <v>0</v>
      </c>
      <c r="BP10" s="853">
        <v>0</v>
      </c>
      <c r="BQ10" s="853">
        <v>0</v>
      </c>
      <c r="BR10" s="853">
        <v>0</v>
      </c>
      <c r="BS10" s="853">
        <v>0</v>
      </c>
      <c r="BT10" s="853">
        <v>0</v>
      </c>
      <c r="BU10" s="853">
        <v>0</v>
      </c>
      <c r="BV10" s="853">
        <v>0</v>
      </c>
    </row>
    <row r="11" spans="1:74" ht="11.1" customHeight="1" x14ac:dyDescent="0.2">
      <c r="A11" s="205" t="s">
        <v>1496</v>
      </c>
      <c r="B11" s="477" t="s">
        <v>1497</v>
      </c>
      <c r="C11" s="279">
        <v>109.5</v>
      </c>
      <c r="D11" s="279">
        <v>115.5</v>
      </c>
      <c r="E11" s="279">
        <v>116.75</v>
      </c>
      <c r="F11" s="279">
        <v>120</v>
      </c>
      <c r="G11" s="279">
        <v>129.25</v>
      </c>
      <c r="H11" s="279">
        <v>137</v>
      </c>
      <c r="I11" s="279">
        <v>149.19999999999999</v>
      </c>
      <c r="J11" s="279">
        <v>153.75</v>
      </c>
      <c r="K11" s="279">
        <v>157.4</v>
      </c>
      <c r="L11" s="279">
        <v>158.75</v>
      </c>
      <c r="M11" s="279">
        <v>163.25</v>
      </c>
      <c r="N11" s="279">
        <v>162.6</v>
      </c>
      <c r="O11" s="279">
        <v>151.5</v>
      </c>
      <c r="P11" s="279">
        <v>139.5</v>
      </c>
      <c r="Q11" s="279">
        <v>137.19999999999999</v>
      </c>
      <c r="R11" s="279">
        <v>134.5</v>
      </c>
      <c r="S11" s="279">
        <v>132.5</v>
      </c>
      <c r="T11" s="279">
        <v>118.6</v>
      </c>
      <c r="U11" s="279">
        <v>118.75</v>
      </c>
      <c r="V11" s="279">
        <v>115.5</v>
      </c>
      <c r="W11" s="279">
        <v>114.6</v>
      </c>
      <c r="X11" s="279">
        <v>109.5</v>
      </c>
      <c r="Y11" s="279">
        <v>110.5</v>
      </c>
      <c r="Z11" s="279">
        <v>109.6</v>
      </c>
      <c r="AA11" s="279">
        <v>105.75</v>
      </c>
      <c r="AB11" s="279">
        <v>105.25</v>
      </c>
      <c r="AC11" s="279">
        <v>102</v>
      </c>
      <c r="AD11" s="279">
        <v>100.5</v>
      </c>
      <c r="AE11" s="279">
        <v>98</v>
      </c>
      <c r="AF11" s="279">
        <v>91</v>
      </c>
      <c r="AG11" s="279">
        <v>91.5</v>
      </c>
      <c r="AH11" s="279">
        <v>98.4</v>
      </c>
      <c r="AI11" s="279">
        <v>100</v>
      </c>
      <c r="AJ11" s="279">
        <v>104.5</v>
      </c>
      <c r="AK11" s="279">
        <v>104</v>
      </c>
      <c r="AL11" s="279">
        <v>108.25</v>
      </c>
      <c r="AM11" s="279">
        <v>107.8</v>
      </c>
      <c r="AN11" s="279">
        <v>110.5</v>
      </c>
      <c r="AO11" s="279">
        <v>116.25</v>
      </c>
      <c r="AP11" s="279">
        <v>117.5</v>
      </c>
      <c r="AQ11" s="279">
        <v>115.8</v>
      </c>
      <c r="AR11" s="279">
        <v>107.5</v>
      </c>
      <c r="AS11" s="279">
        <v>100</v>
      </c>
      <c r="AT11" s="279">
        <v>104.4</v>
      </c>
      <c r="AU11" s="279">
        <v>106</v>
      </c>
      <c r="AV11" s="279">
        <v>112.6</v>
      </c>
      <c r="AW11" s="279">
        <v>112.5</v>
      </c>
      <c r="AX11" s="279">
        <v>114.25</v>
      </c>
      <c r="AY11" s="279">
        <v>121.6</v>
      </c>
      <c r="AZ11" s="279">
        <v>121</v>
      </c>
      <c r="BA11" s="279">
        <v>114.75</v>
      </c>
      <c r="BB11" s="279">
        <v>108.5</v>
      </c>
      <c r="BC11" s="279">
        <v>111.2</v>
      </c>
      <c r="BD11" s="279">
        <v>112.25</v>
      </c>
      <c r="BE11" s="279">
        <v>123.4</v>
      </c>
      <c r="BF11" s="853">
        <v>0</v>
      </c>
      <c r="BG11" s="853">
        <v>0</v>
      </c>
      <c r="BH11" s="853">
        <v>0</v>
      </c>
      <c r="BI11" s="853">
        <v>0</v>
      </c>
      <c r="BJ11" s="853">
        <v>0</v>
      </c>
      <c r="BK11" s="853">
        <v>0</v>
      </c>
      <c r="BL11" s="853">
        <v>0</v>
      </c>
      <c r="BM11" s="853">
        <v>0</v>
      </c>
      <c r="BN11" s="853">
        <v>0</v>
      </c>
      <c r="BO11" s="853">
        <v>0</v>
      </c>
      <c r="BP11" s="853">
        <v>0</v>
      </c>
      <c r="BQ11" s="853">
        <v>0</v>
      </c>
      <c r="BR11" s="853">
        <v>0</v>
      </c>
      <c r="BS11" s="853">
        <v>0</v>
      </c>
      <c r="BT11" s="853">
        <v>0</v>
      </c>
      <c r="BU11" s="853">
        <v>0</v>
      </c>
      <c r="BV11" s="853">
        <v>0</v>
      </c>
    </row>
    <row r="12" spans="1:74" ht="11.1" customHeight="1" x14ac:dyDescent="0.2">
      <c r="A12" s="205"/>
      <c r="B12" s="209"/>
      <c r="C12" s="547"/>
      <c r="D12" s="547"/>
      <c r="E12" s="547"/>
      <c r="F12" s="547"/>
      <c r="G12" s="547"/>
      <c r="H12" s="547"/>
      <c r="I12" s="547"/>
      <c r="J12" s="547"/>
      <c r="K12" s="547"/>
      <c r="L12" s="547"/>
      <c r="M12" s="547"/>
      <c r="N12" s="547"/>
      <c r="O12" s="547"/>
      <c r="P12" s="547"/>
      <c r="Q12" s="547"/>
      <c r="R12" s="547"/>
      <c r="S12" s="547"/>
      <c r="T12" s="547"/>
      <c r="U12" s="547"/>
      <c r="V12" s="547"/>
      <c r="W12" s="547"/>
      <c r="X12" s="547"/>
      <c r="Y12" s="547"/>
      <c r="Z12" s="547"/>
      <c r="AA12" s="547"/>
      <c r="AB12" s="547"/>
      <c r="AC12" s="547"/>
      <c r="AD12" s="547"/>
      <c r="AE12" s="547"/>
      <c r="AF12" s="547"/>
      <c r="AG12" s="547"/>
      <c r="AH12" s="547"/>
      <c r="AI12" s="547"/>
      <c r="AJ12" s="547"/>
      <c r="AK12" s="547"/>
      <c r="AL12" s="547"/>
      <c r="AM12" s="547"/>
      <c r="AN12" s="547"/>
      <c r="AO12" s="547"/>
      <c r="AP12" s="547"/>
      <c r="AQ12" s="547"/>
      <c r="AR12" s="547"/>
      <c r="AS12" s="547"/>
      <c r="AT12" s="547"/>
      <c r="AU12" s="547"/>
      <c r="AV12" s="547"/>
      <c r="AW12" s="547"/>
      <c r="AX12" s="547"/>
      <c r="AY12" s="547"/>
      <c r="AZ12" s="547"/>
      <c r="BA12" s="778"/>
      <c r="BB12" s="778"/>
      <c r="BC12" s="778"/>
      <c r="BD12" s="778"/>
      <c r="BE12" s="778"/>
      <c r="BF12" s="285"/>
      <c r="BG12" s="285"/>
      <c r="BH12" s="285"/>
      <c r="BI12" s="285"/>
      <c r="BJ12" s="285"/>
      <c r="BK12" s="285"/>
      <c r="BL12" s="285"/>
      <c r="BM12" s="285"/>
      <c r="BN12" s="285"/>
      <c r="BO12" s="285"/>
      <c r="BP12" s="285"/>
      <c r="BQ12" s="285"/>
      <c r="BR12" s="285"/>
      <c r="BS12" s="285"/>
      <c r="BT12" s="285"/>
      <c r="BU12" s="285"/>
      <c r="BV12" s="285"/>
    </row>
    <row r="13" spans="1:74" ht="11.1" customHeight="1" x14ac:dyDescent="0.2">
      <c r="A13" s="205"/>
      <c r="B13" s="30" t="s">
        <v>1498</v>
      </c>
      <c r="C13" s="547"/>
      <c r="D13" s="547"/>
      <c r="E13" s="547"/>
      <c r="F13" s="547"/>
      <c r="G13" s="547"/>
      <c r="H13" s="547"/>
      <c r="I13" s="547"/>
      <c r="J13" s="547"/>
      <c r="K13" s="547"/>
      <c r="L13" s="547"/>
      <c r="M13" s="547"/>
      <c r="N13" s="547"/>
      <c r="O13" s="547"/>
      <c r="P13" s="547"/>
      <c r="Q13" s="547"/>
      <c r="R13" s="547"/>
      <c r="S13" s="547"/>
      <c r="T13" s="547"/>
      <c r="U13" s="547"/>
      <c r="V13" s="547"/>
      <c r="W13" s="547"/>
      <c r="X13" s="547"/>
      <c r="Y13" s="547"/>
      <c r="Z13" s="547"/>
      <c r="AA13" s="547"/>
      <c r="AB13" s="547"/>
      <c r="AC13" s="547"/>
      <c r="AD13" s="547"/>
      <c r="AE13" s="547"/>
      <c r="AF13" s="547"/>
      <c r="AG13" s="547"/>
      <c r="AH13" s="547"/>
      <c r="AI13" s="547"/>
      <c r="AJ13" s="547"/>
      <c r="AK13" s="547"/>
      <c r="AL13" s="547"/>
      <c r="AM13" s="547"/>
      <c r="AN13" s="547"/>
      <c r="AO13" s="547"/>
      <c r="AP13" s="547"/>
      <c r="AQ13" s="547"/>
      <c r="AR13" s="547"/>
      <c r="AS13" s="547"/>
      <c r="AT13" s="547"/>
      <c r="AU13" s="547"/>
      <c r="AV13" s="547"/>
      <c r="AW13" s="547"/>
      <c r="AX13" s="547"/>
      <c r="AY13" s="547"/>
      <c r="AZ13" s="547"/>
      <c r="BA13" s="778"/>
      <c r="BB13" s="778"/>
      <c r="BC13" s="778"/>
      <c r="BD13" s="778"/>
      <c r="BE13" s="778"/>
      <c r="BF13" s="285"/>
      <c r="BG13" s="285"/>
      <c r="BH13" s="285"/>
      <c r="BI13" s="285"/>
      <c r="BJ13" s="285"/>
      <c r="BK13" s="285"/>
      <c r="BL13" s="285"/>
      <c r="BM13" s="285"/>
      <c r="BN13" s="285"/>
      <c r="BO13" s="285"/>
      <c r="BP13" s="285"/>
      <c r="BQ13" s="285"/>
      <c r="BR13" s="285"/>
      <c r="BS13" s="285"/>
      <c r="BT13" s="285"/>
      <c r="BU13" s="285"/>
      <c r="BV13" s="285"/>
    </row>
    <row r="14" spans="1:74" ht="11.1" customHeight="1" x14ac:dyDescent="0.2">
      <c r="A14" s="205" t="s">
        <v>1499</v>
      </c>
      <c r="B14" s="477" t="s">
        <v>426</v>
      </c>
      <c r="C14" s="279">
        <v>77</v>
      </c>
      <c r="D14" s="279">
        <v>85</v>
      </c>
      <c r="E14" s="279">
        <v>87</v>
      </c>
      <c r="F14" s="279">
        <v>89</v>
      </c>
      <c r="G14" s="279">
        <v>94</v>
      </c>
      <c r="H14" s="279">
        <v>94</v>
      </c>
      <c r="I14" s="279">
        <v>89</v>
      </c>
      <c r="J14" s="279">
        <v>88</v>
      </c>
      <c r="K14" s="279">
        <v>86</v>
      </c>
      <c r="L14" s="279">
        <v>97</v>
      </c>
      <c r="M14" s="279">
        <v>96</v>
      </c>
      <c r="N14" s="279">
        <v>95</v>
      </c>
      <c r="O14" s="279">
        <v>96</v>
      </c>
      <c r="P14" s="279">
        <v>95</v>
      </c>
      <c r="Q14" s="279">
        <v>94</v>
      </c>
      <c r="R14" s="279">
        <v>96</v>
      </c>
      <c r="S14" s="279">
        <v>94</v>
      </c>
      <c r="T14" s="279">
        <v>90</v>
      </c>
      <c r="U14" s="279">
        <v>89</v>
      </c>
      <c r="V14" s="279">
        <v>80</v>
      </c>
      <c r="W14" s="279">
        <v>73</v>
      </c>
      <c r="X14" s="279">
        <v>71</v>
      </c>
      <c r="Y14" s="279">
        <v>73</v>
      </c>
      <c r="Z14" s="279">
        <v>75</v>
      </c>
      <c r="AA14" s="279">
        <v>76</v>
      </c>
      <c r="AB14" s="279">
        <v>81</v>
      </c>
      <c r="AC14" s="279">
        <v>81</v>
      </c>
      <c r="AD14" s="279">
        <v>76</v>
      </c>
      <c r="AE14" s="279">
        <v>73</v>
      </c>
      <c r="AF14" s="279">
        <v>68</v>
      </c>
      <c r="AG14" s="279">
        <v>69</v>
      </c>
      <c r="AH14" s="279">
        <v>64</v>
      </c>
      <c r="AI14" s="279">
        <v>61</v>
      </c>
      <c r="AJ14" s="279">
        <v>60</v>
      </c>
      <c r="AK14" s="279">
        <v>63</v>
      </c>
      <c r="AL14" s="279">
        <v>62</v>
      </c>
      <c r="AM14" s="279">
        <v>62</v>
      </c>
      <c r="AN14" s="279">
        <v>63</v>
      </c>
      <c r="AO14" s="279">
        <v>64</v>
      </c>
      <c r="AP14" s="279">
        <v>68</v>
      </c>
      <c r="AQ14" s="279">
        <v>65</v>
      </c>
      <c r="AR14" s="279">
        <v>67</v>
      </c>
      <c r="AS14" s="279">
        <v>65</v>
      </c>
      <c r="AT14" s="279">
        <v>67</v>
      </c>
      <c r="AU14" s="279">
        <v>68</v>
      </c>
      <c r="AV14" s="279">
        <v>68</v>
      </c>
      <c r="AW14" s="279">
        <v>69</v>
      </c>
      <c r="AX14" s="279">
        <v>71</v>
      </c>
      <c r="AY14" s="279">
        <v>71</v>
      </c>
      <c r="AZ14" s="279">
        <v>73</v>
      </c>
      <c r="BA14" s="279">
        <v>71</v>
      </c>
      <c r="BB14" s="279">
        <v>69</v>
      </c>
      <c r="BC14" s="279">
        <v>68</v>
      </c>
      <c r="BD14" s="279">
        <v>67</v>
      </c>
      <c r="BE14" s="279">
        <v>67</v>
      </c>
      <c r="BF14" s="853">
        <v>0</v>
      </c>
      <c r="BG14" s="853">
        <v>0</v>
      </c>
      <c r="BH14" s="853">
        <v>0</v>
      </c>
      <c r="BI14" s="853">
        <v>0</v>
      </c>
      <c r="BJ14" s="853">
        <v>0</v>
      </c>
      <c r="BK14" s="853">
        <v>0</v>
      </c>
      <c r="BL14" s="853">
        <v>0</v>
      </c>
      <c r="BM14" s="853">
        <v>0</v>
      </c>
      <c r="BN14" s="853">
        <v>0</v>
      </c>
      <c r="BO14" s="853">
        <v>0</v>
      </c>
      <c r="BP14" s="853">
        <v>0</v>
      </c>
      <c r="BQ14" s="853">
        <v>0</v>
      </c>
      <c r="BR14" s="853">
        <v>0</v>
      </c>
      <c r="BS14" s="853">
        <v>0</v>
      </c>
      <c r="BT14" s="853">
        <v>0</v>
      </c>
      <c r="BU14" s="853">
        <v>0</v>
      </c>
      <c r="BV14" s="853">
        <v>0</v>
      </c>
    </row>
    <row r="15" spans="1:74" s="464" customFormat="1" ht="11.1" customHeight="1" x14ac:dyDescent="0.2">
      <c r="A15" s="205" t="s">
        <v>1500</v>
      </c>
      <c r="B15" s="477" t="s">
        <v>428</v>
      </c>
      <c r="C15" s="279">
        <v>53</v>
      </c>
      <c r="D15" s="279">
        <v>65</v>
      </c>
      <c r="E15" s="279">
        <v>67</v>
      </c>
      <c r="F15" s="279">
        <v>58</v>
      </c>
      <c r="G15" s="279">
        <v>75</v>
      </c>
      <c r="H15" s="279">
        <v>75</v>
      </c>
      <c r="I15" s="279">
        <v>75</v>
      </c>
      <c r="J15" s="279">
        <v>76</v>
      </c>
      <c r="K15" s="279">
        <v>78</v>
      </c>
      <c r="L15" s="279">
        <v>77</v>
      </c>
      <c r="M15" s="279">
        <v>80</v>
      </c>
      <c r="N15" s="279">
        <v>81</v>
      </c>
      <c r="O15" s="279">
        <v>81</v>
      </c>
      <c r="P15" s="279">
        <v>81</v>
      </c>
      <c r="Q15" s="279">
        <v>81</v>
      </c>
      <c r="R15" s="279">
        <v>80</v>
      </c>
      <c r="S15" s="279">
        <v>74</v>
      </c>
      <c r="T15" s="279">
        <v>70</v>
      </c>
      <c r="U15" s="279">
        <v>70</v>
      </c>
      <c r="V15" s="279">
        <v>68</v>
      </c>
      <c r="W15" s="279">
        <v>65</v>
      </c>
      <c r="X15" s="279">
        <v>66</v>
      </c>
      <c r="Y15" s="279">
        <v>66</v>
      </c>
      <c r="Z15" s="279">
        <v>66</v>
      </c>
      <c r="AA15" s="279">
        <v>68</v>
      </c>
      <c r="AB15" s="279">
        <v>69</v>
      </c>
      <c r="AC15" s="279">
        <v>69</v>
      </c>
      <c r="AD15" s="279">
        <v>69</v>
      </c>
      <c r="AE15" s="279">
        <v>69</v>
      </c>
      <c r="AF15" s="279">
        <v>70</v>
      </c>
      <c r="AG15" s="279">
        <v>72</v>
      </c>
      <c r="AH15" s="279">
        <v>72</v>
      </c>
      <c r="AI15" s="279">
        <v>69</v>
      </c>
      <c r="AJ15" s="279">
        <v>69</v>
      </c>
      <c r="AK15" s="279">
        <v>71</v>
      </c>
      <c r="AL15" s="279">
        <v>74</v>
      </c>
      <c r="AM15" s="279">
        <v>71</v>
      </c>
      <c r="AN15" s="279">
        <v>68</v>
      </c>
      <c r="AO15" s="279">
        <v>68</v>
      </c>
      <c r="AP15" s="279">
        <v>68</v>
      </c>
      <c r="AQ15" s="279">
        <v>66</v>
      </c>
      <c r="AR15" s="279">
        <v>64</v>
      </c>
      <c r="AS15" s="279">
        <v>64</v>
      </c>
      <c r="AT15" s="279">
        <v>63</v>
      </c>
      <c r="AU15" s="279">
        <v>60</v>
      </c>
      <c r="AV15" s="279">
        <v>63</v>
      </c>
      <c r="AW15" s="279">
        <v>62</v>
      </c>
      <c r="AX15" s="279">
        <v>62</v>
      </c>
      <c r="AY15" s="279">
        <v>60</v>
      </c>
      <c r="AZ15" s="279">
        <v>60</v>
      </c>
      <c r="BA15" s="279">
        <v>60</v>
      </c>
      <c r="BB15" s="279">
        <v>60</v>
      </c>
      <c r="BC15" s="279">
        <v>60</v>
      </c>
      <c r="BD15" s="279">
        <v>60</v>
      </c>
      <c r="BE15" s="279">
        <v>58</v>
      </c>
      <c r="BF15" s="853">
        <v>0</v>
      </c>
      <c r="BG15" s="853">
        <v>0</v>
      </c>
      <c r="BH15" s="853">
        <v>0</v>
      </c>
      <c r="BI15" s="853">
        <v>0</v>
      </c>
      <c r="BJ15" s="853">
        <v>0</v>
      </c>
      <c r="BK15" s="853">
        <v>0</v>
      </c>
      <c r="BL15" s="853">
        <v>0</v>
      </c>
      <c r="BM15" s="853">
        <v>0</v>
      </c>
      <c r="BN15" s="853">
        <v>0</v>
      </c>
      <c r="BO15" s="853">
        <v>0</v>
      </c>
      <c r="BP15" s="853">
        <v>0</v>
      </c>
      <c r="BQ15" s="853">
        <v>0</v>
      </c>
      <c r="BR15" s="853">
        <v>0</v>
      </c>
      <c r="BS15" s="853">
        <v>0</v>
      </c>
      <c r="BT15" s="853">
        <v>0</v>
      </c>
      <c r="BU15" s="853">
        <v>0</v>
      </c>
      <c r="BV15" s="853">
        <v>0</v>
      </c>
    </row>
    <row r="16" spans="1:74" ht="11.1" customHeight="1" x14ac:dyDescent="0.2">
      <c r="A16" s="205" t="s">
        <v>1501</v>
      </c>
      <c r="B16" s="477" t="s">
        <v>430</v>
      </c>
      <c r="C16" s="279">
        <v>82</v>
      </c>
      <c r="D16" s="279">
        <v>92</v>
      </c>
      <c r="E16" s="279">
        <v>101</v>
      </c>
      <c r="F16" s="279">
        <v>106</v>
      </c>
      <c r="G16" s="279">
        <v>110</v>
      </c>
      <c r="H16" s="279">
        <v>114</v>
      </c>
      <c r="I16" s="279">
        <v>117</v>
      </c>
      <c r="J16" s="279">
        <v>117</v>
      </c>
      <c r="K16" s="279">
        <v>118</v>
      </c>
      <c r="L16" s="279">
        <v>118</v>
      </c>
      <c r="M16" s="279">
        <v>125</v>
      </c>
      <c r="N16" s="279">
        <v>122</v>
      </c>
      <c r="O16" s="279">
        <v>121</v>
      </c>
      <c r="P16" s="279">
        <v>118</v>
      </c>
      <c r="Q16" s="279">
        <v>117</v>
      </c>
      <c r="R16" s="279">
        <v>114</v>
      </c>
      <c r="S16" s="279">
        <v>106</v>
      </c>
      <c r="T16" s="279">
        <v>104</v>
      </c>
      <c r="U16" s="279">
        <v>100</v>
      </c>
      <c r="V16" s="279">
        <v>93</v>
      </c>
      <c r="W16" s="279">
        <v>93</v>
      </c>
      <c r="X16" s="279">
        <v>93</v>
      </c>
      <c r="Y16" s="279">
        <v>94</v>
      </c>
      <c r="Z16" s="279">
        <v>96</v>
      </c>
      <c r="AA16" s="279">
        <v>98</v>
      </c>
      <c r="AB16" s="279">
        <v>97</v>
      </c>
      <c r="AC16" s="279">
        <v>101</v>
      </c>
      <c r="AD16" s="279">
        <v>102</v>
      </c>
      <c r="AE16" s="279">
        <v>100</v>
      </c>
      <c r="AF16" s="279">
        <v>100</v>
      </c>
      <c r="AG16" s="279">
        <v>97</v>
      </c>
      <c r="AH16" s="279">
        <v>98</v>
      </c>
      <c r="AI16" s="279">
        <v>101</v>
      </c>
      <c r="AJ16" s="279">
        <v>102</v>
      </c>
      <c r="AK16" s="279">
        <v>104</v>
      </c>
      <c r="AL16" s="279">
        <v>104</v>
      </c>
      <c r="AM16" s="279">
        <v>101</v>
      </c>
      <c r="AN16" s="279">
        <v>106</v>
      </c>
      <c r="AO16" s="279">
        <v>107</v>
      </c>
      <c r="AP16" s="279">
        <v>107</v>
      </c>
      <c r="AQ16" s="279">
        <v>105</v>
      </c>
      <c r="AR16" s="279">
        <v>100</v>
      </c>
      <c r="AS16" s="279">
        <v>102</v>
      </c>
      <c r="AT16" s="279">
        <v>101</v>
      </c>
      <c r="AU16" s="279">
        <v>106</v>
      </c>
      <c r="AV16" s="279">
        <v>113</v>
      </c>
      <c r="AW16" s="279">
        <v>107</v>
      </c>
      <c r="AX16" s="279">
        <v>105</v>
      </c>
      <c r="AY16" s="279">
        <v>101</v>
      </c>
      <c r="AZ16" s="279">
        <v>102</v>
      </c>
      <c r="BA16" s="279">
        <v>106</v>
      </c>
      <c r="BB16" s="279">
        <v>106</v>
      </c>
      <c r="BC16" s="279">
        <v>109</v>
      </c>
      <c r="BD16" s="279">
        <v>115</v>
      </c>
      <c r="BE16" s="279">
        <v>121</v>
      </c>
      <c r="BF16" s="853">
        <v>0</v>
      </c>
      <c r="BG16" s="853">
        <v>0</v>
      </c>
      <c r="BH16" s="853">
        <v>0</v>
      </c>
      <c r="BI16" s="853">
        <v>0</v>
      </c>
      <c r="BJ16" s="853">
        <v>0</v>
      </c>
      <c r="BK16" s="853">
        <v>0</v>
      </c>
      <c r="BL16" s="853">
        <v>0</v>
      </c>
      <c r="BM16" s="853">
        <v>0</v>
      </c>
      <c r="BN16" s="853">
        <v>0</v>
      </c>
      <c r="BO16" s="853">
        <v>0</v>
      </c>
      <c r="BP16" s="853">
        <v>0</v>
      </c>
      <c r="BQ16" s="853">
        <v>0</v>
      </c>
      <c r="BR16" s="853">
        <v>0</v>
      </c>
      <c r="BS16" s="853">
        <v>0</v>
      </c>
      <c r="BT16" s="853">
        <v>0</v>
      </c>
      <c r="BU16" s="853">
        <v>0</v>
      </c>
      <c r="BV16" s="853">
        <v>0</v>
      </c>
    </row>
    <row r="17" spans="1:74" ht="11.1" customHeight="1" x14ac:dyDescent="0.2">
      <c r="A17" s="205" t="s">
        <v>1502</v>
      </c>
      <c r="B17" s="477" t="s">
        <v>432</v>
      </c>
      <c r="C17" s="279">
        <v>55</v>
      </c>
      <c r="D17" s="279">
        <v>59</v>
      </c>
      <c r="E17" s="279">
        <v>68</v>
      </c>
      <c r="F17" s="279">
        <v>70</v>
      </c>
      <c r="G17" s="279">
        <v>72</v>
      </c>
      <c r="H17" s="279">
        <v>72</v>
      </c>
      <c r="I17" s="279">
        <v>73</v>
      </c>
      <c r="J17" s="279">
        <v>74</v>
      </c>
      <c r="K17" s="279">
        <v>76</v>
      </c>
      <c r="L17" s="279">
        <v>75</v>
      </c>
      <c r="M17" s="279">
        <v>73</v>
      </c>
      <c r="N17" s="279">
        <v>74</v>
      </c>
      <c r="O17" s="279">
        <v>73</v>
      </c>
      <c r="P17" s="279">
        <v>74</v>
      </c>
      <c r="Q17" s="279">
        <v>74</v>
      </c>
      <c r="R17" s="279">
        <v>71</v>
      </c>
      <c r="S17" s="279">
        <v>65</v>
      </c>
      <c r="T17" s="279">
        <v>56</v>
      </c>
      <c r="U17" s="279">
        <v>51</v>
      </c>
      <c r="V17" s="279">
        <v>50</v>
      </c>
      <c r="W17" s="279">
        <v>47</v>
      </c>
      <c r="X17" s="279">
        <v>45</v>
      </c>
      <c r="Y17" s="279">
        <v>43</v>
      </c>
      <c r="Z17" s="279">
        <v>45</v>
      </c>
      <c r="AA17" s="279">
        <v>44</v>
      </c>
      <c r="AB17" s="279">
        <v>42</v>
      </c>
      <c r="AC17" s="279">
        <v>38</v>
      </c>
      <c r="AD17" s="279">
        <v>34</v>
      </c>
      <c r="AE17" s="279">
        <v>34</v>
      </c>
      <c r="AF17" s="279">
        <v>35</v>
      </c>
      <c r="AG17" s="279">
        <v>35</v>
      </c>
      <c r="AH17" s="279">
        <v>33</v>
      </c>
      <c r="AI17" s="279">
        <v>31</v>
      </c>
      <c r="AJ17" s="279">
        <v>31</v>
      </c>
      <c r="AK17" s="279">
        <v>31</v>
      </c>
      <c r="AL17" s="279">
        <v>31</v>
      </c>
      <c r="AM17" s="279">
        <v>30</v>
      </c>
      <c r="AN17" s="279">
        <v>31</v>
      </c>
      <c r="AO17" s="279">
        <v>30</v>
      </c>
      <c r="AP17" s="279">
        <v>32</v>
      </c>
      <c r="AQ17" s="279">
        <v>34</v>
      </c>
      <c r="AR17" s="279">
        <v>36</v>
      </c>
      <c r="AS17" s="279">
        <v>38</v>
      </c>
      <c r="AT17" s="279">
        <v>41</v>
      </c>
      <c r="AU17" s="279">
        <v>42</v>
      </c>
      <c r="AV17" s="279">
        <v>42</v>
      </c>
      <c r="AW17" s="279">
        <v>42</v>
      </c>
      <c r="AX17" s="279">
        <v>45</v>
      </c>
      <c r="AY17" s="279">
        <v>44</v>
      </c>
      <c r="AZ17" s="279">
        <v>50</v>
      </c>
      <c r="BA17" s="279">
        <v>51</v>
      </c>
      <c r="BB17" s="279">
        <v>53</v>
      </c>
      <c r="BC17" s="279">
        <v>54</v>
      </c>
      <c r="BD17" s="279">
        <v>54</v>
      </c>
      <c r="BE17" s="279">
        <v>56</v>
      </c>
      <c r="BF17" s="853">
        <v>0</v>
      </c>
      <c r="BG17" s="853">
        <v>0</v>
      </c>
      <c r="BH17" s="853">
        <v>0</v>
      </c>
      <c r="BI17" s="853">
        <v>0</v>
      </c>
      <c r="BJ17" s="853">
        <v>0</v>
      </c>
      <c r="BK17" s="853">
        <v>0</v>
      </c>
      <c r="BL17" s="853">
        <v>0</v>
      </c>
      <c r="BM17" s="853">
        <v>0</v>
      </c>
      <c r="BN17" s="853">
        <v>0</v>
      </c>
      <c r="BO17" s="853">
        <v>0</v>
      </c>
      <c r="BP17" s="853">
        <v>0</v>
      </c>
      <c r="BQ17" s="853">
        <v>0</v>
      </c>
      <c r="BR17" s="853">
        <v>0</v>
      </c>
      <c r="BS17" s="853">
        <v>0</v>
      </c>
      <c r="BT17" s="853">
        <v>0</v>
      </c>
      <c r="BU17" s="853">
        <v>0</v>
      </c>
      <c r="BV17" s="853">
        <v>0</v>
      </c>
    </row>
    <row r="18" spans="1:74" ht="11.1" customHeight="1" x14ac:dyDescent="0.2">
      <c r="A18" s="205" t="s">
        <v>1503</v>
      </c>
      <c r="B18" s="477" t="s">
        <v>434</v>
      </c>
      <c r="C18" s="279">
        <v>401</v>
      </c>
      <c r="D18" s="279">
        <v>417</v>
      </c>
      <c r="E18" s="279">
        <v>435</v>
      </c>
      <c r="F18" s="279">
        <v>465</v>
      </c>
      <c r="G18" s="279">
        <v>477</v>
      </c>
      <c r="H18" s="279">
        <v>487</v>
      </c>
      <c r="I18" s="279">
        <v>503</v>
      </c>
      <c r="J18" s="279">
        <v>497</v>
      </c>
      <c r="K18" s="279">
        <v>503</v>
      </c>
      <c r="L18" s="279">
        <v>508</v>
      </c>
      <c r="M18" s="279">
        <v>515</v>
      </c>
      <c r="N18" s="279">
        <v>521</v>
      </c>
      <c r="O18" s="279">
        <v>525</v>
      </c>
      <c r="P18" s="279">
        <v>525</v>
      </c>
      <c r="Q18" s="279">
        <v>521</v>
      </c>
      <c r="R18" s="279">
        <v>529</v>
      </c>
      <c r="S18" s="279">
        <v>521</v>
      </c>
      <c r="T18" s="279">
        <v>513</v>
      </c>
      <c r="U18" s="279">
        <v>501</v>
      </c>
      <c r="V18" s="279">
        <v>486</v>
      </c>
      <c r="W18" s="279">
        <v>476</v>
      </c>
      <c r="X18" s="279">
        <v>465</v>
      </c>
      <c r="Y18" s="279">
        <v>468</v>
      </c>
      <c r="Z18" s="279">
        <v>468</v>
      </c>
      <c r="AA18" s="279">
        <v>467</v>
      </c>
      <c r="AB18" s="279">
        <v>472</v>
      </c>
      <c r="AC18" s="279">
        <v>476</v>
      </c>
      <c r="AD18" s="279">
        <v>477</v>
      </c>
      <c r="AE18" s="279">
        <v>473</v>
      </c>
      <c r="AF18" s="279">
        <v>467</v>
      </c>
      <c r="AG18" s="279">
        <v>463</v>
      </c>
      <c r="AH18" s="279">
        <v>464</v>
      </c>
      <c r="AI18" s="279">
        <v>468</v>
      </c>
      <c r="AJ18" s="279">
        <v>468</v>
      </c>
      <c r="AK18" s="279">
        <v>469</v>
      </c>
      <c r="AL18" s="279">
        <v>472</v>
      </c>
      <c r="AM18" s="279">
        <v>473</v>
      </c>
      <c r="AN18" s="279">
        <v>479</v>
      </c>
      <c r="AO18" s="279">
        <v>487</v>
      </c>
      <c r="AP18" s="279">
        <v>475</v>
      </c>
      <c r="AQ18" s="279">
        <v>472</v>
      </c>
      <c r="AR18" s="279">
        <v>457</v>
      </c>
      <c r="AS18" s="279">
        <v>444</v>
      </c>
      <c r="AT18" s="279">
        <v>436</v>
      </c>
      <c r="AU18" s="279">
        <v>434</v>
      </c>
      <c r="AV18" s="279">
        <v>439</v>
      </c>
      <c r="AW18" s="279">
        <v>444</v>
      </c>
      <c r="AX18" s="279">
        <v>444</v>
      </c>
      <c r="AY18" s="279">
        <v>440</v>
      </c>
      <c r="AZ18" s="279">
        <v>436</v>
      </c>
      <c r="BA18" s="279">
        <v>442</v>
      </c>
      <c r="BB18" s="279">
        <v>444</v>
      </c>
      <c r="BC18" s="279">
        <v>457</v>
      </c>
      <c r="BD18" s="279">
        <v>477</v>
      </c>
      <c r="BE18" s="279">
        <v>484</v>
      </c>
      <c r="BF18" s="853">
        <v>0</v>
      </c>
      <c r="BG18" s="853">
        <v>0</v>
      </c>
      <c r="BH18" s="853">
        <v>0</v>
      </c>
      <c r="BI18" s="853">
        <v>0</v>
      </c>
      <c r="BJ18" s="853">
        <v>0</v>
      </c>
      <c r="BK18" s="853">
        <v>0</v>
      </c>
      <c r="BL18" s="853">
        <v>0</v>
      </c>
      <c r="BM18" s="853">
        <v>0</v>
      </c>
      <c r="BN18" s="853">
        <v>0</v>
      </c>
      <c r="BO18" s="853">
        <v>0</v>
      </c>
      <c r="BP18" s="853">
        <v>0</v>
      </c>
      <c r="BQ18" s="853">
        <v>0</v>
      </c>
      <c r="BR18" s="853">
        <v>0</v>
      </c>
      <c r="BS18" s="853">
        <v>0</v>
      </c>
      <c r="BT18" s="853">
        <v>0</v>
      </c>
      <c r="BU18" s="853">
        <v>0</v>
      </c>
      <c r="BV18" s="853">
        <v>0</v>
      </c>
    </row>
    <row r="19" spans="1:74" ht="11.1" customHeight="1" x14ac:dyDescent="0.2">
      <c r="A19" s="205" t="s">
        <v>1504</v>
      </c>
      <c r="B19" s="477" t="s">
        <v>1497</v>
      </c>
      <c r="C19" s="279">
        <v>215</v>
      </c>
      <c r="D19" s="279">
        <v>227</v>
      </c>
      <c r="E19" s="279">
        <v>231</v>
      </c>
      <c r="F19" s="279">
        <v>240</v>
      </c>
      <c r="G19" s="279">
        <v>257</v>
      </c>
      <c r="H19" s="279">
        <v>276</v>
      </c>
      <c r="I19" s="279">
        <v>301</v>
      </c>
      <c r="J19" s="279">
        <v>315</v>
      </c>
      <c r="K19" s="279">
        <v>323</v>
      </c>
      <c r="L19" s="279">
        <v>327</v>
      </c>
      <c r="M19" s="279">
        <v>335</v>
      </c>
      <c r="N19" s="279">
        <v>331</v>
      </c>
      <c r="O19" s="279">
        <v>296</v>
      </c>
      <c r="P19" s="279">
        <v>266</v>
      </c>
      <c r="Q19" s="279">
        <v>265</v>
      </c>
      <c r="R19" s="279">
        <v>266</v>
      </c>
      <c r="S19" s="279">
        <v>265</v>
      </c>
      <c r="T19" s="279">
        <v>242</v>
      </c>
      <c r="U19" s="279">
        <v>243</v>
      </c>
      <c r="V19" s="279">
        <v>241</v>
      </c>
      <c r="W19" s="279">
        <v>239</v>
      </c>
      <c r="X19" s="279">
        <v>227</v>
      </c>
      <c r="Y19" s="279">
        <v>224</v>
      </c>
      <c r="Z19" s="279">
        <v>219</v>
      </c>
      <c r="AA19" s="279">
        <v>208</v>
      </c>
      <c r="AB19" s="279">
        <v>206</v>
      </c>
      <c r="AC19" s="279">
        <v>199</v>
      </c>
      <c r="AD19" s="279">
        <v>195</v>
      </c>
      <c r="AE19" s="279">
        <v>188</v>
      </c>
      <c r="AF19" s="279">
        <v>179</v>
      </c>
      <c r="AG19" s="279">
        <v>182</v>
      </c>
      <c r="AH19" s="279">
        <v>193</v>
      </c>
      <c r="AI19" s="279">
        <v>191</v>
      </c>
      <c r="AJ19" s="279">
        <v>199</v>
      </c>
      <c r="AK19" s="279">
        <v>198</v>
      </c>
      <c r="AL19" s="279">
        <v>200</v>
      </c>
      <c r="AM19" s="279">
        <v>200</v>
      </c>
      <c r="AN19" s="279">
        <v>203</v>
      </c>
      <c r="AO19" s="279">
        <v>210</v>
      </c>
      <c r="AP19" s="279">
        <v>212</v>
      </c>
      <c r="AQ19" s="279">
        <v>207</v>
      </c>
      <c r="AR19" s="279">
        <v>195</v>
      </c>
      <c r="AS19" s="279">
        <v>180</v>
      </c>
      <c r="AT19" s="279">
        <v>189</v>
      </c>
      <c r="AU19" s="279">
        <v>195</v>
      </c>
      <c r="AV19" s="279">
        <v>209</v>
      </c>
      <c r="AW19" s="279">
        <v>210</v>
      </c>
      <c r="AX19" s="279">
        <v>217</v>
      </c>
      <c r="AY19" s="279">
        <v>229</v>
      </c>
      <c r="AZ19" s="279">
        <v>233</v>
      </c>
      <c r="BA19" s="279">
        <v>221</v>
      </c>
      <c r="BB19" s="279">
        <v>214</v>
      </c>
      <c r="BC19" s="279">
        <v>216</v>
      </c>
      <c r="BD19" s="279">
        <v>221</v>
      </c>
      <c r="BE19" s="279">
        <v>238</v>
      </c>
      <c r="BF19" s="853">
        <v>0</v>
      </c>
      <c r="BG19" s="853">
        <v>0</v>
      </c>
      <c r="BH19" s="853">
        <v>0</v>
      </c>
      <c r="BI19" s="853">
        <v>0</v>
      </c>
      <c r="BJ19" s="853">
        <v>0</v>
      </c>
      <c r="BK19" s="853">
        <v>0</v>
      </c>
      <c r="BL19" s="853">
        <v>0</v>
      </c>
      <c r="BM19" s="853">
        <v>0</v>
      </c>
      <c r="BN19" s="853">
        <v>0</v>
      </c>
      <c r="BO19" s="853">
        <v>0</v>
      </c>
      <c r="BP19" s="853">
        <v>0</v>
      </c>
      <c r="BQ19" s="853">
        <v>0</v>
      </c>
      <c r="BR19" s="853">
        <v>0</v>
      </c>
      <c r="BS19" s="853">
        <v>0</v>
      </c>
      <c r="BT19" s="853">
        <v>0</v>
      </c>
      <c r="BU19" s="853">
        <v>0</v>
      </c>
      <c r="BV19" s="853">
        <v>0</v>
      </c>
    </row>
    <row r="20" spans="1:74" ht="11.1" customHeight="1" x14ac:dyDescent="0.2">
      <c r="A20" s="205"/>
      <c r="B20" s="543"/>
      <c r="C20" s="315"/>
      <c r="D20" s="315"/>
      <c r="E20" s="315"/>
      <c r="F20" s="315"/>
      <c r="G20" s="315"/>
      <c r="H20" s="315"/>
      <c r="I20" s="315"/>
      <c r="J20" s="315"/>
      <c r="K20" s="315"/>
      <c r="L20" s="315"/>
      <c r="M20" s="315"/>
      <c r="N20" s="315"/>
      <c r="O20" s="315"/>
      <c r="P20" s="315"/>
      <c r="Q20" s="315"/>
      <c r="R20" s="315"/>
      <c r="S20" s="315"/>
      <c r="T20" s="315"/>
      <c r="U20" s="315"/>
      <c r="V20" s="315"/>
      <c r="W20" s="315"/>
      <c r="X20" s="315"/>
      <c r="Y20" s="315"/>
      <c r="Z20" s="315"/>
      <c r="AA20" s="315"/>
      <c r="AB20" s="315"/>
      <c r="AC20" s="315"/>
      <c r="AD20" s="315"/>
      <c r="AE20" s="315"/>
      <c r="AF20" s="315"/>
      <c r="AG20" s="315"/>
      <c r="AH20" s="315"/>
      <c r="AI20" s="315"/>
      <c r="AJ20" s="315"/>
      <c r="AK20" s="315"/>
      <c r="AL20" s="315"/>
      <c r="AM20" s="315"/>
      <c r="AN20" s="315"/>
      <c r="AO20" s="315"/>
      <c r="AP20" s="315"/>
      <c r="AQ20" s="315"/>
      <c r="AR20" s="315"/>
      <c r="AS20" s="315"/>
      <c r="AT20" s="315"/>
      <c r="AU20" s="315"/>
      <c r="AV20" s="315"/>
      <c r="AW20" s="315"/>
      <c r="AX20" s="315"/>
      <c r="AY20" s="315"/>
      <c r="AZ20" s="315"/>
      <c r="BA20" s="778"/>
      <c r="BB20" s="778"/>
      <c r="BC20" s="778"/>
      <c r="BD20" s="778"/>
      <c r="BE20" s="778"/>
      <c r="BF20" s="285"/>
      <c r="BG20" s="285"/>
      <c r="BH20" s="285"/>
      <c r="BI20" s="285"/>
      <c r="BJ20" s="285"/>
      <c r="BK20" s="285"/>
      <c r="BL20" s="285"/>
      <c r="BM20" s="285"/>
      <c r="BN20" s="285"/>
      <c r="BO20" s="285"/>
      <c r="BP20" s="285"/>
      <c r="BQ20" s="285"/>
      <c r="BR20" s="285"/>
      <c r="BS20" s="285"/>
      <c r="BT20" s="285"/>
      <c r="BU20" s="285"/>
      <c r="BV20" s="285"/>
    </row>
    <row r="21" spans="1:74" ht="11.1" customHeight="1" x14ac:dyDescent="0.2">
      <c r="A21" s="205"/>
      <c r="B21" s="30" t="s">
        <v>1505</v>
      </c>
      <c r="C21" s="315"/>
      <c r="D21" s="315"/>
      <c r="E21" s="315"/>
      <c r="F21" s="315"/>
      <c r="G21" s="315"/>
      <c r="H21" s="315"/>
      <c r="I21" s="315"/>
      <c r="J21" s="315"/>
      <c r="K21" s="315"/>
      <c r="L21" s="315"/>
      <c r="M21" s="315"/>
      <c r="N21" s="315"/>
      <c r="O21" s="315"/>
      <c r="P21" s="315"/>
      <c r="Q21" s="315"/>
      <c r="R21" s="315"/>
      <c r="S21" s="315"/>
      <c r="T21" s="315"/>
      <c r="U21" s="315"/>
      <c r="V21" s="315"/>
      <c r="W21" s="315"/>
      <c r="X21" s="315"/>
      <c r="Y21" s="315"/>
      <c r="Z21" s="315"/>
      <c r="AA21" s="315"/>
      <c r="AB21" s="315"/>
      <c r="AC21" s="315"/>
      <c r="AD21" s="315"/>
      <c r="AE21" s="315"/>
      <c r="AF21" s="315"/>
      <c r="AG21" s="315"/>
      <c r="AH21" s="315"/>
      <c r="AI21" s="315"/>
      <c r="AJ21" s="315"/>
      <c r="AK21" s="315"/>
      <c r="AL21" s="315"/>
      <c r="AM21" s="315"/>
      <c r="AN21" s="315"/>
      <c r="AO21" s="315"/>
      <c r="AP21" s="315"/>
      <c r="AQ21" s="315"/>
      <c r="AR21" s="315"/>
      <c r="AS21" s="315"/>
      <c r="AT21" s="315"/>
      <c r="AU21" s="315"/>
      <c r="AV21" s="315"/>
      <c r="AW21" s="315"/>
      <c r="AX21" s="315"/>
      <c r="AY21" s="315"/>
      <c r="AZ21" s="315"/>
      <c r="BA21" s="778"/>
      <c r="BB21" s="778"/>
      <c r="BC21" s="778"/>
      <c r="BD21" s="778"/>
      <c r="BE21" s="778"/>
      <c r="BF21" s="285"/>
      <c r="BG21" s="285"/>
      <c r="BH21" s="285"/>
      <c r="BI21" s="285"/>
      <c r="BJ21" s="285"/>
      <c r="BK21" s="285"/>
      <c r="BL21" s="285"/>
      <c r="BM21" s="285"/>
      <c r="BN21" s="285"/>
      <c r="BO21" s="285"/>
      <c r="BP21" s="285"/>
      <c r="BQ21" s="285"/>
      <c r="BR21" s="285"/>
      <c r="BS21" s="285"/>
      <c r="BT21" s="285"/>
      <c r="BU21" s="285"/>
      <c r="BV21" s="285"/>
    </row>
    <row r="22" spans="1:74" ht="11.1" customHeight="1" x14ac:dyDescent="0.2">
      <c r="A22" s="205" t="s">
        <v>1506</v>
      </c>
      <c r="B22" s="477" t="s">
        <v>426</v>
      </c>
      <c r="C22" s="381">
        <v>1.8011999999999999</v>
      </c>
      <c r="D22" s="381">
        <v>1.8280000000000001</v>
      </c>
      <c r="E22" s="381">
        <v>1.8315999999999999</v>
      </c>
      <c r="F22" s="381">
        <v>1.8238000000000001</v>
      </c>
      <c r="G22" s="381">
        <v>1.8431</v>
      </c>
      <c r="H22" s="381">
        <v>1.8431</v>
      </c>
      <c r="I22" s="381">
        <v>1.8238000000000001</v>
      </c>
      <c r="J22" s="381">
        <v>1.8624000000000001</v>
      </c>
      <c r="K22" s="381">
        <v>1.8143</v>
      </c>
      <c r="L22" s="381">
        <v>1.8565</v>
      </c>
      <c r="M22" s="381">
        <v>1.8372999999999999</v>
      </c>
      <c r="N22" s="381">
        <v>1.8269</v>
      </c>
      <c r="O22" s="381">
        <v>1.8462000000000001</v>
      </c>
      <c r="P22" s="381">
        <v>1.8536999999999999</v>
      </c>
      <c r="Q22" s="381">
        <v>1.8504</v>
      </c>
      <c r="R22" s="381">
        <v>1.8641000000000001</v>
      </c>
      <c r="S22" s="381">
        <v>1.88</v>
      </c>
      <c r="T22" s="381">
        <v>1.8594999999999999</v>
      </c>
      <c r="U22" s="381">
        <v>1.8736999999999999</v>
      </c>
      <c r="V22" s="381">
        <v>1.8824000000000001</v>
      </c>
      <c r="W22" s="381">
        <v>1.825</v>
      </c>
      <c r="X22" s="381">
        <v>1.8205</v>
      </c>
      <c r="Y22" s="381">
        <v>1.8365</v>
      </c>
      <c r="Z22" s="381">
        <v>1.8472999999999999</v>
      </c>
      <c r="AA22" s="381">
        <v>1.8536999999999999</v>
      </c>
      <c r="AB22" s="381">
        <v>1.8728</v>
      </c>
      <c r="AC22" s="381">
        <v>1.8836999999999999</v>
      </c>
      <c r="AD22" s="381">
        <v>1.8424</v>
      </c>
      <c r="AE22" s="381">
        <v>1.8717999999999999</v>
      </c>
      <c r="AF22" s="381">
        <v>1.8889</v>
      </c>
      <c r="AG22" s="381">
        <v>1.8904000000000001</v>
      </c>
      <c r="AH22" s="381">
        <v>1.8286</v>
      </c>
      <c r="AI22" s="381">
        <v>1.8485</v>
      </c>
      <c r="AJ22" s="381">
        <v>1.8462000000000001</v>
      </c>
      <c r="AK22" s="381">
        <v>1.8313999999999999</v>
      </c>
      <c r="AL22" s="381">
        <v>1.8102</v>
      </c>
      <c r="AM22" s="381">
        <v>1.8234999999999999</v>
      </c>
      <c r="AN22" s="381">
        <v>1.8261000000000001</v>
      </c>
      <c r="AO22" s="381">
        <v>1.8286</v>
      </c>
      <c r="AP22" s="381">
        <v>1.8503000000000001</v>
      </c>
      <c r="AQ22" s="381">
        <v>1.8156000000000001</v>
      </c>
      <c r="AR22" s="381">
        <v>1.8611</v>
      </c>
      <c r="AS22" s="381">
        <v>1.8440000000000001</v>
      </c>
      <c r="AT22" s="381">
        <v>1.8611</v>
      </c>
      <c r="AU22" s="381">
        <v>1.8378000000000001</v>
      </c>
      <c r="AV22" s="381">
        <v>1.8378000000000001</v>
      </c>
      <c r="AW22" s="381">
        <v>1.84</v>
      </c>
      <c r="AX22" s="381">
        <v>1.8323</v>
      </c>
      <c r="AY22" s="381">
        <v>1.8205</v>
      </c>
      <c r="AZ22" s="381">
        <v>1.8365</v>
      </c>
      <c r="BA22" s="381">
        <v>1.8442000000000001</v>
      </c>
      <c r="BB22" s="381">
        <v>1.8649</v>
      </c>
      <c r="BC22" s="381">
        <v>1.8681000000000001</v>
      </c>
      <c r="BD22" s="381">
        <v>1.8611</v>
      </c>
      <c r="BE22" s="381">
        <v>1.8611</v>
      </c>
      <c r="BF22" s="853">
        <v>0</v>
      </c>
      <c r="BG22" s="853">
        <v>0</v>
      </c>
      <c r="BH22" s="853">
        <v>0</v>
      </c>
      <c r="BI22" s="853">
        <v>0</v>
      </c>
      <c r="BJ22" s="853">
        <v>0</v>
      </c>
      <c r="BK22" s="853">
        <v>0</v>
      </c>
      <c r="BL22" s="853">
        <v>0</v>
      </c>
      <c r="BM22" s="853">
        <v>0</v>
      </c>
      <c r="BN22" s="853">
        <v>0</v>
      </c>
      <c r="BO22" s="853">
        <v>0</v>
      </c>
      <c r="BP22" s="853">
        <v>0</v>
      </c>
      <c r="BQ22" s="853">
        <v>0</v>
      </c>
      <c r="BR22" s="853">
        <v>0</v>
      </c>
      <c r="BS22" s="853">
        <v>0</v>
      </c>
      <c r="BT22" s="853">
        <v>0</v>
      </c>
      <c r="BU22" s="853">
        <v>0</v>
      </c>
      <c r="BV22" s="853">
        <v>0</v>
      </c>
    </row>
    <row r="23" spans="1:74" ht="11.1" customHeight="1" x14ac:dyDescent="0.2">
      <c r="A23" s="205" t="s">
        <v>1507</v>
      </c>
      <c r="B23" s="477" t="s">
        <v>428</v>
      </c>
      <c r="C23" s="381">
        <v>1.9630000000000001</v>
      </c>
      <c r="D23" s="381">
        <v>1.9549000000000001</v>
      </c>
      <c r="E23" s="381">
        <v>1.9852000000000001</v>
      </c>
      <c r="F23" s="381">
        <v>1.6667000000000001</v>
      </c>
      <c r="G23" s="381">
        <v>1.9867999999999999</v>
      </c>
      <c r="H23" s="381">
        <v>1.9737</v>
      </c>
      <c r="I23" s="381">
        <v>1.9737</v>
      </c>
      <c r="J23" s="381">
        <v>1.9487000000000001</v>
      </c>
      <c r="K23" s="381">
        <v>1.95</v>
      </c>
      <c r="L23" s="381">
        <v>1.9618</v>
      </c>
      <c r="M23" s="381">
        <v>1.9753000000000001</v>
      </c>
      <c r="N23" s="381">
        <v>1.9853000000000001</v>
      </c>
      <c r="O23" s="381">
        <v>1.9756</v>
      </c>
      <c r="P23" s="381">
        <v>1.9756</v>
      </c>
      <c r="Q23" s="381">
        <v>1.9756</v>
      </c>
      <c r="R23" s="381">
        <v>2.0125999999999999</v>
      </c>
      <c r="S23" s="381">
        <v>1.9865999999999999</v>
      </c>
      <c r="T23" s="381">
        <v>1.9774</v>
      </c>
      <c r="U23" s="381">
        <v>2.0144000000000002</v>
      </c>
      <c r="V23" s="381">
        <v>2</v>
      </c>
      <c r="W23" s="381">
        <v>2.0062000000000002</v>
      </c>
      <c r="X23" s="381">
        <v>2.0152999999999999</v>
      </c>
      <c r="Y23" s="381">
        <v>2.0308000000000002</v>
      </c>
      <c r="Z23" s="381">
        <v>2.0369999999999999</v>
      </c>
      <c r="AA23" s="381">
        <v>2.0299</v>
      </c>
      <c r="AB23" s="381">
        <v>2.0293999999999999</v>
      </c>
      <c r="AC23" s="381">
        <v>2.0293999999999999</v>
      </c>
      <c r="AD23" s="381">
        <v>2.0293999999999999</v>
      </c>
      <c r="AE23" s="381">
        <v>2.0293999999999999</v>
      </c>
      <c r="AF23" s="381">
        <v>2.0289999999999999</v>
      </c>
      <c r="AG23" s="381">
        <v>2.0426000000000002</v>
      </c>
      <c r="AH23" s="381">
        <v>2.0455000000000001</v>
      </c>
      <c r="AI23" s="381">
        <v>2.0293999999999999</v>
      </c>
      <c r="AJ23" s="381">
        <v>2.0293999999999999</v>
      </c>
      <c r="AK23" s="381">
        <v>2.0286</v>
      </c>
      <c r="AL23" s="381">
        <v>2.0413999999999999</v>
      </c>
      <c r="AM23" s="381">
        <v>2.0402</v>
      </c>
      <c r="AN23" s="381">
        <v>2.0451000000000001</v>
      </c>
      <c r="AO23" s="381">
        <v>2.0451000000000001</v>
      </c>
      <c r="AP23" s="381">
        <v>2.0606</v>
      </c>
      <c r="AQ23" s="381">
        <v>2.0497000000000001</v>
      </c>
      <c r="AR23" s="381">
        <v>2.0644999999999998</v>
      </c>
      <c r="AS23" s="381">
        <v>2.0644999999999998</v>
      </c>
      <c r="AT23" s="381">
        <v>2.0724</v>
      </c>
      <c r="AU23" s="381">
        <v>2.069</v>
      </c>
      <c r="AV23" s="381">
        <v>2.1141000000000001</v>
      </c>
      <c r="AW23" s="381">
        <v>2.1196999999999999</v>
      </c>
      <c r="AX23" s="381">
        <v>2.1379000000000001</v>
      </c>
      <c r="AY23" s="381">
        <v>2.1126999999999998</v>
      </c>
      <c r="AZ23" s="381">
        <v>2.1238999999999999</v>
      </c>
      <c r="BA23" s="381">
        <v>2.1429</v>
      </c>
      <c r="BB23" s="381">
        <v>2.1238999999999999</v>
      </c>
      <c r="BC23" s="381">
        <v>2.1429</v>
      </c>
      <c r="BD23" s="381">
        <v>2.1429</v>
      </c>
      <c r="BE23" s="381">
        <v>2.1480999999999999</v>
      </c>
      <c r="BF23" s="853">
        <v>0</v>
      </c>
      <c r="BG23" s="853">
        <v>0</v>
      </c>
      <c r="BH23" s="853">
        <v>0</v>
      </c>
      <c r="BI23" s="853">
        <v>0</v>
      </c>
      <c r="BJ23" s="853">
        <v>0</v>
      </c>
      <c r="BK23" s="853">
        <v>0</v>
      </c>
      <c r="BL23" s="853">
        <v>0</v>
      </c>
      <c r="BM23" s="853">
        <v>0</v>
      </c>
      <c r="BN23" s="853">
        <v>0</v>
      </c>
      <c r="BO23" s="853">
        <v>0</v>
      </c>
      <c r="BP23" s="853">
        <v>0</v>
      </c>
      <c r="BQ23" s="853">
        <v>0</v>
      </c>
      <c r="BR23" s="853">
        <v>0</v>
      </c>
      <c r="BS23" s="853">
        <v>0</v>
      </c>
      <c r="BT23" s="853">
        <v>0</v>
      </c>
      <c r="BU23" s="853">
        <v>0</v>
      </c>
      <c r="BV23" s="853">
        <v>0</v>
      </c>
    </row>
    <row r="24" spans="1:74" ht="11.1" customHeight="1" x14ac:dyDescent="0.2">
      <c r="A24" s="205" t="s">
        <v>1508</v>
      </c>
      <c r="B24" s="477" t="s">
        <v>430</v>
      </c>
      <c r="C24" s="381">
        <v>1.6157999999999999</v>
      </c>
      <c r="D24" s="381">
        <v>1.6211</v>
      </c>
      <c r="E24" s="381">
        <v>1.649</v>
      </c>
      <c r="F24" s="381">
        <v>1.6158999999999999</v>
      </c>
      <c r="G24" s="381">
        <v>1.5827</v>
      </c>
      <c r="H24" s="381">
        <v>1.5563</v>
      </c>
      <c r="I24" s="381">
        <v>1.5517000000000001</v>
      </c>
      <c r="J24" s="381">
        <v>1.5097</v>
      </c>
      <c r="K24" s="381">
        <v>1.5526</v>
      </c>
      <c r="L24" s="381">
        <v>1.5578000000000001</v>
      </c>
      <c r="M24" s="381">
        <v>1.6501999999999999</v>
      </c>
      <c r="N24" s="381">
        <v>1.601</v>
      </c>
      <c r="O24" s="381">
        <v>1.5512999999999999</v>
      </c>
      <c r="P24" s="381">
        <v>1.508</v>
      </c>
      <c r="Q24" s="381">
        <v>1.5116000000000001</v>
      </c>
      <c r="R24" s="381">
        <v>1.5563</v>
      </c>
      <c r="S24" s="381">
        <v>1.6122000000000001</v>
      </c>
      <c r="T24" s="381">
        <v>1.7161999999999999</v>
      </c>
      <c r="U24" s="381">
        <v>1.7166999999999999</v>
      </c>
      <c r="V24" s="381">
        <v>1.6986000000000001</v>
      </c>
      <c r="W24" s="381">
        <v>1.7481</v>
      </c>
      <c r="X24" s="381">
        <v>1.6833</v>
      </c>
      <c r="Y24" s="381">
        <v>1.7091000000000001</v>
      </c>
      <c r="Z24" s="381">
        <v>1.7391000000000001</v>
      </c>
      <c r="AA24" s="381">
        <v>1.7193000000000001</v>
      </c>
      <c r="AB24" s="381">
        <v>1.7243999999999999</v>
      </c>
      <c r="AC24" s="381">
        <v>1.7354000000000001</v>
      </c>
      <c r="AD24" s="381">
        <v>1.7215</v>
      </c>
      <c r="AE24" s="381">
        <v>1.8116000000000001</v>
      </c>
      <c r="AF24" s="381">
        <v>1.8605</v>
      </c>
      <c r="AG24" s="381">
        <v>1.8653999999999999</v>
      </c>
      <c r="AH24" s="381">
        <v>1.8774</v>
      </c>
      <c r="AI24" s="381">
        <v>1.9517</v>
      </c>
      <c r="AJ24" s="381">
        <v>1.9710000000000001</v>
      </c>
      <c r="AK24" s="381">
        <v>2.0154999999999998</v>
      </c>
      <c r="AL24" s="381">
        <v>2.0293000000000001</v>
      </c>
      <c r="AM24" s="381">
        <v>2.0445000000000002</v>
      </c>
      <c r="AN24" s="381">
        <v>2.0190000000000001</v>
      </c>
      <c r="AO24" s="381">
        <v>2.0188999999999999</v>
      </c>
      <c r="AP24" s="381">
        <v>2.0284</v>
      </c>
      <c r="AQ24" s="381">
        <v>2.0428000000000002</v>
      </c>
      <c r="AR24" s="381">
        <v>2.0407999999999999</v>
      </c>
      <c r="AS24" s="381">
        <v>2.0606</v>
      </c>
      <c r="AT24" s="381">
        <v>2.0697000000000001</v>
      </c>
      <c r="AU24" s="381">
        <v>2.0583</v>
      </c>
      <c r="AV24" s="381">
        <v>2.0771999999999999</v>
      </c>
      <c r="AW24" s="381">
        <v>2.0979999999999999</v>
      </c>
      <c r="AX24" s="381">
        <v>2.1429</v>
      </c>
      <c r="AY24" s="381">
        <v>2.1307999999999998</v>
      </c>
      <c r="AZ24" s="381">
        <v>2.125</v>
      </c>
      <c r="BA24" s="381">
        <v>2.1307</v>
      </c>
      <c r="BB24" s="381">
        <v>2.1414</v>
      </c>
      <c r="BC24" s="381">
        <v>2.1373000000000002</v>
      </c>
      <c r="BD24" s="381">
        <v>2.1395</v>
      </c>
      <c r="BE24" s="381">
        <v>2.153</v>
      </c>
      <c r="BF24" s="853">
        <v>0</v>
      </c>
      <c r="BG24" s="853">
        <v>0</v>
      </c>
      <c r="BH24" s="853">
        <v>0</v>
      </c>
      <c r="BI24" s="853">
        <v>0</v>
      </c>
      <c r="BJ24" s="853">
        <v>0</v>
      </c>
      <c r="BK24" s="853">
        <v>0</v>
      </c>
      <c r="BL24" s="853">
        <v>0</v>
      </c>
      <c r="BM24" s="853">
        <v>0</v>
      </c>
      <c r="BN24" s="853">
        <v>0</v>
      </c>
      <c r="BO24" s="853">
        <v>0</v>
      </c>
      <c r="BP24" s="853">
        <v>0</v>
      </c>
      <c r="BQ24" s="853">
        <v>0</v>
      </c>
      <c r="BR24" s="853">
        <v>0</v>
      </c>
      <c r="BS24" s="853">
        <v>0</v>
      </c>
      <c r="BT24" s="853">
        <v>0</v>
      </c>
      <c r="BU24" s="853">
        <v>0</v>
      </c>
      <c r="BV24" s="853">
        <v>0</v>
      </c>
    </row>
    <row r="25" spans="1:74" ht="11.1" customHeight="1" x14ac:dyDescent="0.2">
      <c r="A25" s="205" t="s">
        <v>1509</v>
      </c>
      <c r="B25" s="477" t="s">
        <v>432</v>
      </c>
      <c r="C25" s="381">
        <v>0.98209999999999997</v>
      </c>
      <c r="D25" s="381">
        <v>0.98740000000000006</v>
      </c>
      <c r="E25" s="381">
        <v>1</v>
      </c>
      <c r="F25" s="381">
        <v>1.0057</v>
      </c>
      <c r="G25" s="381">
        <v>1.0177</v>
      </c>
      <c r="H25" s="381">
        <v>1.0069999999999999</v>
      </c>
      <c r="I25" s="381">
        <v>1.0111000000000001</v>
      </c>
      <c r="J25" s="381">
        <v>1.0102</v>
      </c>
      <c r="K25" s="381">
        <v>1.0133000000000001</v>
      </c>
      <c r="L25" s="381">
        <v>1.0135000000000001</v>
      </c>
      <c r="M25" s="381">
        <v>1.0034000000000001</v>
      </c>
      <c r="N25" s="381">
        <v>1.0108999999999999</v>
      </c>
      <c r="O25" s="381">
        <v>1.0174000000000001</v>
      </c>
      <c r="P25" s="381">
        <v>1.0206999999999999</v>
      </c>
      <c r="Q25" s="381">
        <v>1.0221</v>
      </c>
      <c r="R25" s="381">
        <v>1.0106999999999999</v>
      </c>
      <c r="S25" s="381">
        <v>1.0117</v>
      </c>
      <c r="T25" s="381">
        <v>1.0072000000000001</v>
      </c>
      <c r="U25" s="381">
        <v>1.0048999999999999</v>
      </c>
      <c r="V25" s="381">
        <v>1</v>
      </c>
      <c r="W25" s="381">
        <v>0.99580000000000002</v>
      </c>
      <c r="X25" s="381">
        <v>0.99450000000000005</v>
      </c>
      <c r="Y25" s="381">
        <v>0.97729999999999995</v>
      </c>
      <c r="Z25" s="381">
        <v>0.94540000000000002</v>
      </c>
      <c r="AA25" s="381">
        <v>0.95650000000000002</v>
      </c>
      <c r="AB25" s="381">
        <v>0.94379999999999997</v>
      </c>
      <c r="AC25" s="381">
        <v>0.95960000000000001</v>
      </c>
      <c r="AD25" s="381">
        <v>0.97140000000000004</v>
      </c>
      <c r="AE25" s="381">
        <v>0.94440000000000002</v>
      </c>
      <c r="AF25" s="381">
        <v>0.95240000000000002</v>
      </c>
      <c r="AG25" s="381">
        <v>0.95889999999999997</v>
      </c>
      <c r="AH25" s="381">
        <v>0.97060000000000002</v>
      </c>
      <c r="AI25" s="381">
        <v>0.93940000000000001</v>
      </c>
      <c r="AJ25" s="381">
        <v>0.9254</v>
      </c>
      <c r="AK25" s="381">
        <v>0.95679999999999998</v>
      </c>
      <c r="AL25" s="381">
        <v>0.97640000000000005</v>
      </c>
      <c r="AM25" s="381">
        <v>0.97399999999999998</v>
      </c>
      <c r="AN25" s="381">
        <v>0.96120000000000005</v>
      </c>
      <c r="AO25" s="381">
        <v>0.96</v>
      </c>
      <c r="AP25" s="381">
        <v>0.94810000000000005</v>
      </c>
      <c r="AQ25" s="381">
        <v>0.94440000000000002</v>
      </c>
      <c r="AR25" s="381">
        <v>0.93510000000000004</v>
      </c>
      <c r="AS25" s="381">
        <v>0.91569999999999996</v>
      </c>
      <c r="AT25" s="381">
        <v>0.91520000000000001</v>
      </c>
      <c r="AU25" s="381">
        <v>0.91800000000000004</v>
      </c>
      <c r="AV25" s="381">
        <v>0.93330000000000002</v>
      </c>
      <c r="AW25" s="381">
        <v>0.93330000000000002</v>
      </c>
      <c r="AX25" s="381">
        <v>0.9375</v>
      </c>
      <c r="AY25" s="381">
        <v>0.92830000000000001</v>
      </c>
      <c r="AZ25" s="381">
        <v>0.91320000000000001</v>
      </c>
      <c r="BA25" s="381">
        <v>0.91069999999999995</v>
      </c>
      <c r="BB25" s="381">
        <v>0.91769999999999996</v>
      </c>
      <c r="BC25" s="381">
        <v>0.9153</v>
      </c>
      <c r="BD25" s="381">
        <v>0.91139999999999999</v>
      </c>
      <c r="BE25" s="381">
        <v>0.91210000000000002</v>
      </c>
      <c r="BF25" s="853">
        <v>0</v>
      </c>
      <c r="BG25" s="853">
        <v>0</v>
      </c>
      <c r="BH25" s="853">
        <v>0</v>
      </c>
      <c r="BI25" s="853">
        <v>0</v>
      </c>
      <c r="BJ25" s="853">
        <v>0</v>
      </c>
      <c r="BK25" s="853">
        <v>0</v>
      </c>
      <c r="BL25" s="853">
        <v>0</v>
      </c>
      <c r="BM25" s="853">
        <v>0</v>
      </c>
      <c r="BN25" s="853">
        <v>0</v>
      </c>
      <c r="BO25" s="853">
        <v>0</v>
      </c>
      <c r="BP25" s="853">
        <v>0</v>
      </c>
      <c r="BQ25" s="853">
        <v>0</v>
      </c>
      <c r="BR25" s="853">
        <v>0</v>
      </c>
      <c r="BS25" s="853">
        <v>0</v>
      </c>
      <c r="BT25" s="853">
        <v>0</v>
      </c>
      <c r="BU25" s="853">
        <v>0</v>
      </c>
      <c r="BV25" s="853">
        <v>0</v>
      </c>
    </row>
    <row r="26" spans="1:74" s="464" customFormat="1" ht="11.1" customHeight="1" x14ac:dyDescent="0.2">
      <c r="A26" s="205" t="s">
        <v>1510</v>
      </c>
      <c r="B26" s="477" t="s">
        <v>434</v>
      </c>
      <c r="C26" s="381">
        <v>1.3733</v>
      </c>
      <c r="D26" s="381">
        <v>1.3818999999999999</v>
      </c>
      <c r="E26" s="381">
        <v>1.3887</v>
      </c>
      <c r="F26" s="381">
        <v>1.4108000000000001</v>
      </c>
      <c r="G26" s="381">
        <v>1.4165000000000001</v>
      </c>
      <c r="H26" s="381">
        <v>1.4157</v>
      </c>
      <c r="I26" s="381">
        <v>1.4420999999999999</v>
      </c>
      <c r="J26" s="381">
        <v>1.4354</v>
      </c>
      <c r="K26" s="381">
        <v>1.4681999999999999</v>
      </c>
      <c r="L26" s="381">
        <v>1.4693000000000001</v>
      </c>
      <c r="M26" s="381">
        <v>1.4756</v>
      </c>
      <c r="N26" s="381">
        <v>1.4885999999999999</v>
      </c>
      <c r="O26" s="381">
        <v>1.4810000000000001</v>
      </c>
      <c r="P26" s="381">
        <v>1.4883</v>
      </c>
      <c r="Q26" s="381">
        <v>1.4911000000000001</v>
      </c>
      <c r="R26" s="381">
        <v>1.488</v>
      </c>
      <c r="S26" s="381">
        <v>1.4918</v>
      </c>
      <c r="T26" s="381">
        <v>1.5018</v>
      </c>
      <c r="U26" s="381">
        <v>1.4978</v>
      </c>
      <c r="V26" s="381">
        <v>1.4987999999999999</v>
      </c>
      <c r="W26" s="381">
        <v>1.4968999999999999</v>
      </c>
      <c r="X26" s="381">
        <v>1.494</v>
      </c>
      <c r="Y26" s="381">
        <v>1.5072000000000001</v>
      </c>
      <c r="Z26" s="381">
        <v>1.5067999999999999</v>
      </c>
      <c r="AA26" s="381">
        <v>1.5101</v>
      </c>
      <c r="AB26" s="381">
        <v>1.5104</v>
      </c>
      <c r="AC26" s="381">
        <v>1.5111000000000001</v>
      </c>
      <c r="AD26" s="381">
        <v>1.5046999999999999</v>
      </c>
      <c r="AE26" s="381">
        <v>1.5121</v>
      </c>
      <c r="AF26" s="381">
        <v>1.5162</v>
      </c>
      <c r="AG26" s="381">
        <v>1.5193000000000001</v>
      </c>
      <c r="AH26" s="381">
        <v>1.5253000000000001</v>
      </c>
      <c r="AI26" s="381">
        <v>1.5282</v>
      </c>
      <c r="AJ26" s="381">
        <v>1.5395000000000001</v>
      </c>
      <c r="AK26" s="381">
        <v>1.5479000000000001</v>
      </c>
      <c r="AL26" s="381">
        <v>1.5526</v>
      </c>
      <c r="AM26" s="381">
        <v>1.5630999999999999</v>
      </c>
      <c r="AN26" s="381">
        <v>1.5757000000000001</v>
      </c>
      <c r="AO26" s="381">
        <v>1.6206</v>
      </c>
      <c r="AP26" s="381">
        <v>1.6365000000000001</v>
      </c>
      <c r="AQ26" s="381">
        <v>1.6726000000000001</v>
      </c>
      <c r="AR26" s="381">
        <v>1.6786000000000001</v>
      </c>
      <c r="AS26" s="381">
        <v>1.6866000000000001</v>
      </c>
      <c r="AT26" s="381">
        <v>1.7031000000000001</v>
      </c>
      <c r="AU26" s="381">
        <v>1.7102999999999999</v>
      </c>
      <c r="AV26" s="381">
        <v>1.7518</v>
      </c>
      <c r="AW26" s="381">
        <v>1.7602</v>
      </c>
      <c r="AX26" s="381">
        <v>1.7885</v>
      </c>
      <c r="AY26" s="381">
        <v>1.8018000000000001</v>
      </c>
      <c r="AZ26" s="381">
        <v>1.8205</v>
      </c>
      <c r="BA26" s="381">
        <v>1.8302</v>
      </c>
      <c r="BB26" s="381">
        <v>1.8347</v>
      </c>
      <c r="BC26" s="381">
        <v>1.8516999999999999</v>
      </c>
      <c r="BD26" s="381">
        <v>1.8577999999999999</v>
      </c>
      <c r="BE26" s="381">
        <v>1.8702000000000001</v>
      </c>
      <c r="BF26" s="853">
        <v>0</v>
      </c>
      <c r="BG26" s="853">
        <v>0</v>
      </c>
      <c r="BH26" s="853">
        <v>0</v>
      </c>
      <c r="BI26" s="853">
        <v>0</v>
      </c>
      <c r="BJ26" s="853">
        <v>0</v>
      </c>
      <c r="BK26" s="853">
        <v>0</v>
      </c>
      <c r="BL26" s="853">
        <v>0</v>
      </c>
      <c r="BM26" s="853">
        <v>0</v>
      </c>
      <c r="BN26" s="853">
        <v>0</v>
      </c>
      <c r="BO26" s="853">
        <v>0</v>
      </c>
      <c r="BP26" s="853">
        <v>0</v>
      </c>
      <c r="BQ26" s="853">
        <v>0</v>
      </c>
      <c r="BR26" s="853">
        <v>0</v>
      </c>
      <c r="BS26" s="853">
        <v>0</v>
      </c>
      <c r="BT26" s="853">
        <v>0</v>
      </c>
      <c r="BU26" s="853">
        <v>0</v>
      </c>
      <c r="BV26" s="853">
        <v>0</v>
      </c>
    </row>
    <row r="27" spans="1:74" ht="11.1" customHeight="1" x14ac:dyDescent="0.2">
      <c r="A27" s="205" t="s">
        <v>1511</v>
      </c>
      <c r="B27" s="477" t="s">
        <v>1497</v>
      </c>
      <c r="C27" s="381">
        <v>1.9635</v>
      </c>
      <c r="D27" s="381">
        <v>1.9654</v>
      </c>
      <c r="E27" s="381">
        <v>1.9785999999999999</v>
      </c>
      <c r="F27" s="381">
        <v>2</v>
      </c>
      <c r="G27" s="381">
        <v>1.9883999999999999</v>
      </c>
      <c r="H27" s="381">
        <v>2.0146000000000002</v>
      </c>
      <c r="I27" s="381">
        <v>2.0173999999999999</v>
      </c>
      <c r="J27" s="381">
        <v>2.0488</v>
      </c>
      <c r="K27" s="381">
        <v>2.0520999999999998</v>
      </c>
      <c r="L27" s="381">
        <v>2.0598000000000001</v>
      </c>
      <c r="M27" s="381">
        <v>2.0520999999999998</v>
      </c>
      <c r="N27" s="381">
        <v>2.0356999999999998</v>
      </c>
      <c r="O27" s="381">
        <v>1.9538</v>
      </c>
      <c r="P27" s="381">
        <v>1.9068000000000001</v>
      </c>
      <c r="Q27" s="381">
        <v>1.9315</v>
      </c>
      <c r="R27" s="381">
        <v>1.9777</v>
      </c>
      <c r="S27" s="381">
        <v>2</v>
      </c>
      <c r="T27" s="381">
        <v>2.0405000000000002</v>
      </c>
      <c r="U27" s="381">
        <v>2.0463</v>
      </c>
      <c r="V27" s="381">
        <v>2.0865999999999998</v>
      </c>
      <c r="W27" s="381">
        <v>2.0855000000000001</v>
      </c>
      <c r="X27" s="381">
        <v>2.0731000000000002</v>
      </c>
      <c r="Y27" s="381">
        <v>2.0270999999999999</v>
      </c>
      <c r="Z27" s="381">
        <v>1.9982</v>
      </c>
      <c r="AA27" s="381">
        <v>1.9669000000000001</v>
      </c>
      <c r="AB27" s="381">
        <v>1.9572000000000001</v>
      </c>
      <c r="AC27" s="381">
        <v>1.9510000000000001</v>
      </c>
      <c r="AD27" s="381">
        <v>1.9402999999999999</v>
      </c>
      <c r="AE27" s="381">
        <v>1.9184000000000001</v>
      </c>
      <c r="AF27" s="381">
        <v>1.9670000000000001</v>
      </c>
      <c r="AG27" s="381">
        <v>1.9891000000000001</v>
      </c>
      <c r="AH27" s="381">
        <v>1.9614</v>
      </c>
      <c r="AI27" s="381">
        <v>1.91</v>
      </c>
      <c r="AJ27" s="381">
        <v>1.9043000000000001</v>
      </c>
      <c r="AK27" s="381">
        <v>1.9037999999999999</v>
      </c>
      <c r="AL27" s="381">
        <v>1.8475999999999999</v>
      </c>
      <c r="AM27" s="381">
        <v>1.8552999999999999</v>
      </c>
      <c r="AN27" s="381">
        <v>1.8371</v>
      </c>
      <c r="AO27" s="381">
        <v>1.8065</v>
      </c>
      <c r="AP27" s="381">
        <v>1.8043</v>
      </c>
      <c r="AQ27" s="381">
        <v>1.7876000000000001</v>
      </c>
      <c r="AR27" s="381">
        <v>1.8140000000000001</v>
      </c>
      <c r="AS27" s="381">
        <v>1.8</v>
      </c>
      <c r="AT27" s="381">
        <v>1.8103</v>
      </c>
      <c r="AU27" s="381">
        <v>1.8395999999999999</v>
      </c>
      <c r="AV27" s="381">
        <v>1.8561000000000001</v>
      </c>
      <c r="AW27" s="381">
        <v>1.8667</v>
      </c>
      <c r="AX27" s="381">
        <v>1.8993</v>
      </c>
      <c r="AY27" s="381">
        <v>1.8832</v>
      </c>
      <c r="AZ27" s="381">
        <v>1.9256</v>
      </c>
      <c r="BA27" s="381">
        <v>1.9258999999999999</v>
      </c>
      <c r="BB27" s="381">
        <v>1.9723999999999999</v>
      </c>
      <c r="BC27" s="381">
        <v>1.9423999999999999</v>
      </c>
      <c r="BD27" s="381">
        <v>1.9688000000000001</v>
      </c>
      <c r="BE27" s="381">
        <v>1.9287000000000001</v>
      </c>
      <c r="BF27" s="853">
        <v>0</v>
      </c>
      <c r="BG27" s="853">
        <v>0</v>
      </c>
      <c r="BH27" s="853">
        <v>0</v>
      </c>
      <c r="BI27" s="853">
        <v>0</v>
      </c>
      <c r="BJ27" s="853">
        <v>0</v>
      </c>
      <c r="BK27" s="853">
        <v>0</v>
      </c>
      <c r="BL27" s="853">
        <v>0</v>
      </c>
      <c r="BM27" s="853">
        <v>0</v>
      </c>
      <c r="BN27" s="853">
        <v>0</v>
      </c>
      <c r="BO27" s="853">
        <v>0</v>
      </c>
      <c r="BP27" s="853">
        <v>0</v>
      </c>
      <c r="BQ27" s="853">
        <v>0</v>
      </c>
      <c r="BR27" s="853">
        <v>0</v>
      </c>
      <c r="BS27" s="853">
        <v>0</v>
      </c>
      <c r="BT27" s="853">
        <v>0</v>
      </c>
      <c r="BU27" s="853">
        <v>0</v>
      </c>
      <c r="BV27" s="853">
        <v>0</v>
      </c>
    </row>
    <row r="28" spans="1:74" ht="11.1" customHeight="1" x14ac:dyDescent="0.2">
      <c r="A28" s="205"/>
      <c r="B28" s="209"/>
      <c r="C28" s="547"/>
      <c r="D28" s="547"/>
      <c r="E28" s="547"/>
      <c r="F28" s="547"/>
      <c r="G28" s="547"/>
      <c r="H28" s="547"/>
      <c r="I28" s="547"/>
      <c r="J28" s="547"/>
      <c r="K28" s="547"/>
      <c r="L28" s="547"/>
      <c r="M28" s="547"/>
      <c r="N28" s="547"/>
      <c r="O28" s="547"/>
      <c r="P28" s="547"/>
      <c r="Q28" s="547"/>
      <c r="R28" s="547"/>
      <c r="S28" s="547"/>
      <c r="T28" s="547"/>
      <c r="U28" s="547"/>
      <c r="V28" s="547"/>
      <c r="W28" s="547"/>
      <c r="X28" s="547"/>
      <c r="Y28" s="547"/>
      <c r="Z28" s="547"/>
      <c r="AA28" s="547"/>
      <c r="AB28" s="547"/>
      <c r="AC28" s="547"/>
      <c r="AD28" s="547"/>
      <c r="AE28" s="547"/>
      <c r="AF28" s="547"/>
      <c r="AG28" s="547"/>
      <c r="AH28" s="547"/>
      <c r="AI28" s="547"/>
      <c r="AJ28" s="547"/>
      <c r="AK28" s="547"/>
      <c r="AL28" s="547"/>
      <c r="AM28" s="547"/>
      <c r="AN28" s="547"/>
      <c r="AO28" s="547"/>
      <c r="AP28" s="547"/>
      <c r="AQ28" s="547"/>
      <c r="AR28" s="547"/>
      <c r="AS28" s="547"/>
      <c r="AT28" s="547"/>
      <c r="AU28" s="547"/>
      <c r="AV28" s="547"/>
      <c r="AW28" s="547"/>
      <c r="AX28" s="547"/>
      <c r="AY28" s="547"/>
      <c r="AZ28" s="547"/>
      <c r="BA28" s="778"/>
      <c r="BB28" s="778"/>
      <c r="BC28" s="778"/>
      <c r="BD28" s="778"/>
      <c r="BE28" s="778"/>
      <c r="BF28" s="285"/>
      <c r="BG28" s="285"/>
      <c r="BH28" s="285"/>
      <c r="BI28" s="285"/>
      <c r="BJ28" s="285"/>
      <c r="BK28" s="285"/>
      <c r="BL28" s="285"/>
      <c r="BM28" s="285"/>
      <c r="BN28" s="285"/>
      <c r="BO28" s="285"/>
      <c r="BP28" s="285"/>
      <c r="BQ28" s="285"/>
      <c r="BR28" s="285"/>
      <c r="BS28" s="285"/>
      <c r="BT28" s="285"/>
      <c r="BU28" s="285"/>
      <c r="BV28" s="285"/>
    </row>
    <row r="29" spans="1:74" ht="11.1" customHeight="1" x14ac:dyDescent="0.2">
      <c r="A29" s="525"/>
      <c r="B29" s="30" t="s">
        <v>1512</v>
      </c>
      <c r="C29" s="548"/>
      <c r="D29" s="548"/>
      <c r="E29" s="548"/>
      <c r="F29" s="548"/>
      <c r="G29" s="548"/>
      <c r="H29" s="548"/>
      <c r="I29" s="548"/>
      <c r="J29" s="548"/>
      <c r="K29" s="548"/>
      <c r="L29" s="548"/>
      <c r="M29" s="548"/>
      <c r="N29" s="548"/>
      <c r="O29" s="548"/>
      <c r="P29" s="548"/>
      <c r="Q29" s="548"/>
      <c r="R29" s="548"/>
      <c r="S29" s="548"/>
      <c r="T29" s="548"/>
      <c r="U29" s="548"/>
      <c r="V29" s="548"/>
      <c r="W29" s="548"/>
      <c r="X29" s="548"/>
      <c r="Y29" s="548"/>
      <c r="Z29" s="548"/>
      <c r="AA29" s="548"/>
      <c r="AB29" s="548"/>
      <c r="AC29" s="548"/>
      <c r="AD29" s="548"/>
      <c r="AE29" s="548"/>
      <c r="AF29" s="548"/>
      <c r="AG29" s="548"/>
      <c r="AH29" s="548"/>
      <c r="AI29" s="548"/>
      <c r="AJ29" s="548"/>
      <c r="AK29" s="548"/>
      <c r="AL29" s="548"/>
      <c r="AM29" s="548"/>
      <c r="AN29" s="548"/>
      <c r="AO29" s="548"/>
      <c r="AP29" s="548"/>
      <c r="AQ29" s="548"/>
      <c r="AR29" s="548"/>
      <c r="AS29" s="548"/>
      <c r="AT29" s="548"/>
      <c r="AU29" s="548"/>
      <c r="AV29" s="548"/>
      <c r="AW29" s="548"/>
      <c r="AX29" s="548"/>
      <c r="AY29" s="548"/>
      <c r="AZ29" s="548"/>
      <c r="BA29" s="778"/>
      <c r="BB29" s="778"/>
      <c r="BC29" s="778"/>
      <c r="BD29" s="778"/>
      <c r="BE29" s="778"/>
      <c r="BF29" s="285"/>
      <c r="BG29" s="285"/>
      <c r="BH29" s="285"/>
      <c r="BI29" s="285"/>
      <c r="BJ29" s="285"/>
      <c r="BK29" s="285"/>
      <c r="BL29" s="285"/>
      <c r="BM29" s="285"/>
      <c r="BN29" s="285"/>
      <c r="BO29" s="285"/>
      <c r="BP29" s="285"/>
      <c r="BQ29" s="285"/>
      <c r="BR29" s="285"/>
      <c r="BS29" s="285"/>
      <c r="BT29" s="285"/>
      <c r="BU29" s="285"/>
      <c r="BV29" s="285"/>
    </row>
    <row r="30" spans="1:74" ht="11.1" customHeight="1" x14ac:dyDescent="0.2">
      <c r="A30" s="205" t="s">
        <v>1513</v>
      </c>
      <c r="B30" s="477" t="s">
        <v>426</v>
      </c>
      <c r="C30" s="279">
        <v>59</v>
      </c>
      <c r="D30" s="279">
        <v>61</v>
      </c>
      <c r="E30" s="279">
        <v>86</v>
      </c>
      <c r="F30" s="279">
        <v>62</v>
      </c>
      <c r="G30" s="279">
        <v>96</v>
      </c>
      <c r="H30" s="279">
        <v>68</v>
      </c>
      <c r="I30" s="279">
        <v>76</v>
      </c>
      <c r="J30" s="279">
        <v>90</v>
      </c>
      <c r="K30" s="279">
        <v>98</v>
      </c>
      <c r="L30" s="279">
        <v>71</v>
      </c>
      <c r="M30" s="279">
        <v>86</v>
      </c>
      <c r="N30" s="279">
        <v>59</v>
      </c>
      <c r="O30" s="279">
        <v>95</v>
      </c>
      <c r="P30" s="279">
        <v>80</v>
      </c>
      <c r="Q30" s="279">
        <v>90</v>
      </c>
      <c r="R30" s="279">
        <v>87</v>
      </c>
      <c r="S30" s="279">
        <v>79</v>
      </c>
      <c r="T30" s="279">
        <v>78</v>
      </c>
      <c r="U30" s="279">
        <v>89</v>
      </c>
      <c r="V30" s="279">
        <v>50</v>
      </c>
      <c r="W30" s="279">
        <v>80</v>
      </c>
      <c r="X30" s="279">
        <v>74</v>
      </c>
      <c r="Y30" s="279">
        <v>65</v>
      </c>
      <c r="Z30" s="279">
        <v>49</v>
      </c>
      <c r="AA30" s="279">
        <v>61</v>
      </c>
      <c r="AB30" s="279">
        <v>73</v>
      </c>
      <c r="AC30" s="279">
        <v>76</v>
      </c>
      <c r="AD30" s="279">
        <v>72</v>
      </c>
      <c r="AE30" s="279">
        <v>59</v>
      </c>
      <c r="AF30" s="279">
        <v>57</v>
      </c>
      <c r="AG30" s="279">
        <v>64</v>
      </c>
      <c r="AH30" s="279">
        <v>52</v>
      </c>
      <c r="AI30" s="279">
        <v>47</v>
      </c>
      <c r="AJ30" s="279">
        <v>53</v>
      </c>
      <c r="AK30" s="279">
        <v>52</v>
      </c>
      <c r="AL30" s="279">
        <v>62</v>
      </c>
      <c r="AM30" s="279">
        <v>44</v>
      </c>
      <c r="AN30" s="279">
        <v>61</v>
      </c>
      <c r="AO30" s="279">
        <v>91</v>
      </c>
      <c r="AP30" s="279">
        <v>70</v>
      </c>
      <c r="AQ30" s="279">
        <v>53</v>
      </c>
      <c r="AR30" s="279">
        <v>80</v>
      </c>
      <c r="AS30" s="279">
        <v>65</v>
      </c>
      <c r="AT30" s="279">
        <v>50</v>
      </c>
      <c r="AU30" s="279">
        <v>53</v>
      </c>
      <c r="AV30" s="279">
        <v>80</v>
      </c>
      <c r="AW30" s="279">
        <v>55</v>
      </c>
      <c r="AX30" s="279">
        <v>79</v>
      </c>
      <c r="AY30" s="279">
        <v>75</v>
      </c>
      <c r="AZ30" s="279">
        <v>86</v>
      </c>
      <c r="BA30" s="279">
        <v>97</v>
      </c>
      <c r="BB30" s="279">
        <v>96</v>
      </c>
      <c r="BC30" s="279">
        <v>97</v>
      </c>
      <c r="BD30" s="279">
        <v>90</v>
      </c>
      <c r="BE30" s="279">
        <v>90</v>
      </c>
      <c r="BF30" s="853">
        <v>0</v>
      </c>
      <c r="BG30" s="853">
        <v>0</v>
      </c>
      <c r="BH30" s="853">
        <v>0</v>
      </c>
      <c r="BI30" s="853">
        <v>0</v>
      </c>
      <c r="BJ30" s="853">
        <v>0</v>
      </c>
      <c r="BK30" s="853">
        <v>0</v>
      </c>
      <c r="BL30" s="853">
        <v>0</v>
      </c>
      <c r="BM30" s="853">
        <v>0</v>
      </c>
      <c r="BN30" s="853">
        <v>0</v>
      </c>
      <c r="BO30" s="853">
        <v>0</v>
      </c>
      <c r="BP30" s="853">
        <v>0</v>
      </c>
      <c r="BQ30" s="853">
        <v>0</v>
      </c>
      <c r="BR30" s="853">
        <v>0</v>
      </c>
      <c r="BS30" s="853">
        <v>0</v>
      </c>
      <c r="BT30" s="853">
        <v>0</v>
      </c>
      <c r="BU30" s="853">
        <v>0</v>
      </c>
      <c r="BV30" s="853">
        <v>0</v>
      </c>
    </row>
    <row r="31" spans="1:74" ht="11.1" customHeight="1" x14ac:dyDescent="0.2">
      <c r="A31" s="205" t="s">
        <v>1514</v>
      </c>
      <c r="B31" s="477" t="s">
        <v>428</v>
      </c>
      <c r="C31" s="279">
        <v>35</v>
      </c>
      <c r="D31" s="279">
        <v>49</v>
      </c>
      <c r="E31" s="279">
        <v>71</v>
      </c>
      <c r="F31" s="279">
        <v>40</v>
      </c>
      <c r="G31" s="279">
        <v>65</v>
      </c>
      <c r="H31" s="279">
        <v>84</v>
      </c>
      <c r="I31" s="279">
        <v>92</v>
      </c>
      <c r="J31" s="279">
        <v>93</v>
      </c>
      <c r="K31" s="279">
        <v>82</v>
      </c>
      <c r="L31" s="279">
        <v>95</v>
      </c>
      <c r="M31" s="279">
        <v>78</v>
      </c>
      <c r="N31" s="279">
        <v>40</v>
      </c>
      <c r="O31" s="279">
        <v>89</v>
      </c>
      <c r="P31" s="279">
        <v>83</v>
      </c>
      <c r="Q31" s="279">
        <v>86</v>
      </c>
      <c r="R31" s="279">
        <v>100</v>
      </c>
      <c r="S31" s="279">
        <v>99</v>
      </c>
      <c r="T31" s="279">
        <v>112</v>
      </c>
      <c r="U31" s="279">
        <v>115</v>
      </c>
      <c r="V31" s="279">
        <v>104</v>
      </c>
      <c r="W31" s="279">
        <v>87</v>
      </c>
      <c r="X31" s="279">
        <v>60</v>
      </c>
      <c r="Y31" s="279">
        <v>79</v>
      </c>
      <c r="Z31" s="279">
        <v>77</v>
      </c>
      <c r="AA31" s="279">
        <v>40</v>
      </c>
      <c r="AB31" s="279">
        <v>73</v>
      </c>
      <c r="AC31" s="279">
        <v>57</v>
      </c>
      <c r="AD31" s="279">
        <v>79</v>
      </c>
      <c r="AE31" s="279">
        <v>102</v>
      </c>
      <c r="AF31" s="279">
        <v>81</v>
      </c>
      <c r="AG31" s="279">
        <v>93</v>
      </c>
      <c r="AH31" s="279">
        <v>99</v>
      </c>
      <c r="AI31" s="279">
        <v>87</v>
      </c>
      <c r="AJ31" s="279">
        <v>81</v>
      </c>
      <c r="AK31" s="279">
        <v>55</v>
      </c>
      <c r="AL31" s="279">
        <v>69</v>
      </c>
      <c r="AM31" s="279">
        <v>40</v>
      </c>
      <c r="AN31" s="279">
        <v>37</v>
      </c>
      <c r="AO31" s="279">
        <v>69</v>
      </c>
      <c r="AP31" s="279">
        <v>83</v>
      </c>
      <c r="AQ31" s="279">
        <v>73</v>
      </c>
      <c r="AR31" s="279">
        <v>84</v>
      </c>
      <c r="AS31" s="279">
        <v>72</v>
      </c>
      <c r="AT31" s="279">
        <v>68</v>
      </c>
      <c r="AU31" s="279">
        <v>75</v>
      </c>
      <c r="AV31" s="279">
        <v>75</v>
      </c>
      <c r="AW31" s="279">
        <v>63</v>
      </c>
      <c r="AX31" s="279">
        <v>62</v>
      </c>
      <c r="AY31" s="279">
        <v>55</v>
      </c>
      <c r="AZ31" s="279">
        <v>58</v>
      </c>
      <c r="BA31" s="279">
        <v>75</v>
      </c>
      <c r="BB31" s="279">
        <v>80</v>
      </c>
      <c r="BC31" s="279">
        <v>70</v>
      </c>
      <c r="BD31" s="279">
        <v>70</v>
      </c>
      <c r="BE31" s="279">
        <v>69</v>
      </c>
      <c r="BF31" s="853">
        <v>0</v>
      </c>
      <c r="BG31" s="853">
        <v>0</v>
      </c>
      <c r="BH31" s="853">
        <v>0</v>
      </c>
      <c r="BI31" s="853">
        <v>0</v>
      </c>
      <c r="BJ31" s="853">
        <v>0</v>
      </c>
      <c r="BK31" s="853">
        <v>0</v>
      </c>
      <c r="BL31" s="853">
        <v>0</v>
      </c>
      <c r="BM31" s="853">
        <v>0</v>
      </c>
      <c r="BN31" s="853">
        <v>0</v>
      </c>
      <c r="BO31" s="853">
        <v>0</v>
      </c>
      <c r="BP31" s="853">
        <v>0</v>
      </c>
      <c r="BQ31" s="853">
        <v>0</v>
      </c>
      <c r="BR31" s="853">
        <v>0</v>
      </c>
      <c r="BS31" s="853">
        <v>0</v>
      </c>
      <c r="BT31" s="853">
        <v>0</v>
      </c>
      <c r="BU31" s="853">
        <v>0</v>
      </c>
      <c r="BV31" s="853">
        <v>0</v>
      </c>
    </row>
    <row r="32" spans="1:74" ht="11.1" customHeight="1" x14ac:dyDescent="0.2">
      <c r="A32" s="205" t="s">
        <v>1515</v>
      </c>
      <c r="B32" s="477" t="s">
        <v>430</v>
      </c>
      <c r="C32" s="279">
        <v>98</v>
      </c>
      <c r="D32" s="279">
        <v>116</v>
      </c>
      <c r="E32" s="279">
        <v>118</v>
      </c>
      <c r="F32" s="279">
        <v>151</v>
      </c>
      <c r="G32" s="279">
        <v>131</v>
      </c>
      <c r="H32" s="279">
        <v>112</v>
      </c>
      <c r="I32" s="279">
        <v>138</v>
      </c>
      <c r="J32" s="279">
        <v>165</v>
      </c>
      <c r="K32" s="279">
        <v>146</v>
      </c>
      <c r="L32" s="279">
        <v>133</v>
      </c>
      <c r="M32" s="279">
        <v>146</v>
      </c>
      <c r="N32" s="279">
        <v>142</v>
      </c>
      <c r="O32" s="279">
        <v>152</v>
      </c>
      <c r="P32" s="279">
        <v>146</v>
      </c>
      <c r="Q32" s="279">
        <v>162</v>
      </c>
      <c r="R32" s="279">
        <v>147</v>
      </c>
      <c r="S32" s="279">
        <v>128</v>
      </c>
      <c r="T32" s="279">
        <v>147</v>
      </c>
      <c r="U32" s="279">
        <v>135</v>
      </c>
      <c r="V32" s="279">
        <v>125</v>
      </c>
      <c r="W32" s="279">
        <v>111</v>
      </c>
      <c r="X32" s="279">
        <v>125</v>
      </c>
      <c r="Y32" s="279">
        <v>119</v>
      </c>
      <c r="Z32" s="279">
        <v>66</v>
      </c>
      <c r="AA32" s="279">
        <v>134</v>
      </c>
      <c r="AB32" s="279">
        <v>136</v>
      </c>
      <c r="AC32" s="279">
        <v>132</v>
      </c>
      <c r="AD32" s="279">
        <v>136</v>
      </c>
      <c r="AE32" s="279">
        <v>124</v>
      </c>
      <c r="AF32" s="279">
        <v>123</v>
      </c>
      <c r="AG32" s="279">
        <v>133</v>
      </c>
      <c r="AH32" s="279">
        <v>116</v>
      </c>
      <c r="AI32" s="279">
        <v>126</v>
      </c>
      <c r="AJ32" s="279">
        <v>93</v>
      </c>
      <c r="AK32" s="279">
        <v>89</v>
      </c>
      <c r="AL32" s="279">
        <v>91</v>
      </c>
      <c r="AM32" s="279">
        <v>129</v>
      </c>
      <c r="AN32" s="279">
        <v>101</v>
      </c>
      <c r="AO32" s="279">
        <v>139</v>
      </c>
      <c r="AP32" s="279">
        <v>126</v>
      </c>
      <c r="AQ32" s="279">
        <v>123</v>
      </c>
      <c r="AR32" s="279">
        <v>112</v>
      </c>
      <c r="AS32" s="279">
        <v>100</v>
      </c>
      <c r="AT32" s="279">
        <v>70</v>
      </c>
      <c r="AU32" s="279">
        <v>110</v>
      </c>
      <c r="AV32" s="279">
        <v>105</v>
      </c>
      <c r="AW32" s="279">
        <v>95</v>
      </c>
      <c r="AX32" s="279">
        <v>97</v>
      </c>
      <c r="AY32" s="279">
        <v>102</v>
      </c>
      <c r="AZ32" s="279">
        <v>107</v>
      </c>
      <c r="BA32" s="279">
        <v>105</v>
      </c>
      <c r="BB32" s="279">
        <v>105</v>
      </c>
      <c r="BC32" s="279">
        <v>107</v>
      </c>
      <c r="BD32" s="279">
        <v>111</v>
      </c>
      <c r="BE32" s="279">
        <v>117</v>
      </c>
      <c r="BF32" s="853">
        <v>0</v>
      </c>
      <c r="BG32" s="853">
        <v>0</v>
      </c>
      <c r="BH32" s="853">
        <v>0</v>
      </c>
      <c r="BI32" s="853">
        <v>0</v>
      </c>
      <c r="BJ32" s="853">
        <v>0</v>
      </c>
      <c r="BK32" s="853">
        <v>0</v>
      </c>
      <c r="BL32" s="853">
        <v>0</v>
      </c>
      <c r="BM32" s="853">
        <v>0</v>
      </c>
      <c r="BN32" s="853">
        <v>0</v>
      </c>
      <c r="BO32" s="853">
        <v>0</v>
      </c>
      <c r="BP32" s="853">
        <v>0</v>
      </c>
      <c r="BQ32" s="853">
        <v>0</v>
      </c>
      <c r="BR32" s="853">
        <v>0</v>
      </c>
      <c r="BS32" s="853">
        <v>0</v>
      </c>
      <c r="BT32" s="853">
        <v>0</v>
      </c>
      <c r="BU32" s="853">
        <v>0</v>
      </c>
      <c r="BV32" s="853">
        <v>0</v>
      </c>
    </row>
    <row r="33" spans="1:74" ht="11.1" customHeight="1" x14ac:dyDescent="0.2">
      <c r="A33" s="205" t="s">
        <v>1516</v>
      </c>
      <c r="B33" s="477" t="s">
        <v>432</v>
      </c>
      <c r="C33" s="279">
        <v>43</v>
      </c>
      <c r="D33" s="279">
        <v>38</v>
      </c>
      <c r="E33" s="279">
        <v>55</v>
      </c>
      <c r="F33" s="279">
        <v>41</v>
      </c>
      <c r="G33" s="279">
        <v>58</v>
      </c>
      <c r="H33" s="279">
        <v>54</v>
      </c>
      <c r="I33" s="279">
        <v>62</v>
      </c>
      <c r="J33" s="279">
        <v>48</v>
      </c>
      <c r="K33" s="279">
        <v>59</v>
      </c>
      <c r="L33" s="279">
        <v>65</v>
      </c>
      <c r="M33" s="279">
        <v>47</v>
      </c>
      <c r="N33" s="279">
        <v>60</v>
      </c>
      <c r="O33" s="279">
        <v>54</v>
      </c>
      <c r="P33" s="279">
        <v>55</v>
      </c>
      <c r="Q33" s="279">
        <v>64</v>
      </c>
      <c r="R33" s="279">
        <v>56</v>
      </c>
      <c r="S33" s="279">
        <v>41</v>
      </c>
      <c r="T33" s="279">
        <v>33</v>
      </c>
      <c r="U33" s="279">
        <v>46</v>
      </c>
      <c r="V33" s="279">
        <v>41</v>
      </c>
      <c r="W33" s="279">
        <v>53</v>
      </c>
      <c r="X33" s="279">
        <v>44</v>
      </c>
      <c r="Y33" s="279">
        <v>46</v>
      </c>
      <c r="Z33" s="279">
        <v>38</v>
      </c>
      <c r="AA33" s="279">
        <v>37</v>
      </c>
      <c r="AB33" s="279">
        <v>40</v>
      </c>
      <c r="AC33" s="279">
        <v>36</v>
      </c>
      <c r="AD33" s="279">
        <v>41</v>
      </c>
      <c r="AE33" s="279">
        <v>36</v>
      </c>
      <c r="AF33" s="279">
        <v>37</v>
      </c>
      <c r="AG33" s="279">
        <v>26</v>
      </c>
      <c r="AH33" s="279">
        <v>32</v>
      </c>
      <c r="AI33" s="279">
        <v>38</v>
      </c>
      <c r="AJ33" s="279">
        <v>36</v>
      </c>
      <c r="AK33" s="279">
        <v>30</v>
      </c>
      <c r="AL33" s="279">
        <v>23</v>
      </c>
      <c r="AM33" s="279">
        <v>32</v>
      </c>
      <c r="AN33" s="279">
        <v>19</v>
      </c>
      <c r="AO33" s="279">
        <v>47</v>
      </c>
      <c r="AP33" s="279">
        <v>36</v>
      </c>
      <c r="AQ33" s="279">
        <v>49</v>
      </c>
      <c r="AR33" s="279">
        <v>42</v>
      </c>
      <c r="AS33" s="279">
        <v>49</v>
      </c>
      <c r="AT33" s="279">
        <v>49</v>
      </c>
      <c r="AU33" s="279">
        <v>49</v>
      </c>
      <c r="AV33" s="279">
        <v>44</v>
      </c>
      <c r="AW33" s="279">
        <v>60</v>
      </c>
      <c r="AX33" s="279">
        <v>49</v>
      </c>
      <c r="AY33" s="279">
        <v>64</v>
      </c>
      <c r="AZ33" s="279">
        <v>57</v>
      </c>
      <c r="BA33" s="279">
        <v>63</v>
      </c>
      <c r="BB33" s="279">
        <v>59</v>
      </c>
      <c r="BC33" s="279">
        <v>62</v>
      </c>
      <c r="BD33" s="279">
        <v>65</v>
      </c>
      <c r="BE33" s="279">
        <v>66</v>
      </c>
      <c r="BF33" s="853">
        <v>0</v>
      </c>
      <c r="BG33" s="853">
        <v>0</v>
      </c>
      <c r="BH33" s="853">
        <v>0</v>
      </c>
      <c r="BI33" s="853">
        <v>0</v>
      </c>
      <c r="BJ33" s="853">
        <v>0</v>
      </c>
      <c r="BK33" s="853">
        <v>0</v>
      </c>
      <c r="BL33" s="853">
        <v>0</v>
      </c>
      <c r="BM33" s="853">
        <v>0</v>
      </c>
      <c r="BN33" s="853">
        <v>0</v>
      </c>
      <c r="BO33" s="853">
        <v>0</v>
      </c>
      <c r="BP33" s="853">
        <v>0</v>
      </c>
      <c r="BQ33" s="853">
        <v>0</v>
      </c>
      <c r="BR33" s="853">
        <v>0</v>
      </c>
      <c r="BS33" s="853">
        <v>0</v>
      </c>
      <c r="BT33" s="853">
        <v>0</v>
      </c>
      <c r="BU33" s="853">
        <v>0</v>
      </c>
      <c r="BV33" s="853">
        <v>0</v>
      </c>
    </row>
    <row r="34" spans="1:74" ht="11.1" customHeight="1" x14ac:dyDescent="0.2">
      <c r="A34" s="205" t="s">
        <v>1517</v>
      </c>
      <c r="B34" s="477" t="s">
        <v>434</v>
      </c>
      <c r="C34" s="279">
        <v>454</v>
      </c>
      <c r="D34" s="279">
        <v>435</v>
      </c>
      <c r="E34" s="279">
        <v>477</v>
      </c>
      <c r="F34" s="279">
        <v>512</v>
      </c>
      <c r="G34" s="279">
        <v>503</v>
      </c>
      <c r="H34" s="279">
        <v>538</v>
      </c>
      <c r="I34" s="279">
        <v>554</v>
      </c>
      <c r="J34" s="279">
        <v>564</v>
      </c>
      <c r="K34" s="279">
        <v>523</v>
      </c>
      <c r="L34" s="279">
        <v>585</v>
      </c>
      <c r="M34" s="279">
        <v>531</v>
      </c>
      <c r="N34" s="279">
        <v>506</v>
      </c>
      <c r="O34" s="279">
        <v>554</v>
      </c>
      <c r="P34" s="279">
        <v>449</v>
      </c>
      <c r="Q34" s="279">
        <v>590</v>
      </c>
      <c r="R34" s="279">
        <v>542</v>
      </c>
      <c r="S34" s="279">
        <v>561</v>
      </c>
      <c r="T34" s="279">
        <v>472</v>
      </c>
      <c r="U34" s="279">
        <v>529</v>
      </c>
      <c r="V34" s="279">
        <v>522</v>
      </c>
      <c r="W34" s="279">
        <v>477</v>
      </c>
      <c r="X34" s="279">
        <v>565</v>
      </c>
      <c r="Y34" s="279">
        <v>453</v>
      </c>
      <c r="Z34" s="279">
        <v>454</v>
      </c>
      <c r="AA34" s="279">
        <v>495</v>
      </c>
      <c r="AB34" s="279">
        <v>551</v>
      </c>
      <c r="AC34" s="279">
        <v>517</v>
      </c>
      <c r="AD34" s="279">
        <v>555</v>
      </c>
      <c r="AE34" s="279">
        <v>524</v>
      </c>
      <c r="AF34" s="279">
        <v>482</v>
      </c>
      <c r="AG34" s="279">
        <v>592</v>
      </c>
      <c r="AH34" s="279">
        <v>532</v>
      </c>
      <c r="AI34" s="279">
        <v>482</v>
      </c>
      <c r="AJ34" s="279">
        <v>526</v>
      </c>
      <c r="AK34" s="279">
        <v>512</v>
      </c>
      <c r="AL34" s="279">
        <v>456</v>
      </c>
      <c r="AM34" s="279">
        <v>527</v>
      </c>
      <c r="AN34" s="279">
        <v>524</v>
      </c>
      <c r="AO34" s="279">
        <v>506</v>
      </c>
      <c r="AP34" s="279">
        <v>579</v>
      </c>
      <c r="AQ34" s="279">
        <v>492</v>
      </c>
      <c r="AR34" s="279">
        <v>457</v>
      </c>
      <c r="AS34" s="279">
        <v>421</v>
      </c>
      <c r="AT34" s="279">
        <v>543</v>
      </c>
      <c r="AU34" s="279">
        <v>487</v>
      </c>
      <c r="AV34" s="279">
        <v>470</v>
      </c>
      <c r="AW34" s="279">
        <v>525</v>
      </c>
      <c r="AX34" s="279">
        <v>467</v>
      </c>
      <c r="AY34" s="279">
        <v>432</v>
      </c>
      <c r="AZ34" s="279">
        <v>451</v>
      </c>
      <c r="BA34" s="279">
        <v>452</v>
      </c>
      <c r="BB34" s="279">
        <v>460</v>
      </c>
      <c r="BC34" s="279">
        <v>462</v>
      </c>
      <c r="BD34" s="279">
        <v>475</v>
      </c>
      <c r="BE34" s="279">
        <v>484</v>
      </c>
      <c r="BF34" s="853">
        <v>0</v>
      </c>
      <c r="BG34" s="853">
        <v>0</v>
      </c>
      <c r="BH34" s="853">
        <v>0</v>
      </c>
      <c r="BI34" s="853">
        <v>0</v>
      </c>
      <c r="BJ34" s="853">
        <v>0</v>
      </c>
      <c r="BK34" s="853">
        <v>0</v>
      </c>
      <c r="BL34" s="853">
        <v>0</v>
      </c>
      <c r="BM34" s="853">
        <v>0</v>
      </c>
      <c r="BN34" s="853">
        <v>0</v>
      </c>
      <c r="BO34" s="853">
        <v>0</v>
      </c>
      <c r="BP34" s="853">
        <v>0</v>
      </c>
      <c r="BQ34" s="853">
        <v>0</v>
      </c>
      <c r="BR34" s="853">
        <v>0</v>
      </c>
      <c r="BS34" s="853">
        <v>0</v>
      </c>
      <c r="BT34" s="853">
        <v>0</v>
      </c>
      <c r="BU34" s="853">
        <v>0</v>
      </c>
      <c r="BV34" s="853">
        <v>0</v>
      </c>
    </row>
    <row r="35" spans="1:74" ht="11.1" customHeight="1" x14ac:dyDescent="0.2">
      <c r="A35" s="205" t="s">
        <v>1518</v>
      </c>
      <c r="B35" s="477" t="s">
        <v>1497</v>
      </c>
      <c r="C35" s="279">
        <v>201</v>
      </c>
      <c r="D35" s="279">
        <v>204</v>
      </c>
      <c r="E35" s="279">
        <v>254</v>
      </c>
      <c r="F35" s="279">
        <v>235</v>
      </c>
      <c r="G35" s="279">
        <v>255</v>
      </c>
      <c r="H35" s="279">
        <v>302</v>
      </c>
      <c r="I35" s="279">
        <v>244</v>
      </c>
      <c r="J35" s="279">
        <v>279</v>
      </c>
      <c r="K35" s="279">
        <v>326</v>
      </c>
      <c r="L35" s="279">
        <v>364</v>
      </c>
      <c r="M35" s="279">
        <v>221</v>
      </c>
      <c r="N35" s="279">
        <v>241</v>
      </c>
      <c r="O35" s="279">
        <v>252</v>
      </c>
      <c r="P35" s="279">
        <v>216</v>
      </c>
      <c r="Q35" s="279">
        <v>255</v>
      </c>
      <c r="R35" s="279">
        <v>281</v>
      </c>
      <c r="S35" s="279">
        <v>257</v>
      </c>
      <c r="T35" s="279">
        <v>272</v>
      </c>
      <c r="U35" s="279">
        <v>226</v>
      </c>
      <c r="V35" s="279">
        <v>225</v>
      </c>
      <c r="W35" s="279">
        <v>283</v>
      </c>
      <c r="X35" s="279">
        <v>260</v>
      </c>
      <c r="Y35" s="279">
        <v>201</v>
      </c>
      <c r="Z35" s="279">
        <v>192</v>
      </c>
      <c r="AA35" s="279">
        <v>181</v>
      </c>
      <c r="AB35" s="279">
        <v>184</v>
      </c>
      <c r="AC35" s="279">
        <v>185</v>
      </c>
      <c r="AD35" s="279">
        <v>184</v>
      </c>
      <c r="AE35" s="279">
        <v>194</v>
      </c>
      <c r="AF35" s="279">
        <v>206</v>
      </c>
      <c r="AG35" s="279">
        <v>216</v>
      </c>
      <c r="AH35" s="279">
        <v>204</v>
      </c>
      <c r="AI35" s="279">
        <v>179</v>
      </c>
      <c r="AJ35" s="279">
        <v>189</v>
      </c>
      <c r="AK35" s="279">
        <v>181</v>
      </c>
      <c r="AL35" s="279">
        <v>189</v>
      </c>
      <c r="AM35" s="279">
        <v>189</v>
      </c>
      <c r="AN35" s="279">
        <v>175</v>
      </c>
      <c r="AO35" s="279">
        <v>190</v>
      </c>
      <c r="AP35" s="279">
        <v>202</v>
      </c>
      <c r="AQ35" s="279">
        <v>231</v>
      </c>
      <c r="AR35" s="279">
        <v>185</v>
      </c>
      <c r="AS35" s="279">
        <v>170</v>
      </c>
      <c r="AT35" s="279">
        <v>212</v>
      </c>
      <c r="AU35" s="279">
        <v>176</v>
      </c>
      <c r="AV35" s="279">
        <v>199</v>
      </c>
      <c r="AW35" s="279">
        <v>191</v>
      </c>
      <c r="AX35" s="279">
        <v>243</v>
      </c>
      <c r="AY35" s="279">
        <v>209</v>
      </c>
      <c r="AZ35" s="279">
        <v>216</v>
      </c>
      <c r="BA35" s="279">
        <v>229</v>
      </c>
      <c r="BB35" s="279">
        <v>211</v>
      </c>
      <c r="BC35" s="279">
        <v>224</v>
      </c>
      <c r="BD35" s="279">
        <v>225</v>
      </c>
      <c r="BE35" s="279">
        <v>240</v>
      </c>
      <c r="BF35" s="853">
        <v>0</v>
      </c>
      <c r="BG35" s="853">
        <v>0</v>
      </c>
      <c r="BH35" s="853">
        <v>0</v>
      </c>
      <c r="BI35" s="853">
        <v>0</v>
      </c>
      <c r="BJ35" s="853">
        <v>0</v>
      </c>
      <c r="BK35" s="853">
        <v>0</v>
      </c>
      <c r="BL35" s="853">
        <v>0</v>
      </c>
      <c r="BM35" s="853">
        <v>0</v>
      </c>
      <c r="BN35" s="853">
        <v>0</v>
      </c>
      <c r="BO35" s="853">
        <v>0</v>
      </c>
      <c r="BP35" s="853">
        <v>0</v>
      </c>
      <c r="BQ35" s="853">
        <v>0</v>
      </c>
      <c r="BR35" s="853">
        <v>0</v>
      </c>
      <c r="BS35" s="853">
        <v>0</v>
      </c>
      <c r="BT35" s="853">
        <v>0</v>
      </c>
      <c r="BU35" s="853">
        <v>0</v>
      </c>
      <c r="BV35" s="853">
        <v>0</v>
      </c>
    </row>
    <row r="36" spans="1:74" ht="11.1" customHeight="1" x14ac:dyDescent="0.2">
      <c r="A36" s="205"/>
      <c r="B36" s="543"/>
      <c r="C36" s="315"/>
      <c r="D36" s="315"/>
      <c r="E36" s="315"/>
      <c r="F36" s="315"/>
      <c r="G36" s="315"/>
      <c r="H36" s="315"/>
      <c r="I36" s="315"/>
      <c r="J36" s="315"/>
      <c r="K36" s="315"/>
      <c r="L36" s="315"/>
      <c r="M36" s="315"/>
      <c r="N36" s="315"/>
      <c r="O36" s="315"/>
      <c r="P36" s="315"/>
      <c r="Q36" s="315"/>
      <c r="R36" s="315"/>
      <c r="S36" s="315"/>
      <c r="T36" s="315"/>
      <c r="U36" s="315"/>
      <c r="V36" s="315"/>
      <c r="W36" s="315"/>
      <c r="X36" s="315"/>
      <c r="Y36" s="315"/>
      <c r="Z36" s="315"/>
      <c r="AA36" s="315"/>
      <c r="AB36" s="315"/>
      <c r="AC36" s="315"/>
      <c r="AD36" s="315"/>
      <c r="AE36" s="315"/>
      <c r="AF36" s="315"/>
      <c r="AG36" s="315"/>
      <c r="AH36" s="315"/>
      <c r="AI36" s="315"/>
      <c r="AJ36" s="315"/>
      <c r="AK36" s="315"/>
      <c r="AL36" s="315"/>
      <c r="AM36" s="315"/>
      <c r="AN36" s="315"/>
      <c r="AO36" s="315"/>
      <c r="AP36" s="315"/>
      <c r="AQ36" s="315"/>
      <c r="AR36" s="315"/>
      <c r="AS36" s="315"/>
      <c r="AT36" s="315"/>
      <c r="AU36" s="315"/>
      <c r="AV36" s="315"/>
      <c r="AW36" s="315"/>
      <c r="AX36" s="315"/>
      <c r="AY36" s="315"/>
      <c r="AZ36" s="315"/>
      <c r="BA36" s="778"/>
      <c r="BB36" s="778"/>
      <c r="BC36" s="778"/>
      <c r="BD36" s="778"/>
      <c r="BE36" s="778"/>
      <c r="BF36" s="285"/>
      <c r="BG36" s="285"/>
      <c r="BH36" s="285"/>
      <c r="BI36" s="285"/>
      <c r="BJ36" s="285"/>
      <c r="BK36" s="285"/>
      <c r="BL36" s="285"/>
      <c r="BM36" s="285"/>
      <c r="BN36" s="285"/>
      <c r="BO36" s="285"/>
      <c r="BP36" s="285"/>
      <c r="BQ36" s="285"/>
      <c r="BR36" s="285"/>
      <c r="BS36" s="285"/>
      <c r="BT36" s="285"/>
      <c r="BU36" s="285"/>
      <c r="BV36" s="285"/>
    </row>
    <row r="37" spans="1:74" s="464" customFormat="1" ht="11.1" customHeight="1" x14ac:dyDescent="0.2">
      <c r="A37" s="205"/>
      <c r="B37" s="30" t="s">
        <v>1519</v>
      </c>
      <c r="C37" s="315"/>
      <c r="D37" s="315"/>
      <c r="E37" s="315"/>
      <c r="F37" s="315"/>
      <c r="G37" s="315"/>
      <c r="H37" s="315"/>
      <c r="I37" s="315"/>
      <c r="J37" s="315"/>
      <c r="K37" s="315"/>
      <c r="L37" s="315"/>
      <c r="M37" s="315"/>
      <c r="N37" s="315"/>
      <c r="O37" s="315"/>
      <c r="P37" s="315"/>
      <c r="Q37" s="315"/>
      <c r="R37" s="315"/>
      <c r="S37" s="315"/>
      <c r="T37" s="315"/>
      <c r="U37" s="315"/>
      <c r="V37" s="315"/>
      <c r="W37" s="315"/>
      <c r="X37" s="315"/>
      <c r="Y37" s="315"/>
      <c r="Z37" s="315"/>
      <c r="AA37" s="315"/>
      <c r="AB37" s="315"/>
      <c r="AC37" s="315"/>
      <c r="AD37" s="315"/>
      <c r="AE37" s="315"/>
      <c r="AF37" s="315"/>
      <c r="AG37" s="315"/>
      <c r="AH37" s="315"/>
      <c r="AI37" s="315"/>
      <c r="AJ37" s="315"/>
      <c r="AK37" s="315"/>
      <c r="AL37" s="315"/>
      <c r="AM37" s="315"/>
      <c r="AN37" s="315"/>
      <c r="AO37" s="315"/>
      <c r="AP37" s="315"/>
      <c r="AQ37" s="315"/>
      <c r="AR37" s="315"/>
      <c r="AS37" s="315"/>
      <c r="AT37" s="315"/>
      <c r="AU37" s="315"/>
      <c r="AV37" s="315"/>
      <c r="AW37" s="315"/>
      <c r="AX37" s="315"/>
      <c r="AY37" s="315"/>
      <c r="AZ37" s="315"/>
      <c r="BA37" s="778"/>
      <c r="BB37" s="778"/>
      <c r="BC37" s="778"/>
      <c r="BD37" s="778"/>
      <c r="BE37" s="778"/>
      <c r="BF37" s="285"/>
      <c r="BG37" s="285"/>
      <c r="BH37" s="285"/>
      <c r="BI37" s="285"/>
      <c r="BJ37" s="285"/>
      <c r="BK37" s="285"/>
      <c r="BL37" s="285"/>
      <c r="BM37" s="285"/>
      <c r="BN37" s="285"/>
      <c r="BO37" s="285"/>
      <c r="BP37" s="285"/>
      <c r="BQ37" s="285"/>
      <c r="BR37" s="285"/>
      <c r="BS37" s="285"/>
      <c r="BT37" s="285"/>
      <c r="BU37" s="285"/>
      <c r="BV37" s="285"/>
    </row>
    <row r="38" spans="1:74" ht="11.1" customHeight="1" x14ac:dyDescent="0.2">
      <c r="A38" s="205" t="s">
        <v>1520</v>
      </c>
      <c r="B38" s="477" t="s">
        <v>426</v>
      </c>
      <c r="C38" s="279">
        <v>419</v>
      </c>
      <c r="D38" s="279">
        <v>444</v>
      </c>
      <c r="E38" s="279">
        <v>445</v>
      </c>
      <c r="F38" s="279">
        <v>473</v>
      </c>
      <c r="G38" s="279">
        <v>471</v>
      </c>
      <c r="H38" s="279">
        <v>497</v>
      </c>
      <c r="I38" s="279">
        <v>510</v>
      </c>
      <c r="J38" s="279">
        <v>508</v>
      </c>
      <c r="K38" s="279">
        <v>496</v>
      </c>
      <c r="L38" s="279">
        <v>522</v>
      </c>
      <c r="M38" s="279">
        <v>532</v>
      </c>
      <c r="N38" s="279">
        <v>568</v>
      </c>
      <c r="O38" s="279">
        <v>569</v>
      </c>
      <c r="P38" s="279">
        <v>584</v>
      </c>
      <c r="Q38" s="279">
        <v>588</v>
      </c>
      <c r="R38" s="279">
        <v>597</v>
      </c>
      <c r="S38" s="279">
        <v>612</v>
      </c>
      <c r="T38" s="279">
        <v>624</v>
      </c>
      <c r="U38" s="279">
        <v>623</v>
      </c>
      <c r="V38" s="279">
        <v>652</v>
      </c>
      <c r="W38" s="279">
        <v>646</v>
      </c>
      <c r="X38" s="279">
        <v>644</v>
      </c>
      <c r="Y38" s="279">
        <v>652</v>
      </c>
      <c r="Z38" s="279">
        <v>678</v>
      </c>
      <c r="AA38" s="279">
        <v>693</v>
      </c>
      <c r="AB38" s="279">
        <v>700</v>
      </c>
      <c r="AC38" s="279">
        <v>705</v>
      </c>
      <c r="AD38" s="279">
        <v>709</v>
      </c>
      <c r="AE38" s="279">
        <v>723</v>
      </c>
      <c r="AF38" s="279">
        <v>734</v>
      </c>
      <c r="AG38" s="279">
        <v>738</v>
      </c>
      <c r="AH38" s="279">
        <v>751</v>
      </c>
      <c r="AI38" s="279">
        <v>765</v>
      </c>
      <c r="AJ38" s="279">
        <v>773</v>
      </c>
      <c r="AK38" s="279">
        <v>784</v>
      </c>
      <c r="AL38" s="279">
        <v>784</v>
      </c>
      <c r="AM38" s="279">
        <v>802</v>
      </c>
      <c r="AN38" s="279">
        <v>805</v>
      </c>
      <c r="AO38" s="279">
        <v>778</v>
      </c>
      <c r="AP38" s="279">
        <v>776</v>
      </c>
      <c r="AQ38" s="279">
        <v>788</v>
      </c>
      <c r="AR38" s="279">
        <v>775</v>
      </c>
      <c r="AS38" s="279">
        <v>774</v>
      </c>
      <c r="AT38" s="279">
        <v>791</v>
      </c>
      <c r="AU38" s="279">
        <v>807</v>
      </c>
      <c r="AV38" s="279">
        <v>793</v>
      </c>
      <c r="AW38" s="279">
        <v>807</v>
      </c>
      <c r="AX38" s="279">
        <v>800</v>
      </c>
      <c r="AY38" s="279">
        <v>796</v>
      </c>
      <c r="AZ38" s="279">
        <v>783</v>
      </c>
      <c r="BA38" s="279">
        <v>757</v>
      </c>
      <c r="BB38" s="279">
        <v>729</v>
      </c>
      <c r="BC38" s="279">
        <v>700</v>
      </c>
      <c r="BD38" s="279">
        <v>677</v>
      </c>
      <c r="BE38" s="279">
        <v>653</v>
      </c>
      <c r="BF38" s="853">
        <v>0</v>
      </c>
      <c r="BG38" s="853">
        <v>0</v>
      </c>
      <c r="BH38" s="853">
        <v>0</v>
      </c>
      <c r="BI38" s="853">
        <v>0</v>
      </c>
      <c r="BJ38" s="853">
        <v>0</v>
      </c>
      <c r="BK38" s="853">
        <v>0</v>
      </c>
      <c r="BL38" s="853">
        <v>0</v>
      </c>
      <c r="BM38" s="853">
        <v>0</v>
      </c>
      <c r="BN38" s="853">
        <v>0</v>
      </c>
      <c r="BO38" s="853">
        <v>0</v>
      </c>
      <c r="BP38" s="853">
        <v>0</v>
      </c>
      <c r="BQ38" s="853">
        <v>0</v>
      </c>
      <c r="BR38" s="853">
        <v>0</v>
      </c>
      <c r="BS38" s="853">
        <v>0</v>
      </c>
      <c r="BT38" s="853">
        <v>0</v>
      </c>
      <c r="BU38" s="853">
        <v>0</v>
      </c>
      <c r="BV38" s="853">
        <v>0</v>
      </c>
    </row>
    <row r="39" spans="1:74" ht="11.1" customHeight="1" x14ac:dyDescent="0.2">
      <c r="A39" s="525" t="s">
        <v>1521</v>
      </c>
      <c r="B39" s="477" t="s">
        <v>428</v>
      </c>
      <c r="C39" s="279">
        <v>601</v>
      </c>
      <c r="D39" s="279">
        <v>617</v>
      </c>
      <c r="E39" s="279">
        <v>613</v>
      </c>
      <c r="F39" s="279">
        <v>631</v>
      </c>
      <c r="G39" s="279">
        <v>642</v>
      </c>
      <c r="H39" s="279">
        <v>633</v>
      </c>
      <c r="I39" s="279">
        <v>616</v>
      </c>
      <c r="J39" s="279">
        <v>600</v>
      </c>
      <c r="K39" s="279">
        <v>596</v>
      </c>
      <c r="L39" s="279">
        <v>578</v>
      </c>
      <c r="M39" s="279">
        <v>580</v>
      </c>
      <c r="N39" s="279">
        <v>621</v>
      </c>
      <c r="O39" s="279">
        <v>612</v>
      </c>
      <c r="P39" s="279">
        <v>610</v>
      </c>
      <c r="Q39" s="279">
        <v>605</v>
      </c>
      <c r="R39" s="279">
        <v>584</v>
      </c>
      <c r="S39" s="279">
        <v>559</v>
      </c>
      <c r="T39" s="279">
        <v>517</v>
      </c>
      <c r="U39" s="279">
        <v>472</v>
      </c>
      <c r="V39" s="279">
        <v>436</v>
      </c>
      <c r="W39" s="279">
        <v>414</v>
      </c>
      <c r="X39" s="279">
        <v>420</v>
      </c>
      <c r="Y39" s="279">
        <v>406</v>
      </c>
      <c r="Z39" s="279">
        <v>395</v>
      </c>
      <c r="AA39" s="279">
        <v>423</v>
      </c>
      <c r="AB39" s="279">
        <v>419</v>
      </c>
      <c r="AC39" s="279">
        <v>431</v>
      </c>
      <c r="AD39" s="279">
        <v>421</v>
      </c>
      <c r="AE39" s="279">
        <v>388</v>
      </c>
      <c r="AF39" s="279">
        <v>377</v>
      </c>
      <c r="AG39" s="279">
        <v>356</v>
      </c>
      <c r="AH39" s="279">
        <v>329</v>
      </c>
      <c r="AI39" s="279">
        <v>311</v>
      </c>
      <c r="AJ39" s="279">
        <v>299</v>
      </c>
      <c r="AK39" s="279">
        <v>315</v>
      </c>
      <c r="AL39" s="279">
        <v>320</v>
      </c>
      <c r="AM39" s="279">
        <v>352</v>
      </c>
      <c r="AN39" s="279">
        <v>382</v>
      </c>
      <c r="AO39" s="279">
        <v>381</v>
      </c>
      <c r="AP39" s="279">
        <v>366</v>
      </c>
      <c r="AQ39" s="279">
        <v>359</v>
      </c>
      <c r="AR39" s="279">
        <v>339</v>
      </c>
      <c r="AS39" s="279">
        <v>330</v>
      </c>
      <c r="AT39" s="279">
        <v>325</v>
      </c>
      <c r="AU39" s="279">
        <v>310</v>
      </c>
      <c r="AV39" s="279">
        <v>298</v>
      </c>
      <c r="AW39" s="279">
        <v>296</v>
      </c>
      <c r="AX39" s="279">
        <v>296</v>
      </c>
      <c r="AY39" s="279">
        <v>301</v>
      </c>
      <c r="AZ39" s="279">
        <v>304</v>
      </c>
      <c r="BA39" s="279">
        <v>289</v>
      </c>
      <c r="BB39" s="279">
        <v>270</v>
      </c>
      <c r="BC39" s="279">
        <v>260</v>
      </c>
      <c r="BD39" s="279">
        <v>251</v>
      </c>
      <c r="BE39" s="279">
        <v>240</v>
      </c>
      <c r="BF39" s="853">
        <v>0</v>
      </c>
      <c r="BG39" s="853">
        <v>0</v>
      </c>
      <c r="BH39" s="853">
        <v>0</v>
      </c>
      <c r="BI39" s="853">
        <v>0</v>
      </c>
      <c r="BJ39" s="853">
        <v>0</v>
      </c>
      <c r="BK39" s="853">
        <v>0</v>
      </c>
      <c r="BL39" s="853">
        <v>0</v>
      </c>
      <c r="BM39" s="853">
        <v>0</v>
      </c>
      <c r="BN39" s="853">
        <v>0</v>
      </c>
      <c r="BO39" s="853">
        <v>0</v>
      </c>
      <c r="BP39" s="853">
        <v>0</v>
      </c>
      <c r="BQ39" s="853">
        <v>0</v>
      </c>
      <c r="BR39" s="853">
        <v>0</v>
      </c>
      <c r="BS39" s="853">
        <v>0</v>
      </c>
      <c r="BT39" s="853">
        <v>0</v>
      </c>
      <c r="BU39" s="853">
        <v>0</v>
      </c>
      <c r="BV39" s="853">
        <v>0</v>
      </c>
    </row>
    <row r="40" spans="1:74" ht="11.1" customHeight="1" x14ac:dyDescent="0.2">
      <c r="A40" s="205" t="s">
        <v>1522</v>
      </c>
      <c r="B40" s="477" t="s">
        <v>430</v>
      </c>
      <c r="C40" s="279">
        <v>1241</v>
      </c>
      <c r="D40" s="279">
        <v>1217</v>
      </c>
      <c r="E40" s="279">
        <v>1200</v>
      </c>
      <c r="F40" s="279">
        <v>1155</v>
      </c>
      <c r="G40" s="279">
        <v>1134</v>
      </c>
      <c r="H40" s="279">
        <v>1136</v>
      </c>
      <c r="I40" s="279">
        <v>1115</v>
      </c>
      <c r="J40" s="279">
        <v>1067</v>
      </c>
      <c r="K40" s="279">
        <v>1039</v>
      </c>
      <c r="L40" s="279">
        <v>1024</v>
      </c>
      <c r="M40" s="279">
        <v>1003</v>
      </c>
      <c r="N40" s="279">
        <v>983</v>
      </c>
      <c r="O40" s="279">
        <v>951</v>
      </c>
      <c r="P40" s="279">
        <v>923</v>
      </c>
      <c r="Q40" s="279">
        <v>878</v>
      </c>
      <c r="R40" s="279">
        <v>845</v>
      </c>
      <c r="S40" s="279">
        <v>824</v>
      </c>
      <c r="T40" s="279">
        <v>780</v>
      </c>
      <c r="U40" s="279">
        <v>745</v>
      </c>
      <c r="V40" s="279">
        <v>712</v>
      </c>
      <c r="W40" s="279">
        <v>694</v>
      </c>
      <c r="X40" s="279">
        <v>662</v>
      </c>
      <c r="Y40" s="279">
        <v>637</v>
      </c>
      <c r="Z40" s="279">
        <v>667</v>
      </c>
      <c r="AA40" s="279">
        <v>631</v>
      </c>
      <c r="AB40" s="279">
        <v>592</v>
      </c>
      <c r="AC40" s="279">
        <v>561</v>
      </c>
      <c r="AD40" s="279">
        <v>527</v>
      </c>
      <c r="AE40" s="279">
        <v>503</v>
      </c>
      <c r="AF40" s="279">
        <v>479</v>
      </c>
      <c r="AG40" s="279">
        <v>443</v>
      </c>
      <c r="AH40" s="279">
        <v>425</v>
      </c>
      <c r="AI40" s="279">
        <v>400</v>
      </c>
      <c r="AJ40" s="279">
        <v>409</v>
      </c>
      <c r="AK40" s="279">
        <v>424</v>
      </c>
      <c r="AL40" s="279">
        <v>436</v>
      </c>
      <c r="AM40" s="279">
        <v>408</v>
      </c>
      <c r="AN40" s="279">
        <v>413</v>
      </c>
      <c r="AO40" s="279">
        <v>382</v>
      </c>
      <c r="AP40" s="279">
        <v>363</v>
      </c>
      <c r="AQ40" s="279">
        <v>345</v>
      </c>
      <c r="AR40" s="279">
        <v>333</v>
      </c>
      <c r="AS40" s="279">
        <v>335</v>
      </c>
      <c r="AT40" s="279">
        <v>366</v>
      </c>
      <c r="AU40" s="279">
        <v>362</v>
      </c>
      <c r="AV40" s="279">
        <v>370</v>
      </c>
      <c r="AW40" s="279">
        <v>382</v>
      </c>
      <c r="AX40" s="279">
        <v>390</v>
      </c>
      <c r="AY40" s="279">
        <v>389</v>
      </c>
      <c r="AZ40" s="279">
        <v>384</v>
      </c>
      <c r="BA40" s="279">
        <v>385</v>
      </c>
      <c r="BB40" s="279">
        <v>386</v>
      </c>
      <c r="BC40" s="279">
        <v>388</v>
      </c>
      <c r="BD40" s="279">
        <v>392</v>
      </c>
      <c r="BE40" s="279">
        <v>396</v>
      </c>
      <c r="BF40" s="853">
        <v>0</v>
      </c>
      <c r="BG40" s="853">
        <v>0</v>
      </c>
      <c r="BH40" s="853">
        <v>0</v>
      </c>
      <c r="BI40" s="853">
        <v>0</v>
      </c>
      <c r="BJ40" s="853">
        <v>0</v>
      </c>
      <c r="BK40" s="853">
        <v>0</v>
      </c>
      <c r="BL40" s="853">
        <v>0</v>
      </c>
      <c r="BM40" s="853">
        <v>0</v>
      </c>
      <c r="BN40" s="853">
        <v>0</v>
      </c>
      <c r="BO40" s="853">
        <v>0</v>
      </c>
      <c r="BP40" s="853">
        <v>0</v>
      </c>
      <c r="BQ40" s="853">
        <v>0</v>
      </c>
      <c r="BR40" s="853">
        <v>0</v>
      </c>
      <c r="BS40" s="853">
        <v>0</v>
      </c>
      <c r="BT40" s="853">
        <v>0</v>
      </c>
      <c r="BU40" s="853">
        <v>0</v>
      </c>
      <c r="BV40" s="853">
        <v>0</v>
      </c>
    </row>
    <row r="41" spans="1:74" ht="11.1" customHeight="1" x14ac:dyDescent="0.2">
      <c r="A41" s="205" t="s">
        <v>1523</v>
      </c>
      <c r="B41" s="477" t="s">
        <v>432</v>
      </c>
      <c r="C41" s="279">
        <v>382</v>
      </c>
      <c r="D41" s="279">
        <v>404</v>
      </c>
      <c r="E41" s="279">
        <v>417</v>
      </c>
      <c r="F41" s="279">
        <v>445</v>
      </c>
      <c r="G41" s="279">
        <v>459</v>
      </c>
      <c r="H41" s="279">
        <v>477</v>
      </c>
      <c r="I41" s="279">
        <v>488</v>
      </c>
      <c r="J41" s="279">
        <v>514</v>
      </c>
      <c r="K41" s="279">
        <v>531</v>
      </c>
      <c r="L41" s="279">
        <v>540</v>
      </c>
      <c r="M41" s="279">
        <v>566</v>
      </c>
      <c r="N41" s="279">
        <v>580</v>
      </c>
      <c r="O41" s="279">
        <v>599</v>
      </c>
      <c r="P41" s="279">
        <v>618</v>
      </c>
      <c r="Q41" s="279">
        <v>628</v>
      </c>
      <c r="R41" s="279">
        <v>642</v>
      </c>
      <c r="S41" s="279">
        <v>666</v>
      </c>
      <c r="T41" s="279">
        <v>689</v>
      </c>
      <c r="U41" s="279">
        <v>695</v>
      </c>
      <c r="V41" s="279">
        <v>704</v>
      </c>
      <c r="W41" s="279">
        <v>698</v>
      </c>
      <c r="X41" s="279">
        <v>699</v>
      </c>
      <c r="Y41" s="279">
        <v>696</v>
      </c>
      <c r="Z41" s="279">
        <v>703</v>
      </c>
      <c r="AA41" s="279">
        <v>711</v>
      </c>
      <c r="AB41" s="279">
        <v>713</v>
      </c>
      <c r="AC41" s="279">
        <v>715</v>
      </c>
      <c r="AD41" s="279">
        <v>707</v>
      </c>
      <c r="AE41" s="279">
        <v>705</v>
      </c>
      <c r="AF41" s="279">
        <v>703</v>
      </c>
      <c r="AG41" s="279">
        <v>712</v>
      </c>
      <c r="AH41" s="279">
        <v>713</v>
      </c>
      <c r="AI41" s="279">
        <v>706</v>
      </c>
      <c r="AJ41" s="279">
        <v>700</v>
      </c>
      <c r="AK41" s="279">
        <v>701</v>
      </c>
      <c r="AL41" s="279">
        <v>709</v>
      </c>
      <c r="AM41" s="279">
        <v>707</v>
      </c>
      <c r="AN41" s="279">
        <v>718</v>
      </c>
      <c r="AO41" s="279">
        <v>701</v>
      </c>
      <c r="AP41" s="279">
        <v>697</v>
      </c>
      <c r="AQ41" s="279">
        <v>682</v>
      </c>
      <c r="AR41" s="279">
        <v>676</v>
      </c>
      <c r="AS41" s="279">
        <v>665</v>
      </c>
      <c r="AT41" s="279">
        <v>657</v>
      </c>
      <c r="AU41" s="279">
        <v>650</v>
      </c>
      <c r="AV41" s="279">
        <v>648</v>
      </c>
      <c r="AW41" s="279">
        <v>630</v>
      </c>
      <c r="AX41" s="279">
        <v>626</v>
      </c>
      <c r="AY41" s="279">
        <v>606</v>
      </c>
      <c r="AZ41" s="279">
        <v>599</v>
      </c>
      <c r="BA41" s="279">
        <v>588</v>
      </c>
      <c r="BB41" s="279">
        <v>582</v>
      </c>
      <c r="BC41" s="279">
        <v>574</v>
      </c>
      <c r="BD41" s="279">
        <v>564</v>
      </c>
      <c r="BE41" s="279">
        <v>554</v>
      </c>
      <c r="BF41" s="853">
        <v>0</v>
      </c>
      <c r="BG41" s="853">
        <v>0</v>
      </c>
      <c r="BH41" s="853">
        <v>0</v>
      </c>
      <c r="BI41" s="853">
        <v>0</v>
      </c>
      <c r="BJ41" s="853">
        <v>0</v>
      </c>
      <c r="BK41" s="853">
        <v>0</v>
      </c>
      <c r="BL41" s="853">
        <v>0</v>
      </c>
      <c r="BM41" s="853">
        <v>0</v>
      </c>
      <c r="BN41" s="853">
        <v>0</v>
      </c>
      <c r="BO41" s="853">
        <v>0</v>
      </c>
      <c r="BP41" s="853">
        <v>0</v>
      </c>
      <c r="BQ41" s="853">
        <v>0</v>
      </c>
      <c r="BR41" s="853">
        <v>0</v>
      </c>
      <c r="BS41" s="853">
        <v>0</v>
      </c>
      <c r="BT41" s="853">
        <v>0</v>
      </c>
      <c r="BU41" s="853">
        <v>0</v>
      </c>
      <c r="BV41" s="853">
        <v>0</v>
      </c>
    </row>
    <row r="42" spans="1:74" ht="11.1" customHeight="1" x14ac:dyDescent="0.2">
      <c r="A42" s="205" t="s">
        <v>1524</v>
      </c>
      <c r="B42" s="477" t="s">
        <v>434</v>
      </c>
      <c r="C42" s="279">
        <v>2537</v>
      </c>
      <c r="D42" s="279">
        <v>2518</v>
      </c>
      <c r="E42" s="279">
        <v>2476</v>
      </c>
      <c r="F42" s="279">
        <v>2429</v>
      </c>
      <c r="G42" s="279">
        <v>2403</v>
      </c>
      <c r="H42" s="279">
        <v>2352</v>
      </c>
      <c r="I42" s="279">
        <v>2301</v>
      </c>
      <c r="J42" s="279">
        <v>2234</v>
      </c>
      <c r="K42" s="279">
        <v>2214</v>
      </c>
      <c r="L42" s="279">
        <v>2137</v>
      </c>
      <c r="M42" s="279">
        <v>2121</v>
      </c>
      <c r="N42" s="279">
        <v>2136</v>
      </c>
      <c r="O42" s="279">
        <v>2107</v>
      </c>
      <c r="P42" s="279">
        <v>2183</v>
      </c>
      <c r="Q42" s="279">
        <v>2114</v>
      </c>
      <c r="R42" s="279">
        <v>2101</v>
      </c>
      <c r="S42" s="279">
        <v>2061</v>
      </c>
      <c r="T42" s="279">
        <v>2102</v>
      </c>
      <c r="U42" s="279">
        <v>2073</v>
      </c>
      <c r="V42" s="279">
        <v>2037</v>
      </c>
      <c r="W42" s="279">
        <v>2036</v>
      </c>
      <c r="X42" s="279">
        <v>1937</v>
      </c>
      <c r="Y42" s="279">
        <v>1951</v>
      </c>
      <c r="Z42" s="279">
        <v>1965</v>
      </c>
      <c r="AA42" s="279">
        <v>1936</v>
      </c>
      <c r="AB42" s="279">
        <v>1857</v>
      </c>
      <c r="AC42" s="279">
        <v>1816</v>
      </c>
      <c r="AD42" s="279">
        <v>1738</v>
      </c>
      <c r="AE42" s="279">
        <v>1687</v>
      </c>
      <c r="AF42" s="279">
        <v>1672</v>
      </c>
      <c r="AG42" s="279">
        <v>1543</v>
      </c>
      <c r="AH42" s="279">
        <v>1476</v>
      </c>
      <c r="AI42" s="279">
        <v>1461</v>
      </c>
      <c r="AJ42" s="279">
        <v>1403</v>
      </c>
      <c r="AK42" s="279">
        <v>1359</v>
      </c>
      <c r="AL42" s="279">
        <v>1375</v>
      </c>
      <c r="AM42" s="279">
        <v>1321</v>
      </c>
      <c r="AN42" s="279">
        <v>1276</v>
      </c>
      <c r="AO42" s="279">
        <v>1257</v>
      </c>
      <c r="AP42" s="279">
        <v>1153</v>
      </c>
      <c r="AQ42" s="279">
        <v>1133</v>
      </c>
      <c r="AR42" s="279">
        <v>1133</v>
      </c>
      <c r="AS42" s="279">
        <v>1156</v>
      </c>
      <c r="AT42" s="279">
        <v>1049</v>
      </c>
      <c r="AU42" s="279">
        <v>995</v>
      </c>
      <c r="AV42" s="279">
        <v>964</v>
      </c>
      <c r="AW42" s="279">
        <v>884</v>
      </c>
      <c r="AX42" s="279">
        <v>861</v>
      </c>
      <c r="AY42" s="279">
        <v>869</v>
      </c>
      <c r="AZ42" s="279">
        <v>853</v>
      </c>
      <c r="BA42" s="279">
        <v>843</v>
      </c>
      <c r="BB42" s="279">
        <v>828</v>
      </c>
      <c r="BC42" s="279">
        <v>823</v>
      </c>
      <c r="BD42" s="279">
        <v>825</v>
      </c>
      <c r="BE42" s="279">
        <v>824</v>
      </c>
      <c r="BF42" s="853">
        <v>0</v>
      </c>
      <c r="BG42" s="853">
        <v>0</v>
      </c>
      <c r="BH42" s="853">
        <v>0</v>
      </c>
      <c r="BI42" s="853">
        <v>0</v>
      </c>
      <c r="BJ42" s="853">
        <v>0</v>
      </c>
      <c r="BK42" s="853">
        <v>0</v>
      </c>
      <c r="BL42" s="853">
        <v>0</v>
      </c>
      <c r="BM42" s="853">
        <v>0</v>
      </c>
      <c r="BN42" s="853">
        <v>0</v>
      </c>
      <c r="BO42" s="853">
        <v>0</v>
      </c>
      <c r="BP42" s="853">
        <v>0</v>
      </c>
      <c r="BQ42" s="853">
        <v>0</v>
      </c>
      <c r="BR42" s="853">
        <v>0</v>
      </c>
      <c r="BS42" s="853">
        <v>0</v>
      </c>
      <c r="BT42" s="853">
        <v>0</v>
      </c>
      <c r="BU42" s="853">
        <v>0</v>
      </c>
      <c r="BV42" s="853">
        <v>0</v>
      </c>
    </row>
    <row r="43" spans="1:74" ht="11.1" customHeight="1" x14ac:dyDescent="0.2">
      <c r="A43" s="205" t="s">
        <v>1525</v>
      </c>
      <c r="B43" s="477" t="s">
        <v>1497</v>
      </c>
      <c r="C43" s="279">
        <v>1823</v>
      </c>
      <c r="D43" s="279">
        <v>1846</v>
      </c>
      <c r="E43" s="279">
        <v>1823</v>
      </c>
      <c r="F43" s="279">
        <v>1828</v>
      </c>
      <c r="G43" s="279">
        <v>1831</v>
      </c>
      <c r="H43" s="279">
        <v>1807</v>
      </c>
      <c r="I43" s="279">
        <v>1864</v>
      </c>
      <c r="J43" s="279">
        <v>1900</v>
      </c>
      <c r="K43" s="279">
        <v>1896</v>
      </c>
      <c r="L43" s="279">
        <v>1859</v>
      </c>
      <c r="M43" s="279">
        <v>1974</v>
      </c>
      <c r="N43" s="279">
        <v>2062</v>
      </c>
      <c r="O43" s="279">
        <v>2105</v>
      </c>
      <c r="P43" s="279">
        <v>2155</v>
      </c>
      <c r="Q43" s="279">
        <v>2166</v>
      </c>
      <c r="R43" s="279">
        <v>2151</v>
      </c>
      <c r="S43" s="279">
        <v>2158</v>
      </c>
      <c r="T43" s="279">
        <v>2128</v>
      </c>
      <c r="U43" s="279">
        <v>2145</v>
      </c>
      <c r="V43" s="279">
        <v>2162</v>
      </c>
      <c r="W43" s="279">
        <v>2118</v>
      </c>
      <c r="X43" s="279">
        <v>2084</v>
      </c>
      <c r="Y43" s="279">
        <v>2109</v>
      </c>
      <c r="Z43" s="279">
        <v>2137</v>
      </c>
      <c r="AA43" s="279">
        <v>2164</v>
      </c>
      <c r="AB43" s="279">
        <v>2186</v>
      </c>
      <c r="AC43" s="279">
        <v>2200</v>
      </c>
      <c r="AD43" s="279">
        <v>2210</v>
      </c>
      <c r="AE43" s="279">
        <v>2204</v>
      </c>
      <c r="AF43" s="279">
        <v>2177</v>
      </c>
      <c r="AG43" s="279">
        <v>2143</v>
      </c>
      <c r="AH43" s="279">
        <v>2131</v>
      </c>
      <c r="AI43" s="279">
        <v>2143</v>
      </c>
      <c r="AJ43" s="279">
        <v>2153</v>
      </c>
      <c r="AK43" s="279">
        <v>2170</v>
      </c>
      <c r="AL43" s="279">
        <v>2182</v>
      </c>
      <c r="AM43" s="279">
        <v>2194</v>
      </c>
      <c r="AN43" s="279">
        <v>2222</v>
      </c>
      <c r="AO43" s="279">
        <v>2243</v>
      </c>
      <c r="AP43" s="279">
        <v>2253</v>
      </c>
      <c r="AQ43" s="279">
        <v>2230</v>
      </c>
      <c r="AR43" s="279">
        <v>2238</v>
      </c>
      <c r="AS43" s="279">
        <v>2251</v>
      </c>
      <c r="AT43" s="279">
        <v>2228</v>
      </c>
      <c r="AU43" s="279">
        <v>2247</v>
      </c>
      <c r="AV43" s="279">
        <v>2256</v>
      </c>
      <c r="AW43" s="279">
        <v>2275</v>
      </c>
      <c r="AX43" s="279">
        <v>2250</v>
      </c>
      <c r="AY43" s="279">
        <v>2269</v>
      </c>
      <c r="AZ43" s="279">
        <v>2286</v>
      </c>
      <c r="BA43" s="279">
        <v>2279</v>
      </c>
      <c r="BB43" s="279">
        <v>2281</v>
      </c>
      <c r="BC43" s="279">
        <v>2274</v>
      </c>
      <c r="BD43" s="279">
        <v>2270</v>
      </c>
      <c r="BE43" s="279">
        <v>2268</v>
      </c>
      <c r="BF43" s="853">
        <v>0</v>
      </c>
      <c r="BG43" s="853">
        <v>0</v>
      </c>
      <c r="BH43" s="853">
        <v>0</v>
      </c>
      <c r="BI43" s="853">
        <v>0</v>
      </c>
      <c r="BJ43" s="853">
        <v>0</v>
      </c>
      <c r="BK43" s="853">
        <v>0</v>
      </c>
      <c r="BL43" s="853">
        <v>0</v>
      </c>
      <c r="BM43" s="853">
        <v>0</v>
      </c>
      <c r="BN43" s="853">
        <v>0</v>
      </c>
      <c r="BO43" s="853">
        <v>0</v>
      </c>
      <c r="BP43" s="853">
        <v>0</v>
      </c>
      <c r="BQ43" s="853">
        <v>0</v>
      </c>
      <c r="BR43" s="853">
        <v>0</v>
      </c>
      <c r="BS43" s="853">
        <v>0</v>
      </c>
      <c r="BT43" s="853">
        <v>0</v>
      </c>
      <c r="BU43" s="853">
        <v>0</v>
      </c>
      <c r="BV43" s="853">
        <v>0</v>
      </c>
    </row>
    <row r="44" spans="1:74" ht="11.1" customHeight="1" x14ac:dyDescent="0.2">
      <c r="A44" s="205"/>
      <c r="B44" s="543"/>
      <c r="C44" s="279"/>
      <c r="D44" s="279"/>
      <c r="E44" s="279"/>
      <c r="F44" s="279"/>
      <c r="G44" s="279"/>
      <c r="H44" s="279"/>
      <c r="I44" s="279"/>
      <c r="J44" s="279"/>
      <c r="K44" s="279"/>
      <c r="L44" s="279"/>
      <c r="M44" s="279"/>
      <c r="N44" s="279"/>
      <c r="O44" s="279"/>
      <c r="P44" s="279"/>
      <c r="Q44" s="279"/>
      <c r="R44" s="279"/>
      <c r="S44" s="279"/>
      <c r="T44" s="279"/>
      <c r="U44" s="279"/>
      <c r="V44" s="279"/>
      <c r="W44" s="279"/>
      <c r="X44" s="279"/>
      <c r="Y44" s="279"/>
      <c r="Z44" s="279"/>
      <c r="AA44" s="279"/>
      <c r="AB44" s="279"/>
      <c r="AC44" s="279"/>
      <c r="AD44" s="279"/>
      <c r="AE44" s="279"/>
      <c r="AF44" s="279"/>
      <c r="AG44" s="279"/>
      <c r="AH44" s="279"/>
      <c r="AI44" s="279"/>
      <c r="AJ44" s="279"/>
      <c r="AK44" s="279"/>
      <c r="AL44" s="279"/>
      <c r="AM44" s="279"/>
      <c r="AN44" s="279"/>
      <c r="AO44" s="279"/>
      <c r="AP44" s="279"/>
      <c r="AQ44" s="279"/>
      <c r="AR44" s="279"/>
      <c r="AS44" s="279"/>
      <c r="AT44" s="279"/>
      <c r="AU44" s="279"/>
      <c r="AV44" s="279"/>
      <c r="AW44" s="279"/>
      <c r="AX44" s="279"/>
      <c r="AY44" s="279"/>
      <c r="AZ44" s="279"/>
      <c r="BA44" s="778"/>
      <c r="BB44" s="778"/>
      <c r="BC44" s="778"/>
      <c r="BD44" s="778"/>
      <c r="BE44" s="778"/>
      <c r="BF44" s="285"/>
      <c r="BG44" s="285"/>
      <c r="BH44" s="285"/>
      <c r="BI44" s="285"/>
      <c r="BJ44" s="285"/>
      <c r="BK44" s="285"/>
      <c r="BL44" s="285"/>
      <c r="BM44" s="285"/>
      <c r="BN44" s="285"/>
      <c r="BO44" s="285"/>
      <c r="BP44" s="285"/>
      <c r="BQ44" s="285"/>
      <c r="BR44" s="285"/>
      <c r="BS44" s="285"/>
      <c r="BT44" s="285"/>
      <c r="BU44" s="285"/>
      <c r="BV44" s="285"/>
    </row>
    <row r="45" spans="1:74" ht="11.1" customHeight="1" x14ac:dyDescent="0.2">
      <c r="A45" s="205"/>
      <c r="B45" s="30" t="s">
        <v>1526</v>
      </c>
      <c r="C45" s="279"/>
      <c r="D45" s="279"/>
      <c r="E45" s="279"/>
      <c r="F45" s="279"/>
      <c r="G45" s="279"/>
      <c r="H45" s="279"/>
      <c r="I45" s="279"/>
      <c r="J45" s="279"/>
      <c r="K45" s="279"/>
      <c r="L45" s="279"/>
      <c r="M45" s="279"/>
      <c r="N45" s="279"/>
      <c r="O45" s="279"/>
      <c r="P45" s="279"/>
      <c r="Q45" s="279"/>
      <c r="R45" s="279"/>
      <c r="S45" s="279"/>
      <c r="T45" s="279"/>
      <c r="U45" s="279"/>
      <c r="V45" s="279"/>
      <c r="W45" s="279"/>
      <c r="X45" s="279"/>
      <c r="Y45" s="279"/>
      <c r="Z45" s="279"/>
      <c r="AA45" s="279"/>
      <c r="AB45" s="279"/>
      <c r="AC45" s="279"/>
      <c r="AD45" s="279"/>
      <c r="AE45" s="279"/>
      <c r="AF45" s="279"/>
      <c r="AG45" s="279"/>
      <c r="AH45" s="279"/>
      <c r="AI45" s="279"/>
      <c r="AJ45" s="279"/>
      <c r="AK45" s="279"/>
      <c r="AL45" s="279"/>
      <c r="AM45" s="279"/>
      <c r="AN45" s="279"/>
      <c r="AO45" s="279"/>
      <c r="AP45" s="279"/>
      <c r="AQ45" s="279"/>
      <c r="AR45" s="279"/>
      <c r="AS45" s="279"/>
      <c r="AT45" s="279"/>
      <c r="AU45" s="279"/>
      <c r="AV45" s="279"/>
      <c r="AW45" s="279"/>
      <c r="AX45" s="279"/>
      <c r="AY45" s="279"/>
      <c r="AZ45" s="279"/>
      <c r="BA45" s="778"/>
      <c r="BB45" s="778"/>
      <c r="BC45" s="778"/>
      <c r="BD45" s="778"/>
      <c r="BE45" s="778"/>
      <c r="BF45" s="285"/>
      <c r="BG45" s="285"/>
      <c r="BH45" s="285"/>
      <c r="BI45" s="285"/>
      <c r="BJ45" s="285"/>
      <c r="BK45" s="285"/>
      <c r="BL45" s="285"/>
      <c r="BM45" s="285"/>
      <c r="BN45" s="285"/>
      <c r="BO45" s="285"/>
      <c r="BP45" s="285"/>
      <c r="BQ45" s="285"/>
      <c r="BR45" s="285"/>
      <c r="BS45" s="285"/>
      <c r="BT45" s="285"/>
      <c r="BU45" s="285"/>
      <c r="BV45" s="285"/>
    </row>
    <row r="46" spans="1:74" ht="11.1" customHeight="1" x14ac:dyDescent="0.2">
      <c r="A46" s="205" t="s">
        <v>1527</v>
      </c>
      <c r="B46" s="477" t="s">
        <v>426</v>
      </c>
      <c r="C46" s="279">
        <v>7.9978465671999999</v>
      </c>
      <c r="D46" s="279">
        <v>8.4199244318000002</v>
      </c>
      <c r="E46" s="279">
        <v>8.6606532766999997</v>
      </c>
      <c r="F46" s="279">
        <v>8.9566759326999996</v>
      </c>
      <c r="G46" s="279">
        <v>9.2933266133999997</v>
      </c>
      <c r="H46" s="279">
        <v>9.6863547688999994</v>
      </c>
      <c r="I46" s="279">
        <v>10.036392885</v>
      </c>
      <c r="J46" s="279">
        <v>10.081482646</v>
      </c>
      <c r="K46" s="279">
        <v>10.317212413</v>
      </c>
      <c r="L46" s="279">
        <v>11.025593683</v>
      </c>
      <c r="M46" s="279">
        <v>11.848514063</v>
      </c>
      <c r="N46" s="279">
        <v>12.463413344999999</v>
      </c>
      <c r="O46" s="279">
        <v>12.999516004</v>
      </c>
      <c r="P46" s="279">
        <v>13.45928357</v>
      </c>
      <c r="Q46" s="279">
        <v>13.506292562000001</v>
      </c>
      <c r="R46" s="279">
        <v>13.335194223</v>
      </c>
      <c r="S46" s="279">
        <v>13.131734359999999</v>
      </c>
      <c r="T46" s="279">
        <v>12.987322410999999</v>
      </c>
      <c r="U46" s="279">
        <v>13.018649007</v>
      </c>
      <c r="V46" s="279">
        <v>13.067569975</v>
      </c>
      <c r="W46" s="279">
        <v>12.955040148</v>
      </c>
      <c r="X46" s="279">
        <v>12.962776393</v>
      </c>
      <c r="Y46" s="279">
        <v>11.889726937000001</v>
      </c>
      <c r="Z46" s="279">
        <v>11.516484195</v>
      </c>
      <c r="AA46" s="279">
        <v>11.554066557000001</v>
      </c>
      <c r="AB46" s="279">
        <v>11.661366049</v>
      </c>
      <c r="AC46" s="279">
        <v>11.734744943999999</v>
      </c>
      <c r="AD46" s="279">
        <v>11.822863345</v>
      </c>
      <c r="AE46" s="279">
        <v>12.417164321</v>
      </c>
      <c r="AF46" s="279">
        <v>13.755397872</v>
      </c>
      <c r="AG46" s="279">
        <v>14.254193471000001</v>
      </c>
      <c r="AH46" s="279">
        <v>14.754678503999999</v>
      </c>
      <c r="AI46" s="279">
        <v>14.738819001</v>
      </c>
      <c r="AJ46" s="279">
        <v>14.85102107</v>
      </c>
      <c r="AK46" s="279">
        <v>15.161492574</v>
      </c>
      <c r="AL46" s="279">
        <v>15.798741004</v>
      </c>
      <c r="AM46" s="279">
        <v>16.770712134</v>
      </c>
      <c r="AN46" s="279">
        <v>17.562885013999999</v>
      </c>
      <c r="AO46" s="279">
        <v>17.953694640999998</v>
      </c>
      <c r="AP46" s="279">
        <v>18.501775047999999</v>
      </c>
      <c r="AQ46" s="279">
        <v>19.216970084</v>
      </c>
      <c r="AR46" s="279">
        <v>19.553316865999999</v>
      </c>
      <c r="AS46" s="279">
        <v>19.318301807000001</v>
      </c>
      <c r="AT46" s="279">
        <v>18.744089464000002</v>
      </c>
      <c r="AU46" s="279">
        <v>18.048228773000002</v>
      </c>
      <c r="AV46" s="279">
        <v>17.768298714</v>
      </c>
      <c r="AW46" s="279">
        <v>17.679813930000002</v>
      </c>
      <c r="AX46" s="279">
        <v>17.530842252999999</v>
      </c>
      <c r="AY46" s="279">
        <v>17.424354993000001</v>
      </c>
      <c r="AZ46" s="279">
        <v>17.653904181000001</v>
      </c>
      <c r="BA46" s="279">
        <v>17.880607949000002</v>
      </c>
      <c r="BB46" s="279">
        <v>18.115239887000001</v>
      </c>
      <c r="BC46" s="279">
        <v>18.315262013000002</v>
      </c>
      <c r="BD46" s="279">
        <v>18.486211996000002</v>
      </c>
      <c r="BE46" s="279">
        <v>18.615269658999999</v>
      </c>
      <c r="BF46" s="853">
        <v>0</v>
      </c>
      <c r="BG46" s="853">
        <v>0</v>
      </c>
      <c r="BH46" s="853">
        <v>0</v>
      </c>
      <c r="BI46" s="853">
        <v>0</v>
      </c>
      <c r="BJ46" s="853">
        <v>0</v>
      </c>
      <c r="BK46" s="853">
        <v>0</v>
      </c>
      <c r="BL46" s="853">
        <v>0</v>
      </c>
      <c r="BM46" s="853">
        <v>0</v>
      </c>
      <c r="BN46" s="853">
        <v>0</v>
      </c>
      <c r="BO46" s="853">
        <v>0</v>
      </c>
      <c r="BP46" s="853">
        <v>0</v>
      </c>
      <c r="BQ46" s="853">
        <v>0</v>
      </c>
      <c r="BR46" s="853">
        <v>0</v>
      </c>
      <c r="BS46" s="853">
        <v>0</v>
      </c>
      <c r="BT46" s="853">
        <v>0</v>
      </c>
      <c r="BU46" s="853">
        <v>0</v>
      </c>
      <c r="BV46" s="853">
        <v>0</v>
      </c>
    </row>
    <row r="47" spans="1:74" ht="11.1" customHeight="1" x14ac:dyDescent="0.2">
      <c r="A47" s="205" t="s">
        <v>1528</v>
      </c>
      <c r="B47" s="477" t="s">
        <v>428</v>
      </c>
      <c r="C47" s="279">
        <v>40.814452993000003</v>
      </c>
      <c r="D47" s="279">
        <v>38.916623229000002</v>
      </c>
      <c r="E47" s="279">
        <v>36.827882265</v>
      </c>
      <c r="F47" s="279">
        <v>35.429319866999997</v>
      </c>
      <c r="G47" s="279">
        <v>36.789706088000003</v>
      </c>
      <c r="H47" s="279">
        <v>40.263409490000001</v>
      </c>
      <c r="I47" s="279">
        <v>43.657596040999998</v>
      </c>
      <c r="J47" s="279">
        <v>46.106860820000001</v>
      </c>
      <c r="K47" s="279">
        <v>47.648817516000001</v>
      </c>
      <c r="L47" s="279">
        <v>48.699562471999997</v>
      </c>
      <c r="M47" s="279">
        <v>49.266194855999998</v>
      </c>
      <c r="N47" s="279">
        <v>49.586625273999999</v>
      </c>
      <c r="O47" s="279">
        <v>49.805412087999997</v>
      </c>
      <c r="P47" s="279">
        <v>50.444514331999997</v>
      </c>
      <c r="Q47" s="279">
        <v>52.175384311999998</v>
      </c>
      <c r="R47" s="279">
        <v>55.417107612999999</v>
      </c>
      <c r="S47" s="279">
        <v>59.799325797999998</v>
      </c>
      <c r="T47" s="279">
        <v>64.205889690999996</v>
      </c>
      <c r="U47" s="279">
        <v>66.882966154000002</v>
      </c>
      <c r="V47" s="279">
        <v>67.677127330000005</v>
      </c>
      <c r="W47" s="279">
        <v>66.407602788000005</v>
      </c>
      <c r="X47" s="279">
        <v>65.986268640999995</v>
      </c>
      <c r="Y47" s="279">
        <v>62.358303206000002</v>
      </c>
      <c r="Z47" s="279">
        <v>58.419293172000003</v>
      </c>
      <c r="AA47" s="279">
        <v>55.727239486000002</v>
      </c>
      <c r="AB47" s="279">
        <v>52.781325662999997</v>
      </c>
      <c r="AC47" s="279">
        <v>52.209182798999997</v>
      </c>
      <c r="AD47" s="279">
        <v>52.681480837000002</v>
      </c>
      <c r="AE47" s="279">
        <v>56.153498212000002</v>
      </c>
      <c r="AF47" s="279">
        <v>58.500500443999996</v>
      </c>
      <c r="AG47" s="279">
        <v>61.692992617999998</v>
      </c>
      <c r="AH47" s="279">
        <v>63.354437797999999</v>
      </c>
      <c r="AI47" s="279">
        <v>63.901252067999998</v>
      </c>
      <c r="AJ47" s="279">
        <v>62.471333780999998</v>
      </c>
      <c r="AK47" s="279">
        <v>59.826514953</v>
      </c>
      <c r="AL47" s="279">
        <v>56.715625330000002</v>
      </c>
      <c r="AM47" s="279">
        <v>53.974278157000001</v>
      </c>
      <c r="AN47" s="279">
        <v>52.563049204999999</v>
      </c>
      <c r="AO47" s="279">
        <v>53.255373589000001</v>
      </c>
      <c r="AP47" s="279">
        <v>56.236852595000002</v>
      </c>
      <c r="AQ47" s="279">
        <v>60.009982889</v>
      </c>
      <c r="AR47" s="279">
        <v>63.545230578000002</v>
      </c>
      <c r="AS47" s="279">
        <v>66.618416193000002</v>
      </c>
      <c r="AT47" s="279">
        <v>68.771748711000001</v>
      </c>
      <c r="AU47" s="279">
        <v>69.106237727999996</v>
      </c>
      <c r="AV47" s="279">
        <v>67.491758110000006</v>
      </c>
      <c r="AW47" s="279">
        <v>64.994847601999993</v>
      </c>
      <c r="AX47" s="279">
        <v>62.966960448000002</v>
      </c>
      <c r="AY47" s="279">
        <v>61.978229607999999</v>
      </c>
      <c r="AZ47" s="279">
        <v>61.582862110999997</v>
      </c>
      <c r="BA47" s="279">
        <v>61.731829599999998</v>
      </c>
      <c r="BB47" s="279">
        <v>61.947176155999998</v>
      </c>
      <c r="BC47" s="279">
        <v>62.351950352000003</v>
      </c>
      <c r="BD47" s="279">
        <v>62.962828809999998</v>
      </c>
      <c r="BE47" s="279">
        <v>63.683723354999998</v>
      </c>
      <c r="BF47" s="853">
        <v>0</v>
      </c>
      <c r="BG47" s="853">
        <v>0</v>
      </c>
      <c r="BH47" s="853">
        <v>0</v>
      </c>
      <c r="BI47" s="853">
        <v>0</v>
      </c>
      <c r="BJ47" s="853">
        <v>0</v>
      </c>
      <c r="BK47" s="853">
        <v>0</v>
      </c>
      <c r="BL47" s="853">
        <v>0</v>
      </c>
      <c r="BM47" s="853">
        <v>0</v>
      </c>
      <c r="BN47" s="853">
        <v>0</v>
      </c>
      <c r="BO47" s="853">
        <v>0</v>
      </c>
      <c r="BP47" s="853">
        <v>0</v>
      </c>
      <c r="BQ47" s="853">
        <v>0</v>
      </c>
      <c r="BR47" s="853">
        <v>0</v>
      </c>
      <c r="BS47" s="853">
        <v>0</v>
      </c>
      <c r="BT47" s="853">
        <v>0</v>
      </c>
      <c r="BU47" s="853">
        <v>0</v>
      </c>
      <c r="BV47" s="853">
        <v>0</v>
      </c>
    </row>
    <row r="48" spans="1:74" ht="11.1" customHeight="1" x14ac:dyDescent="0.2">
      <c r="A48" s="205" t="s">
        <v>1529</v>
      </c>
      <c r="B48" s="477" t="s">
        <v>430</v>
      </c>
      <c r="C48" s="279">
        <v>61.396351355</v>
      </c>
      <c r="D48" s="279">
        <v>63.408680246999999</v>
      </c>
      <c r="E48" s="279">
        <v>67.003911626000004</v>
      </c>
      <c r="F48" s="279">
        <v>70.839017288999997</v>
      </c>
      <c r="G48" s="279">
        <v>74.190628275999998</v>
      </c>
      <c r="H48" s="279">
        <v>77.842500357000006</v>
      </c>
      <c r="I48" s="279">
        <v>80.485915704999996</v>
      </c>
      <c r="J48" s="279">
        <v>81.353041403999995</v>
      </c>
      <c r="K48" s="279">
        <v>79.824087976000001</v>
      </c>
      <c r="L48" s="279">
        <v>77.867551024999997</v>
      </c>
      <c r="M48" s="279">
        <v>77.066791834</v>
      </c>
      <c r="N48" s="279">
        <v>77.993287436000003</v>
      </c>
      <c r="O48" s="279">
        <v>79.895049325000002</v>
      </c>
      <c r="P48" s="279">
        <v>82.563151912999999</v>
      </c>
      <c r="Q48" s="279">
        <v>85.644236665999998</v>
      </c>
      <c r="R48" s="279">
        <v>89.097819473000001</v>
      </c>
      <c r="S48" s="279">
        <v>90.707485296000002</v>
      </c>
      <c r="T48" s="279">
        <v>89.643255269999997</v>
      </c>
      <c r="U48" s="279">
        <v>86.638672623999994</v>
      </c>
      <c r="V48" s="279">
        <v>81.238476657999996</v>
      </c>
      <c r="W48" s="279">
        <v>74.936967684999999</v>
      </c>
      <c r="X48" s="279">
        <v>67.244296121999994</v>
      </c>
      <c r="Y48" s="279">
        <v>64.204670354000001</v>
      </c>
      <c r="Z48" s="279">
        <v>59.966284662</v>
      </c>
      <c r="AA48" s="279">
        <v>65.814682661000006</v>
      </c>
      <c r="AB48" s="279">
        <v>69.918913098000004</v>
      </c>
      <c r="AC48" s="279">
        <v>73.841035292000001</v>
      </c>
      <c r="AD48" s="279">
        <v>80.212708411999998</v>
      </c>
      <c r="AE48" s="279">
        <v>82.237955412000005</v>
      </c>
      <c r="AF48" s="279">
        <v>87.437823316000006</v>
      </c>
      <c r="AG48" s="279">
        <v>86.660893242</v>
      </c>
      <c r="AH48" s="279">
        <v>83.783735335000003</v>
      </c>
      <c r="AI48" s="279">
        <v>79.320060486000003</v>
      </c>
      <c r="AJ48" s="279">
        <v>76.813413487999995</v>
      </c>
      <c r="AK48" s="279">
        <v>76.709876750999996</v>
      </c>
      <c r="AL48" s="279">
        <v>76.543665986999997</v>
      </c>
      <c r="AM48" s="279">
        <v>75.589961681999995</v>
      </c>
      <c r="AN48" s="279">
        <v>75.526695470999996</v>
      </c>
      <c r="AO48" s="279">
        <v>76.952968421999998</v>
      </c>
      <c r="AP48" s="279">
        <v>79.470805932000005</v>
      </c>
      <c r="AQ48" s="279">
        <v>80.512730903000005</v>
      </c>
      <c r="AR48" s="279">
        <v>78.064719116999996</v>
      </c>
      <c r="AS48" s="279">
        <v>74.106860264999995</v>
      </c>
      <c r="AT48" s="279">
        <v>70.629394689999998</v>
      </c>
      <c r="AU48" s="279">
        <v>68.496527725000007</v>
      </c>
      <c r="AV48" s="279">
        <v>66.794501527999998</v>
      </c>
      <c r="AW48" s="279">
        <v>65.423250847999995</v>
      </c>
      <c r="AX48" s="279">
        <v>65.217761322000001</v>
      </c>
      <c r="AY48" s="279">
        <v>66.251261743000001</v>
      </c>
      <c r="AZ48" s="279">
        <v>68.425017987000004</v>
      </c>
      <c r="BA48" s="279">
        <v>69.613900063000003</v>
      </c>
      <c r="BB48" s="279">
        <v>70.788441173999999</v>
      </c>
      <c r="BC48" s="279">
        <v>71.717147464999996</v>
      </c>
      <c r="BD48" s="279">
        <v>72.456796140999998</v>
      </c>
      <c r="BE48" s="279">
        <v>72.985236920999995</v>
      </c>
      <c r="BF48" s="853">
        <v>0</v>
      </c>
      <c r="BG48" s="853">
        <v>0</v>
      </c>
      <c r="BH48" s="853">
        <v>0</v>
      </c>
      <c r="BI48" s="853">
        <v>0</v>
      </c>
      <c r="BJ48" s="853">
        <v>0</v>
      </c>
      <c r="BK48" s="853">
        <v>0</v>
      </c>
      <c r="BL48" s="853">
        <v>0</v>
      </c>
      <c r="BM48" s="853">
        <v>0</v>
      </c>
      <c r="BN48" s="853">
        <v>0</v>
      </c>
      <c r="BO48" s="853">
        <v>0</v>
      </c>
      <c r="BP48" s="853">
        <v>0</v>
      </c>
      <c r="BQ48" s="853">
        <v>0</v>
      </c>
      <c r="BR48" s="853">
        <v>0</v>
      </c>
      <c r="BS48" s="853">
        <v>0</v>
      </c>
      <c r="BT48" s="853">
        <v>0</v>
      </c>
      <c r="BU48" s="853">
        <v>0</v>
      </c>
      <c r="BV48" s="853">
        <v>0</v>
      </c>
    </row>
    <row r="49" spans="1:74" ht="11.1" customHeight="1" x14ac:dyDescent="0.2">
      <c r="A49" s="205" t="s">
        <v>1530</v>
      </c>
      <c r="B49" s="477" t="s">
        <v>432</v>
      </c>
      <c r="C49" s="279">
        <v>0.74787433431999994</v>
      </c>
      <c r="D49" s="279">
        <v>0.67605707823000005</v>
      </c>
      <c r="E49" s="279">
        <v>0.60235780567999997</v>
      </c>
      <c r="F49" s="279">
        <v>0.58400405248999998</v>
      </c>
      <c r="G49" s="279">
        <v>0.61946580397999995</v>
      </c>
      <c r="H49" s="279">
        <v>0.62959882206999995</v>
      </c>
      <c r="I49" s="279">
        <v>0.60261640448999998</v>
      </c>
      <c r="J49" s="279">
        <v>0.57115038008999996</v>
      </c>
      <c r="K49" s="279">
        <v>0.56405073168999997</v>
      </c>
      <c r="L49" s="279">
        <v>0.58142895190999999</v>
      </c>
      <c r="M49" s="279">
        <v>0.57336627226000003</v>
      </c>
      <c r="N49" s="279">
        <v>0.54378950811000004</v>
      </c>
      <c r="O49" s="279">
        <v>0.51202388646999997</v>
      </c>
      <c r="P49" s="279">
        <v>0.51070475225</v>
      </c>
      <c r="Q49" s="279">
        <v>0.51729187112999997</v>
      </c>
      <c r="R49" s="279">
        <v>0.50100297965999996</v>
      </c>
      <c r="S49" s="279">
        <v>0.47183862727999998</v>
      </c>
      <c r="T49" s="279">
        <v>0.45258116366000001</v>
      </c>
      <c r="U49" s="279">
        <v>0.45165811317999999</v>
      </c>
      <c r="V49" s="279">
        <v>0.47900735768000002</v>
      </c>
      <c r="W49" s="279">
        <v>0.49377769997999998</v>
      </c>
      <c r="X49" s="279">
        <v>0.50251877819000002</v>
      </c>
      <c r="Y49" s="279">
        <v>0.43258866870000001</v>
      </c>
      <c r="Z49" s="279">
        <v>0.41623319596000002</v>
      </c>
      <c r="AA49" s="279">
        <v>0.33846665602999998</v>
      </c>
      <c r="AB49" s="279">
        <v>0.28311034514</v>
      </c>
      <c r="AC49" s="279">
        <v>0.22351318693</v>
      </c>
      <c r="AD49" s="279">
        <v>0.13907411783000001</v>
      </c>
      <c r="AE49" s="279">
        <v>0.15833013589</v>
      </c>
      <c r="AF49" s="279">
        <v>0.18245905565000001</v>
      </c>
      <c r="AG49" s="279">
        <v>0.30213413267</v>
      </c>
      <c r="AH49" s="279">
        <v>0.38080390881999998</v>
      </c>
      <c r="AI49" s="279">
        <v>0.42322026369999999</v>
      </c>
      <c r="AJ49" s="279">
        <v>0.42487190949999998</v>
      </c>
      <c r="AK49" s="279">
        <v>0.41475054635000003</v>
      </c>
      <c r="AL49" s="279">
        <v>0.40293833784999999</v>
      </c>
      <c r="AM49" s="279">
        <v>0.37299638977999999</v>
      </c>
      <c r="AN49" s="279">
        <v>0.33069479362999998</v>
      </c>
      <c r="AO49" s="279">
        <v>0.32274321525999999</v>
      </c>
      <c r="AP49" s="279">
        <v>0.37300442967000003</v>
      </c>
      <c r="AQ49" s="279">
        <v>0.45478663893999999</v>
      </c>
      <c r="AR49" s="279">
        <v>0.53680297324000004</v>
      </c>
      <c r="AS49" s="279">
        <v>0.59509135761999998</v>
      </c>
      <c r="AT49" s="279">
        <v>0.62230918970000004</v>
      </c>
      <c r="AU49" s="279">
        <v>0.62054308267000002</v>
      </c>
      <c r="AV49" s="279">
        <v>0.59959970251000005</v>
      </c>
      <c r="AW49" s="279">
        <v>0.55671753113</v>
      </c>
      <c r="AX49" s="279">
        <v>0.5147840306</v>
      </c>
      <c r="AY49" s="279">
        <v>0.49296970593</v>
      </c>
      <c r="AZ49" s="279">
        <v>0.49217966911</v>
      </c>
      <c r="BA49" s="279">
        <v>0.50943760084</v>
      </c>
      <c r="BB49" s="279">
        <v>0.53041461937000001</v>
      </c>
      <c r="BC49" s="279">
        <v>0.55236669300999997</v>
      </c>
      <c r="BD49" s="279">
        <v>0.57612348534000002</v>
      </c>
      <c r="BE49" s="279">
        <v>0.59969357690000002</v>
      </c>
      <c r="BF49" s="853">
        <v>0</v>
      </c>
      <c r="BG49" s="853">
        <v>0</v>
      </c>
      <c r="BH49" s="853">
        <v>0</v>
      </c>
      <c r="BI49" s="853">
        <v>0</v>
      </c>
      <c r="BJ49" s="853">
        <v>0</v>
      </c>
      <c r="BK49" s="853">
        <v>0</v>
      </c>
      <c r="BL49" s="853">
        <v>0</v>
      </c>
      <c r="BM49" s="853">
        <v>0</v>
      </c>
      <c r="BN49" s="853">
        <v>0</v>
      </c>
      <c r="BO49" s="853">
        <v>0</v>
      </c>
      <c r="BP49" s="853">
        <v>0</v>
      </c>
      <c r="BQ49" s="853">
        <v>0</v>
      </c>
      <c r="BR49" s="853">
        <v>0</v>
      </c>
      <c r="BS49" s="853">
        <v>0</v>
      </c>
      <c r="BT49" s="853">
        <v>0</v>
      </c>
      <c r="BU49" s="853">
        <v>0</v>
      </c>
      <c r="BV49" s="853">
        <v>0</v>
      </c>
    </row>
    <row r="50" spans="1:74" ht="11.1" customHeight="1" x14ac:dyDescent="0.2">
      <c r="A50" s="205" t="s">
        <v>1531</v>
      </c>
      <c r="B50" s="477" t="s">
        <v>434</v>
      </c>
      <c r="C50" s="279">
        <v>388.71339215</v>
      </c>
      <c r="D50" s="279">
        <v>391.68380982000002</v>
      </c>
      <c r="E50" s="279">
        <v>395.35420880999999</v>
      </c>
      <c r="F50" s="279">
        <v>402.01496809000002</v>
      </c>
      <c r="G50" s="279">
        <v>411.73271868</v>
      </c>
      <c r="H50" s="279">
        <v>421.98173731999998</v>
      </c>
      <c r="I50" s="279">
        <v>429.89469308999998</v>
      </c>
      <c r="J50" s="279">
        <v>435.71303819000002</v>
      </c>
      <c r="K50" s="279">
        <v>439.05315628</v>
      </c>
      <c r="L50" s="279">
        <v>440.45666397999997</v>
      </c>
      <c r="M50" s="279">
        <v>441.10472484000002</v>
      </c>
      <c r="N50" s="279">
        <v>441.49709949999999</v>
      </c>
      <c r="O50" s="279">
        <v>440.29167629</v>
      </c>
      <c r="P50" s="279">
        <v>438.86605688999998</v>
      </c>
      <c r="Q50" s="279">
        <v>436.77511643000003</v>
      </c>
      <c r="R50" s="279">
        <v>435.52289092000001</v>
      </c>
      <c r="S50" s="279">
        <v>437.42563824000001</v>
      </c>
      <c r="T50" s="279">
        <v>441.69676098000002</v>
      </c>
      <c r="U50" s="279">
        <v>447.14154772000001</v>
      </c>
      <c r="V50" s="279">
        <v>449.86490079999999</v>
      </c>
      <c r="W50" s="279">
        <v>448.74326250000001</v>
      </c>
      <c r="X50" s="279">
        <v>449.17648243000002</v>
      </c>
      <c r="Y50" s="279">
        <v>444.36037153000001</v>
      </c>
      <c r="Z50" s="279">
        <v>443.06443849999999</v>
      </c>
      <c r="AA50" s="279">
        <v>446.95081227999998</v>
      </c>
      <c r="AB50" s="279">
        <v>452.04822268999999</v>
      </c>
      <c r="AC50" s="279">
        <v>457.02986492000002</v>
      </c>
      <c r="AD50" s="279">
        <v>464.00267947999998</v>
      </c>
      <c r="AE50" s="279">
        <v>467.2368745</v>
      </c>
      <c r="AF50" s="279">
        <v>476.85219626000003</v>
      </c>
      <c r="AG50" s="279">
        <v>470.85634420000002</v>
      </c>
      <c r="AH50" s="279">
        <v>465.28622610999997</v>
      </c>
      <c r="AI50" s="279">
        <v>454.05895126000001</v>
      </c>
      <c r="AJ50" s="279">
        <v>442.60746196000002</v>
      </c>
      <c r="AK50" s="279">
        <v>435.88365569000001</v>
      </c>
      <c r="AL50" s="279">
        <v>435.75242401000003</v>
      </c>
      <c r="AM50" s="279">
        <v>438.77084013000001</v>
      </c>
      <c r="AN50" s="279">
        <v>444.65827844</v>
      </c>
      <c r="AO50" s="279">
        <v>450.74173048</v>
      </c>
      <c r="AP50" s="279">
        <v>457.05652916000003</v>
      </c>
      <c r="AQ50" s="279">
        <v>463.88116280999998</v>
      </c>
      <c r="AR50" s="279">
        <v>468.09746264</v>
      </c>
      <c r="AS50" s="279">
        <v>468.29849273000002</v>
      </c>
      <c r="AT50" s="279">
        <v>464.59975394999998</v>
      </c>
      <c r="AU50" s="279">
        <v>457.87281566000001</v>
      </c>
      <c r="AV50" s="279">
        <v>450.90017988</v>
      </c>
      <c r="AW50" s="279">
        <v>445.44588813000001</v>
      </c>
      <c r="AX50" s="279">
        <v>442.86972494000003</v>
      </c>
      <c r="AY50" s="279">
        <v>441.82494586000001</v>
      </c>
      <c r="AZ50" s="279">
        <v>442.16749888999999</v>
      </c>
      <c r="BA50" s="279">
        <v>445.48731637999998</v>
      </c>
      <c r="BB50" s="279">
        <v>449.33412399000002</v>
      </c>
      <c r="BC50" s="279">
        <v>453.59918390000001</v>
      </c>
      <c r="BD50" s="279">
        <v>458.49820669000002</v>
      </c>
      <c r="BE50" s="279">
        <v>463.56341063000002</v>
      </c>
      <c r="BF50" s="853">
        <v>0</v>
      </c>
      <c r="BG50" s="853">
        <v>0</v>
      </c>
      <c r="BH50" s="853">
        <v>0</v>
      </c>
      <c r="BI50" s="853">
        <v>0</v>
      </c>
      <c r="BJ50" s="853">
        <v>0</v>
      </c>
      <c r="BK50" s="853">
        <v>0</v>
      </c>
      <c r="BL50" s="853">
        <v>0</v>
      </c>
      <c r="BM50" s="853">
        <v>0</v>
      </c>
      <c r="BN50" s="853">
        <v>0</v>
      </c>
      <c r="BO50" s="853">
        <v>0</v>
      </c>
      <c r="BP50" s="853">
        <v>0</v>
      </c>
      <c r="BQ50" s="853">
        <v>0</v>
      </c>
      <c r="BR50" s="853">
        <v>0</v>
      </c>
      <c r="BS50" s="853">
        <v>0</v>
      </c>
      <c r="BT50" s="853">
        <v>0</v>
      </c>
      <c r="BU50" s="853">
        <v>0</v>
      </c>
      <c r="BV50" s="853">
        <v>0</v>
      </c>
    </row>
    <row r="51" spans="1:74" ht="11.1" customHeight="1" x14ac:dyDescent="0.2">
      <c r="A51" s="205" t="s">
        <v>1532</v>
      </c>
      <c r="B51" s="477" t="s">
        <v>1497</v>
      </c>
      <c r="C51" s="279">
        <v>67.891501618999996</v>
      </c>
      <c r="D51" s="279">
        <v>69.042054363000005</v>
      </c>
      <c r="E51" s="279">
        <v>70.037211091000003</v>
      </c>
      <c r="F51" s="279">
        <v>71.602664246000003</v>
      </c>
      <c r="G51" s="279">
        <v>73.603400171999994</v>
      </c>
      <c r="H51" s="279">
        <v>75.387249233999995</v>
      </c>
      <c r="I51" s="279">
        <v>77.120399683000002</v>
      </c>
      <c r="J51" s="279">
        <v>78.439221524000004</v>
      </c>
      <c r="K51" s="279">
        <v>78.454124386999993</v>
      </c>
      <c r="L51" s="279">
        <v>77.55484869</v>
      </c>
      <c r="M51" s="279">
        <v>76.852154315999996</v>
      </c>
      <c r="N51" s="279">
        <v>76.966450852999998</v>
      </c>
      <c r="O51" s="279">
        <v>77.452771092000006</v>
      </c>
      <c r="P51" s="279">
        <v>77.929236095999997</v>
      </c>
      <c r="Q51" s="279">
        <v>78.512613435999995</v>
      </c>
      <c r="R51" s="279">
        <v>79.695821605000006</v>
      </c>
      <c r="S51" s="279">
        <v>81.833620539999998</v>
      </c>
      <c r="T51" s="279">
        <v>84.117332133999994</v>
      </c>
      <c r="U51" s="279">
        <v>85.577833042999998</v>
      </c>
      <c r="V51" s="279">
        <v>85.771041131999993</v>
      </c>
      <c r="W51" s="279">
        <v>84.387016957</v>
      </c>
      <c r="X51" s="279">
        <v>83.212053073999996</v>
      </c>
      <c r="Y51" s="279">
        <v>80.405709208000005</v>
      </c>
      <c r="Z51" s="279">
        <v>78.872909093999994</v>
      </c>
      <c r="AA51" s="279">
        <v>79.367218700999999</v>
      </c>
      <c r="AB51" s="279">
        <v>78.840412998999994</v>
      </c>
      <c r="AC51" s="279">
        <v>77.593857189999994</v>
      </c>
      <c r="AD51" s="279">
        <v>76.876144745999994</v>
      </c>
      <c r="AE51" s="279">
        <v>78.303260088000002</v>
      </c>
      <c r="AF51" s="279">
        <v>80.555501066999994</v>
      </c>
      <c r="AG51" s="279">
        <v>84.856261864999993</v>
      </c>
      <c r="AH51" s="279">
        <v>87.454548596999999</v>
      </c>
      <c r="AI51" s="279">
        <v>88.825982902999996</v>
      </c>
      <c r="AJ51" s="279">
        <v>89.261285016000002</v>
      </c>
      <c r="AK51" s="279">
        <v>89.136265078999998</v>
      </c>
      <c r="AL51" s="279">
        <v>87.592437826999998</v>
      </c>
      <c r="AM51" s="279">
        <v>84.835616310000006</v>
      </c>
      <c r="AN51" s="279">
        <v>81.940626335999994</v>
      </c>
      <c r="AO51" s="279">
        <v>80.227804379000005</v>
      </c>
      <c r="AP51" s="279">
        <v>79.605245017000001</v>
      </c>
      <c r="AQ51" s="279">
        <v>80.587724915999999</v>
      </c>
      <c r="AR51" s="279">
        <v>82.352932942999999</v>
      </c>
      <c r="AS51" s="279">
        <v>83.436636112000002</v>
      </c>
      <c r="AT51" s="279">
        <v>83.784367021999998</v>
      </c>
      <c r="AU51" s="279">
        <v>83.127556268999996</v>
      </c>
      <c r="AV51" s="279">
        <v>81.960833854000001</v>
      </c>
      <c r="AW51" s="279">
        <v>80.665895233000001</v>
      </c>
      <c r="AX51" s="279">
        <v>79.756840600999993</v>
      </c>
      <c r="AY51" s="279">
        <v>79.175630107999993</v>
      </c>
      <c r="AZ51" s="279">
        <v>78.926536393000006</v>
      </c>
      <c r="BA51" s="279">
        <v>79.263513903000003</v>
      </c>
      <c r="BB51" s="279">
        <v>79.670850716000004</v>
      </c>
      <c r="BC51" s="279">
        <v>80.061665743999995</v>
      </c>
      <c r="BD51" s="279">
        <v>80.437457839000004</v>
      </c>
      <c r="BE51" s="279">
        <v>80.764457737000001</v>
      </c>
      <c r="BF51" s="853">
        <v>0</v>
      </c>
      <c r="BG51" s="853">
        <v>0</v>
      </c>
      <c r="BH51" s="853">
        <v>0</v>
      </c>
      <c r="BI51" s="853">
        <v>0</v>
      </c>
      <c r="BJ51" s="853">
        <v>0</v>
      </c>
      <c r="BK51" s="853">
        <v>0</v>
      </c>
      <c r="BL51" s="853">
        <v>0</v>
      </c>
      <c r="BM51" s="853">
        <v>0</v>
      </c>
      <c r="BN51" s="853">
        <v>0</v>
      </c>
      <c r="BO51" s="853">
        <v>0</v>
      </c>
      <c r="BP51" s="853">
        <v>0</v>
      </c>
      <c r="BQ51" s="853">
        <v>0</v>
      </c>
      <c r="BR51" s="853">
        <v>0</v>
      </c>
      <c r="BS51" s="853">
        <v>0</v>
      </c>
      <c r="BT51" s="853">
        <v>0</v>
      </c>
      <c r="BU51" s="853">
        <v>0</v>
      </c>
      <c r="BV51" s="853">
        <v>0</v>
      </c>
    </row>
    <row r="52" spans="1:74" ht="11.1" customHeight="1" x14ac:dyDescent="0.2">
      <c r="A52" s="121"/>
      <c r="B52" s="543"/>
      <c r="C52" s="541"/>
      <c r="D52" s="541"/>
      <c r="E52" s="541"/>
      <c r="F52" s="541"/>
      <c r="G52" s="541"/>
      <c r="H52" s="541"/>
      <c r="I52" s="541"/>
      <c r="J52" s="541"/>
      <c r="K52" s="541"/>
      <c r="L52" s="541"/>
      <c r="M52" s="541"/>
      <c r="N52" s="541"/>
      <c r="O52" s="541"/>
      <c r="P52" s="541"/>
      <c r="Q52" s="541"/>
      <c r="R52" s="541"/>
      <c r="S52" s="541"/>
      <c r="T52" s="541"/>
      <c r="U52" s="541"/>
      <c r="V52" s="541"/>
      <c r="W52" s="541"/>
      <c r="X52" s="541"/>
      <c r="Y52" s="541"/>
      <c r="Z52" s="541"/>
      <c r="AA52" s="541"/>
      <c r="AB52" s="541"/>
      <c r="AC52" s="541"/>
      <c r="AD52" s="541"/>
      <c r="AE52" s="541"/>
      <c r="AF52" s="541"/>
      <c r="AG52" s="541"/>
      <c r="AH52" s="541"/>
      <c r="AI52" s="541"/>
      <c r="AJ52" s="541"/>
      <c r="AK52" s="541"/>
      <c r="AL52" s="541"/>
      <c r="AM52" s="541"/>
      <c r="AN52" s="541"/>
      <c r="AO52" s="541"/>
      <c r="AP52" s="541"/>
      <c r="AQ52" s="541"/>
      <c r="AR52" s="541"/>
      <c r="AS52" s="541"/>
      <c r="AT52" s="541"/>
      <c r="AU52" s="541"/>
      <c r="AV52" s="541"/>
      <c r="AW52" s="541"/>
      <c r="AX52" s="541"/>
      <c r="AY52" s="541"/>
      <c r="AZ52" s="541"/>
      <c r="BA52" s="778"/>
      <c r="BB52" s="778"/>
      <c r="BC52" s="778"/>
      <c r="BD52" s="778"/>
      <c r="BE52" s="778"/>
      <c r="BF52" s="285"/>
      <c r="BG52" s="285"/>
      <c r="BH52" s="285"/>
      <c r="BI52" s="285"/>
      <c r="BJ52" s="285"/>
      <c r="BK52" s="285"/>
      <c r="BL52" s="285"/>
      <c r="BM52" s="285"/>
      <c r="BN52" s="285"/>
      <c r="BO52" s="285"/>
      <c r="BP52" s="285"/>
      <c r="BQ52" s="285"/>
      <c r="BR52" s="285"/>
      <c r="BS52" s="285"/>
      <c r="BT52" s="285"/>
      <c r="BU52" s="285"/>
      <c r="BV52" s="285"/>
    </row>
    <row r="53" spans="1:74" ht="11.1" customHeight="1" x14ac:dyDescent="0.2">
      <c r="A53" s="205"/>
      <c r="B53" s="30" t="s">
        <v>1533</v>
      </c>
      <c r="C53" s="542"/>
      <c r="D53" s="542"/>
      <c r="E53" s="542"/>
      <c r="F53" s="542"/>
      <c r="G53" s="542"/>
      <c r="H53" s="542"/>
      <c r="I53" s="542"/>
      <c r="J53" s="542"/>
      <c r="K53" s="542"/>
      <c r="L53" s="542"/>
      <c r="M53" s="542"/>
      <c r="N53" s="542"/>
      <c r="O53" s="542"/>
      <c r="P53" s="542"/>
      <c r="Q53" s="542"/>
      <c r="R53" s="542"/>
      <c r="S53" s="542"/>
      <c r="T53" s="542"/>
      <c r="U53" s="542"/>
      <c r="V53" s="542"/>
      <c r="W53" s="542"/>
      <c r="X53" s="542"/>
      <c r="Y53" s="542"/>
      <c r="Z53" s="542"/>
      <c r="AA53" s="542"/>
      <c r="AB53" s="542"/>
      <c r="AC53" s="542"/>
      <c r="AD53" s="542"/>
      <c r="AE53" s="542"/>
      <c r="AF53" s="542"/>
      <c r="AG53" s="542"/>
      <c r="AH53" s="542"/>
      <c r="AI53" s="542"/>
      <c r="AJ53" s="542"/>
      <c r="AK53" s="542"/>
      <c r="AL53" s="542"/>
      <c r="AM53" s="542"/>
      <c r="AN53" s="542"/>
      <c r="AO53" s="542"/>
      <c r="AP53" s="542"/>
      <c r="AQ53" s="542"/>
      <c r="AR53" s="542"/>
      <c r="AS53" s="542"/>
      <c r="AT53" s="542"/>
      <c r="AU53" s="542"/>
      <c r="AV53" s="542"/>
      <c r="AW53" s="542"/>
      <c r="AX53" s="542"/>
      <c r="AY53" s="542"/>
      <c r="AZ53" s="542"/>
      <c r="BA53" s="778"/>
      <c r="BB53" s="778"/>
      <c r="BC53" s="778"/>
      <c r="BD53" s="778"/>
      <c r="BE53" s="778"/>
      <c r="BF53" s="285"/>
      <c r="BG53" s="285"/>
      <c r="BH53" s="285"/>
      <c r="BI53" s="285"/>
      <c r="BJ53" s="285"/>
      <c r="BK53" s="285"/>
      <c r="BL53" s="285"/>
      <c r="BM53" s="285"/>
      <c r="BN53" s="285"/>
      <c r="BO53" s="285"/>
      <c r="BP53" s="285"/>
      <c r="BQ53" s="285"/>
      <c r="BR53" s="285"/>
      <c r="BS53" s="285"/>
      <c r="BT53" s="285"/>
      <c r="BU53" s="285"/>
      <c r="BV53" s="285"/>
    </row>
    <row r="54" spans="1:74" ht="11.1" customHeight="1" x14ac:dyDescent="0.2">
      <c r="A54" s="205" t="s">
        <v>1534</v>
      </c>
      <c r="B54" s="477" t="s">
        <v>426</v>
      </c>
      <c r="C54" s="381">
        <v>0.20247712828</v>
      </c>
      <c r="D54" s="381">
        <v>0.20945085651000001</v>
      </c>
      <c r="E54" s="381">
        <v>0.20258838073999999</v>
      </c>
      <c r="F54" s="381">
        <v>0.19261668672999999</v>
      </c>
      <c r="G54" s="381">
        <v>0.19564898134</v>
      </c>
      <c r="H54" s="381">
        <v>0.19849087640999999</v>
      </c>
      <c r="I54" s="381">
        <v>0.19679201734999999</v>
      </c>
      <c r="J54" s="381">
        <v>0.19767613031</v>
      </c>
      <c r="K54" s="381">
        <v>0.21141828714999999</v>
      </c>
      <c r="L54" s="381">
        <v>0.23334589806</v>
      </c>
      <c r="M54" s="381">
        <v>0.24996865112</v>
      </c>
      <c r="N54" s="381">
        <v>0.23853422669999999</v>
      </c>
      <c r="O54" s="381">
        <v>0.24879456467</v>
      </c>
      <c r="P54" s="381">
        <v>0.25883237635</v>
      </c>
      <c r="Q54" s="381">
        <v>0.25973639542999999</v>
      </c>
      <c r="R54" s="381">
        <v>0.26019891166999998</v>
      </c>
      <c r="S54" s="381">
        <v>0.25849870788000001</v>
      </c>
      <c r="T54" s="381">
        <v>0.25218101770000001</v>
      </c>
      <c r="U54" s="381">
        <v>0.26037298013999999</v>
      </c>
      <c r="V54" s="381">
        <v>0.26999111518000002</v>
      </c>
      <c r="W54" s="381">
        <v>0.27273768732999998</v>
      </c>
      <c r="X54" s="381">
        <v>0.30500650336000001</v>
      </c>
      <c r="Y54" s="381">
        <v>0.29724317342000001</v>
      </c>
      <c r="Z54" s="381">
        <v>0.29529446654000002</v>
      </c>
      <c r="AA54" s="381">
        <v>0.29066834105</v>
      </c>
      <c r="AB54" s="381">
        <v>0.28722576475</v>
      </c>
      <c r="AC54" s="381">
        <v>0.28621329131000001</v>
      </c>
      <c r="AD54" s="381">
        <v>0.27336100218999998</v>
      </c>
      <c r="AE54" s="381">
        <v>0.28877126327000002</v>
      </c>
      <c r="AF54" s="381">
        <v>0.33346419082000001</v>
      </c>
      <c r="AG54" s="381">
        <v>0.36549214028999999</v>
      </c>
      <c r="AH54" s="381">
        <v>0.40985218068000001</v>
      </c>
      <c r="AI54" s="381">
        <v>0.40380326029000002</v>
      </c>
      <c r="AJ54" s="381">
        <v>0.42431488771999998</v>
      </c>
      <c r="AK54" s="381">
        <v>0.45943916891999997</v>
      </c>
      <c r="AL54" s="381">
        <v>0.48611510782</v>
      </c>
      <c r="AM54" s="381">
        <v>0.48752070157999999</v>
      </c>
      <c r="AN54" s="381">
        <v>0.51278496392999995</v>
      </c>
      <c r="AO54" s="381">
        <v>0.52804984237999997</v>
      </c>
      <c r="AP54" s="381">
        <v>0.53628333474000001</v>
      </c>
      <c r="AQ54" s="381">
        <v>0.54905628810999996</v>
      </c>
      <c r="AR54" s="381">
        <v>0.53206304398000004</v>
      </c>
      <c r="AS54" s="381">
        <v>0.53961736891000001</v>
      </c>
      <c r="AT54" s="381">
        <v>0.52066915177999995</v>
      </c>
      <c r="AU54" s="381">
        <v>0.51200649000999998</v>
      </c>
      <c r="AV54" s="381">
        <v>0.49356385316000001</v>
      </c>
      <c r="AW54" s="381">
        <v>0.47783280892000002</v>
      </c>
      <c r="AX54" s="381">
        <v>0.47380654737</v>
      </c>
      <c r="AY54" s="381">
        <v>0.46464946646999999</v>
      </c>
      <c r="AZ54" s="381">
        <v>0.45558462403</v>
      </c>
      <c r="BA54" s="381">
        <v>0.45847712689999998</v>
      </c>
      <c r="BB54" s="381">
        <v>0.45572930533</v>
      </c>
      <c r="BC54" s="381">
        <v>0.47572109124</v>
      </c>
      <c r="BD54" s="381">
        <v>0.49962735125000002</v>
      </c>
      <c r="BE54" s="381">
        <v>0.51140850710999997</v>
      </c>
      <c r="BF54" s="853">
        <v>0</v>
      </c>
      <c r="BG54" s="853">
        <v>0</v>
      </c>
      <c r="BH54" s="853">
        <v>0</v>
      </c>
      <c r="BI54" s="853">
        <v>0</v>
      </c>
      <c r="BJ54" s="853">
        <v>0</v>
      </c>
      <c r="BK54" s="853">
        <v>0</v>
      </c>
      <c r="BL54" s="853">
        <v>0</v>
      </c>
      <c r="BM54" s="853">
        <v>0</v>
      </c>
      <c r="BN54" s="853">
        <v>0</v>
      </c>
      <c r="BO54" s="853">
        <v>0</v>
      </c>
      <c r="BP54" s="853">
        <v>0</v>
      </c>
      <c r="BQ54" s="853">
        <v>0</v>
      </c>
      <c r="BR54" s="853">
        <v>0</v>
      </c>
      <c r="BS54" s="853">
        <v>0</v>
      </c>
      <c r="BT54" s="853">
        <v>0</v>
      </c>
      <c r="BU54" s="853">
        <v>0</v>
      </c>
      <c r="BV54" s="853">
        <v>0</v>
      </c>
    </row>
    <row r="55" spans="1:74" ht="11.1" customHeight="1" x14ac:dyDescent="0.2">
      <c r="A55" s="205" t="s">
        <v>1535</v>
      </c>
      <c r="B55" s="477" t="s">
        <v>428</v>
      </c>
      <c r="C55" s="381">
        <v>1.6490688078</v>
      </c>
      <c r="D55" s="381">
        <v>1.4413564159000001</v>
      </c>
      <c r="E55" s="381">
        <v>1.3639956394999999</v>
      </c>
      <c r="F55" s="381">
        <v>1.0655434546</v>
      </c>
      <c r="G55" s="381">
        <v>1.0900653655999999</v>
      </c>
      <c r="H55" s="381">
        <v>1.1569945256</v>
      </c>
      <c r="I55" s="381">
        <v>1.1564926104</v>
      </c>
      <c r="J55" s="381">
        <v>1.2133384426</v>
      </c>
      <c r="K55" s="381">
        <v>1.2539162504000001</v>
      </c>
      <c r="L55" s="381">
        <v>1.2487067301000001</v>
      </c>
      <c r="M55" s="381">
        <v>1.2316548714</v>
      </c>
      <c r="N55" s="381">
        <v>1.2633535102</v>
      </c>
      <c r="O55" s="381">
        <v>1.2297632614</v>
      </c>
      <c r="P55" s="381">
        <v>1.2363851552</v>
      </c>
      <c r="Q55" s="381">
        <v>1.2725703491</v>
      </c>
      <c r="R55" s="381">
        <v>1.3516367709999999</v>
      </c>
      <c r="S55" s="381">
        <v>1.4585201414</v>
      </c>
      <c r="T55" s="381">
        <v>1.6152425079999999</v>
      </c>
      <c r="U55" s="381">
        <v>1.7955158699</v>
      </c>
      <c r="V55" s="381">
        <v>1.9117832579</v>
      </c>
      <c r="W55" s="381">
        <v>1.9110101522</v>
      </c>
      <c r="X55" s="381">
        <v>1.9407726071</v>
      </c>
      <c r="Y55" s="381">
        <v>1.9246389878000001</v>
      </c>
      <c r="Z55" s="381">
        <v>1.7837952113</v>
      </c>
      <c r="AA55" s="381">
        <v>1.7146842919</v>
      </c>
      <c r="AB55" s="381">
        <v>1.6290532611999999</v>
      </c>
      <c r="AC55" s="381">
        <v>1.5584830686</v>
      </c>
      <c r="AD55" s="381">
        <v>1.5494553187</v>
      </c>
      <c r="AE55" s="381">
        <v>1.6515734768000001</v>
      </c>
      <c r="AF55" s="381">
        <v>1.7206029542000001</v>
      </c>
      <c r="AG55" s="381">
        <v>1.8144997829</v>
      </c>
      <c r="AH55" s="381">
        <v>1.8363605159</v>
      </c>
      <c r="AI55" s="381">
        <v>1.8128014771000001</v>
      </c>
      <c r="AJ55" s="381">
        <v>1.7747538006000001</v>
      </c>
      <c r="AK55" s="381">
        <v>1.759603381</v>
      </c>
      <c r="AL55" s="381">
        <v>1.6681066274</v>
      </c>
      <c r="AM55" s="381">
        <v>1.542122233</v>
      </c>
      <c r="AN55" s="381">
        <v>1.4500151505000001</v>
      </c>
      <c r="AO55" s="381">
        <v>1.5303268272999999</v>
      </c>
      <c r="AP55" s="381">
        <v>1.6913339126</v>
      </c>
      <c r="AQ55" s="381">
        <v>1.8048115154</v>
      </c>
      <c r="AR55" s="381">
        <v>1.9256130478</v>
      </c>
      <c r="AS55" s="381">
        <v>2.0688949127999998</v>
      </c>
      <c r="AT55" s="381">
        <v>2.2184435067999999</v>
      </c>
      <c r="AU55" s="381">
        <v>2.2292334751</v>
      </c>
      <c r="AV55" s="381">
        <v>2.2201236221</v>
      </c>
      <c r="AW55" s="381">
        <v>2.2412016414</v>
      </c>
      <c r="AX55" s="381">
        <v>2.1129852498999999</v>
      </c>
      <c r="AY55" s="381">
        <v>2.1189138327000001</v>
      </c>
      <c r="AZ55" s="381">
        <v>2.1235469693</v>
      </c>
      <c r="BA55" s="381">
        <v>2.1736559718000001</v>
      </c>
      <c r="BB55" s="381">
        <v>2.1928203949</v>
      </c>
      <c r="BC55" s="381">
        <v>2.2268553697</v>
      </c>
      <c r="BD55" s="381">
        <v>2.2287727012</v>
      </c>
      <c r="BE55" s="381">
        <v>2.2744186912000002</v>
      </c>
      <c r="BF55" s="853">
        <v>0</v>
      </c>
      <c r="BG55" s="853">
        <v>0</v>
      </c>
      <c r="BH55" s="853">
        <v>0</v>
      </c>
      <c r="BI55" s="853">
        <v>0</v>
      </c>
      <c r="BJ55" s="853">
        <v>0</v>
      </c>
      <c r="BK55" s="853">
        <v>0</v>
      </c>
      <c r="BL55" s="853">
        <v>0</v>
      </c>
      <c r="BM55" s="853">
        <v>0</v>
      </c>
      <c r="BN55" s="853">
        <v>0</v>
      </c>
      <c r="BO55" s="853">
        <v>0</v>
      </c>
      <c r="BP55" s="853">
        <v>0</v>
      </c>
      <c r="BQ55" s="853">
        <v>0</v>
      </c>
      <c r="BR55" s="853">
        <v>0</v>
      </c>
      <c r="BS55" s="853">
        <v>0</v>
      </c>
      <c r="BT55" s="853">
        <v>0</v>
      </c>
      <c r="BU55" s="853">
        <v>0</v>
      </c>
      <c r="BV55" s="853">
        <v>0</v>
      </c>
    </row>
    <row r="56" spans="1:74" ht="11.1" customHeight="1" x14ac:dyDescent="0.2">
      <c r="A56" s="205" t="s">
        <v>1536</v>
      </c>
      <c r="B56" s="477" t="s">
        <v>430</v>
      </c>
      <c r="C56" s="381">
        <v>1.3953716217000001</v>
      </c>
      <c r="D56" s="381">
        <v>1.3548863301</v>
      </c>
      <c r="E56" s="381">
        <v>1.3202741206999999</v>
      </c>
      <c r="F56" s="381">
        <v>1.2482646218</v>
      </c>
      <c r="G56" s="381">
        <v>1.2112755636999999</v>
      </c>
      <c r="H56" s="381">
        <v>1.186623481</v>
      </c>
      <c r="I56" s="381">
        <v>1.1580707295999999</v>
      </c>
      <c r="J56" s="381">
        <v>1.1106217257</v>
      </c>
      <c r="K56" s="381">
        <v>1.0586749068000001</v>
      </c>
      <c r="L56" s="381">
        <v>1.0047425939000001</v>
      </c>
      <c r="M56" s="381">
        <v>1.0140367347000001</v>
      </c>
      <c r="N56" s="381">
        <v>1.0296143555999999</v>
      </c>
      <c r="O56" s="381">
        <v>1.0547201231000001</v>
      </c>
      <c r="P56" s="381">
        <v>1.0835059305999999</v>
      </c>
      <c r="Q56" s="381">
        <v>1.0980030342</v>
      </c>
      <c r="R56" s="381">
        <v>1.1386302807999999</v>
      </c>
      <c r="S56" s="381">
        <v>1.1719313346</v>
      </c>
      <c r="T56" s="381">
        <v>1.2237987068</v>
      </c>
      <c r="U56" s="381">
        <v>1.3176984430000001</v>
      </c>
      <c r="V56" s="381">
        <v>1.3405689218000001</v>
      </c>
      <c r="W56" s="381">
        <v>1.2864715482</v>
      </c>
      <c r="X56" s="381">
        <v>1.2282063218999999</v>
      </c>
      <c r="Y56" s="381">
        <v>1.2068547059000001</v>
      </c>
      <c r="Z56" s="381">
        <v>1.0853626183</v>
      </c>
      <c r="AA56" s="381">
        <v>1.1966305937999999</v>
      </c>
      <c r="AB56" s="381">
        <v>1.2666469763999999</v>
      </c>
      <c r="AC56" s="381">
        <v>1.2954567594999999</v>
      </c>
      <c r="AD56" s="381">
        <v>1.4260037051000001</v>
      </c>
      <c r="AE56" s="381">
        <v>1.4130232889000001</v>
      </c>
      <c r="AF56" s="381">
        <v>1.4757438534</v>
      </c>
      <c r="AG56" s="381">
        <v>1.5699437182</v>
      </c>
      <c r="AH56" s="381">
        <v>1.558767169</v>
      </c>
      <c r="AI56" s="381">
        <v>1.5253857786</v>
      </c>
      <c r="AJ56" s="381">
        <v>1.4715213311999999</v>
      </c>
      <c r="AK56" s="381">
        <v>1.482316459</v>
      </c>
      <c r="AL56" s="381">
        <v>1.4791046566999999</v>
      </c>
      <c r="AM56" s="381">
        <v>1.4649217379999999</v>
      </c>
      <c r="AN56" s="381">
        <v>1.473691619</v>
      </c>
      <c r="AO56" s="381">
        <v>1.5577523972</v>
      </c>
      <c r="AP56" s="381">
        <v>1.5137296367999999</v>
      </c>
      <c r="AQ56" s="381">
        <v>1.5191081302</v>
      </c>
      <c r="AR56" s="381">
        <v>1.4798998885000001</v>
      </c>
      <c r="AS56" s="381">
        <v>1.4417677094000001</v>
      </c>
      <c r="AT56" s="381">
        <v>1.4414162182000001</v>
      </c>
      <c r="AU56" s="381">
        <v>1.3837682368999999</v>
      </c>
      <c r="AV56" s="381">
        <v>1.3687397854000001</v>
      </c>
      <c r="AW56" s="381">
        <v>1.2703543853999999</v>
      </c>
      <c r="AX56" s="381">
        <v>1.1988559067</v>
      </c>
      <c r="AY56" s="381">
        <v>1.2990443479</v>
      </c>
      <c r="AZ56" s="381">
        <v>1.3964289384999999</v>
      </c>
      <c r="BA56" s="381">
        <v>1.4686476807</v>
      </c>
      <c r="BB56" s="381">
        <v>1.493427029</v>
      </c>
      <c r="BC56" s="381">
        <v>1.4941072389000001</v>
      </c>
      <c r="BD56" s="381">
        <v>1.4564180128999999</v>
      </c>
      <c r="BE56" s="381">
        <v>1.4744492306999999</v>
      </c>
      <c r="BF56" s="853">
        <v>0</v>
      </c>
      <c r="BG56" s="853">
        <v>0</v>
      </c>
      <c r="BH56" s="853">
        <v>0</v>
      </c>
      <c r="BI56" s="853">
        <v>0</v>
      </c>
      <c r="BJ56" s="853">
        <v>0</v>
      </c>
      <c r="BK56" s="853">
        <v>0</v>
      </c>
      <c r="BL56" s="853">
        <v>0</v>
      </c>
      <c r="BM56" s="853">
        <v>0</v>
      </c>
      <c r="BN56" s="853">
        <v>0</v>
      </c>
      <c r="BO56" s="853">
        <v>0</v>
      </c>
      <c r="BP56" s="853">
        <v>0</v>
      </c>
      <c r="BQ56" s="853">
        <v>0</v>
      </c>
      <c r="BR56" s="853">
        <v>0</v>
      </c>
      <c r="BS56" s="853">
        <v>0</v>
      </c>
      <c r="BT56" s="853">
        <v>0</v>
      </c>
      <c r="BU56" s="853">
        <v>0</v>
      </c>
      <c r="BV56" s="853">
        <v>0</v>
      </c>
    </row>
    <row r="57" spans="1:74" ht="11.1" customHeight="1" x14ac:dyDescent="0.2">
      <c r="A57" s="205" t="s">
        <v>1537</v>
      </c>
      <c r="B57" s="477" t="s">
        <v>432</v>
      </c>
      <c r="C57" s="381">
        <v>1.5262741517E-2</v>
      </c>
      <c r="D57" s="381">
        <v>1.3360811823E-2</v>
      </c>
      <c r="E57" s="381">
        <v>1.0756389387E-2</v>
      </c>
      <c r="F57" s="381">
        <v>9.7741264016000008E-3</v>
      </c>
      <c r="G57" s="381">
        <v>9.1097912350999993E-3</v>
      </c>
      <c r="H57" s="381">
        <v>9.0459600871999994E-3</v>
      </c>
      <c r="I57" s="381">
        <v>8.5175463531999996E-3</v>
      </c>
      <c r="J57" s="381">
        <v>7.9881172040000004E-3</v>
      </c>
      <c r="K57" s="381">
        <v>7.8123370040999998E-3</v>
      </c>
      <c r="L57" s="381">
        <v>7.9375966130999995E-3</v>
      </c>
      <c r="M57" s="381">
        <v>7.6448836300999998E-3</v>
      </c>
      <c r="N57" s="381">
        <v>7.3485068662999999E-3</v>
      </c>
      <c r="O57" s="381">
        <v>7.0381290236000002E-3</v>
      </c>
      <c r="P57" s="381">
        <v>6.9768408778E-3</v>
      </c>
      <c r="Q57" s="381">
        <v>7.2096428032E-3</v>
      </c>
      <c r="R57" s="381">
        <v>6.9103859263E-3</v>
      </c>
      <c r="S57" s="381">
        <v>6.5171081115999998E-3</v>
      </c>
      <c r="T57" s="381">
        <v>6.4424364933999998E-3</v>
      </c>
      <c r="U57" s="381">
        <v>7.0296982597000002E-3</v>
      </c>
      <c r="V57" s="381">
        <v>8.6152402460999995E-3</v>
      </c>
      <c r="W57" s="381">
        <v>9.7296098517000006E-3</v>
      </c>
      <c r="X57" s="381">
        <v>1.0050375564E-2</v>
      </c>
      <c r="Y57" s="381">
        <v>9.1650141672999993E-3</v>
      </c>
      <c r="Z57" s="381">
        <v>9.1985236675999997E-3</v>
      </c>
      <c r="AA57" s="381">
        <v>7.6924240006999997E-3</v>
      </c>
      <c r="AB57" s="381">
        <v>5.9476963263999996E-3</v>
      </c>
      <c r="AC57" s="381">
        <v>4.8589823245000002E-3</v>
      </c>
      <c r="AD57" s="381">
        <v>3.1252610749000001E-3</v>
      </c>
      <c r="AE57" s="381">
        <v>3.9982357547999996E-3</v>
      </c>
      <c r="AF57" s="381">
        <v>5.2131158757000003E-3</v>
      </c>
      <c r="AG57" s="381">
        <v>8.3926147963999994E-3</v>
      </c>
      <c r="AH57" s="381">
        <v>1.0362011124E-2</v>
      </c>
      <c r="AI57" s="381">
        <v>1.1595075718E-2</v>
      </c>
      <c r="AJ57" s="381">
        <v>1.2496232632E-2</v>
      </c>
      <c r="AK57" s="381">
        <v>1.2568198374E-2</v>
      </c>
      <c r="AL57" s="381">
        <v>1.2028010085000001E-2</v>
      </c>
      <c r="AM57" s="381">
        <v>1.1512234252E-2</v>
      </c>
      <c r="AN57" s="381">
        <v>1.0415584051E-2</v>
      </c>
      <c r="AO57" s="381">
        <v>1.047867582E-2</v>
      </c>
      <c r="AP57" s="381">
        <v>1.1566028827E-2</v>
      </c>
      <c r="AQ57" s="381">
        <v>1.4553172446E-2</v>
      </c>
      <c r="AR57" s="381">
        <v>1.5905273280999999E-2</v>
      </c>
      <c r="AS57" s="381">
        <v>1.6530315489999999E-2</v>
      </c>
      <c r="AT57" s="381">
        <v>1.6163875057E-2</v>
      </c>
      <c r="AU57" s="381">
        <v>1.4952845366E-2</v>
      </c>
      <c r="AV57" s="381">
        <v>1.3383921930999999E-2</v>
      </c>
      <c r="AW57" s="381">
        <v>1.2168689205E-2</v>
      </c>
      <c r="AX57" s="381">
        <v>1.1439645124E-2</v>
      </c>
      <c r="AY57" s="381">
        <v>1.0954882354E-2</v>
      </c>
      <c r="AZ57" s="381">
        <v>1.0253743107E-2</v>
      </c>
      <c r="BA57" s="381">
        <v>1.074762871E-2</v>
      </c>
      <c r="BB57" s="381">
        <v>9.6879382532999991E-3</v>
      </c>
      <c r="BC57" s="381">
        <v>9.8636909466999993E-3</v>
      </c>
      <c r="BD57" s="381">
        <v>9.9761642482999995E-3</v>
      </c>
      <c r="BE57" s="381">
        <v>1.0164297914E-2</v>
      </c>
      <c r="BF57" s="853">
        <v>0</v>
      </c>
      <c r="BG57" s="853">
        <v>0</v>
      </c>
      <c r="BH57" s="853">
        <v>0</v>
      </c>
      <c r="BI57" s="853">
        <v>0</v>
      </c>
      <c r="BJ57" s="853">
        <v>0</v>
      </c>
      <c r="BK57" s="853">
        <v>0</v>
      </c>
      <c r="BL57" s="853">
        <v>0</v>
      </c>
      <c r="BM57" s="853">
        <v>0</v>
      </c>
      <c r="BN57" s="853">
        <v>0</v>
      </c>
      <c r="BO57" s="853">
        <v>0</v>
      </c>
      <c r="BP57" s="853">
        <v>0</v>
      </c>
      <c r="BQ57" s="853">
        <v>0</v>
      </c>
      <c r="BR57" s="853">
        <v>0</v>
      </c>
      <c r="BS57" s="853">
        <v>0</v>
      </c>
      <c r="BT57" s="853">
        <v>0</v>
      </c>
      <c r="BU57" s="853">
        <v>0</v>
      </c>
      <c r="BV57" s="853">
        <v>0</v>
      </c>
    </row>
    <row r="58" spans="1:74" ht="11.1" customHeight="1" x14ac:dyDescent="0.2">
      <c r="A58" s="205" t="s">
        <v>1538</v>
      </c>
      <c r="B58" s="477" t="s">
        <v>434</v>
      </c>
      <c r="C58" s="381">
        <v>1.4251636742</v>
      </c>
      <c r="D58" s="381">
        <v>1.3628525046</v>
      </c>
      <c r="E58" s="381">
        <v>1.3539527699</v>
      </c>
      <c r="F58" s="381">
        <v>1.3322782704</v>
      </c>
      <c r="G58" s="381">
        <v>1.3143901633999999</v>
      </c>
      <c r="H58" s="381">
        <v>1.2802843972</v>
      </c>
      <c r="I58" s="381">
        <v>1.2765989401</v>
      </c>
      <c r="J58" s="381">
        <v>1.2666076691999999</v>
      </c>
      <c r="K58" s="381">
        <v>1.2587533150000001</v>
      </c>
      <c r="L58" s="381">
        <v>1.2720770078999999</v>
      </c>
      <c r="M58" s="381">
        <v>1.2875210882999999</v>
      </c>
      <c r="N58" s="381">
        <v>1.276925812</v>
      </c>
      <c r="O58" s="381">
        <v>1.2615807344000001</v>
      </c>
      <c r="P58" s="381">
        <v>1.2539030197000001</v>
      </c>
      <c r="Q58" s="381">
        <v>1.2320877754999999</v>
      </c>
      <c r="R58" s="381">
        <v>1.2346502932000001</v>
      </c>
      <c r="S58" s="381">
        <v>1.2519337099000001</v>
      </c>
      <c r="T58" s="381">
        <v>1.2424662756</v>
      </c>
      <c r="U58" s="381">
        <v>1.2802907593999999</v>
      </c>
      <c r="V58" s="381">
        <v>1.3169347213</v>
      </c>
      <c r="W58" s="381">
        <v>1.3415344170000001</v>
      </c>
      <c r="X58" s="381">
        <v>1.3852782803999999</v>
      </c>
      <c r="Y58" s="381">
        <v>1.3973596588999999</v>
      </c>
      <c r="Z58" s="381">
        <v>1.423500204</v>
      </c>
      <c r="AA58" s="381">
        <v>1.4394551120000001</v>
      </c>
      <c r="AB58" s="381">
        <v>1.4554031639</v>
      </c>
      <c r="AC58" s="381">
        <v>1.4778653676</v>
      </c>
      <c r="AD58" s="381">
        <v>1.4848085742999999</v>
      </c>
      <c r="AE58" s="381">
        <v>1.4832916651000001</v>
      </c>
      <c r="AF58" s="381">
        <v>1.5042656032999999</v>
      </c>
      <c r="AG58" s="381">
        <v>1.5052952180000001</v>
      </c>
      <c r="AH58" s="381">
        <v>1.5106695653</v>
      </c>
      <c r="AI58" s="381">
        <v>1.4899391345999999</v>
      </c>
      <c r="AJ58" s="381">
        <v>1.4549883694000001</v>
      </c>
      <c r="AK58" s="381">
        <v>1.4232935696</v>
      </c>
      <c r="AL58" s="381">
        <v>1.4333961315999999</v>
      </c>
      <c r="AM58" s="381">
        <v>1.4480885813</v>
      </c>
      <c r="AN58" s="381">
        <v>1.4626917053999999</v>
      </c>
      <c r="AO58" s="381">
        <v>1.4895628899</v>
      </c>
      <c r="AP58" s="381">
        <v>1.5034754249</v>
      </c>
      <c r="AQ58" s="381">
        <v>1.5436977132</v>
      </c>
      <c r="AR58" s="381">
        <v>1.6127388894000001</v>
      </c>
      <c r="AS58" s="381">
        <v>1.6594560338</v>
      </c>
      <c r="AT58" s="381">
        <v>1.7065188390999999</v>
      </c>
      <c r="AU58" s="381">
        <v>1.7393079416999999</v>
      </c>
      <c r="AV58" s="381">
        <v>1.7613288277000001</v>
      </c>
      <c r="AW58" s="381">
        <v>1.7554517758999999</v>
      </c>
      <c r="AX58" s="381">
        <v>1.7672375297</v>
      </c>
      <c r="AY58" s="381">
        <v>1.7515359598</v>
      </c>
      <c r="AZ58" s="381">
        <v>1.7811379613</v>
      </c>
      <c r="BA58" s="381">
        <v>1.8242723848</v>
      </c>
      <c r="BB58" s="381">
        <v>1.8400250778</v>
      </c>
      <c r="BC58" s="381">
        <v>1.8939423126999999</v>
      </c>
      <c r="BD58" s="381">
        <v>1.8985432989</v>
      </c>
      <c r="BE58" s="381">
        <v>1.9155512835999999</v>
      </c>
      <c r="BF58" s="853">
        <v>0</v>
      </c>
      <c r="BG58" s="853">
        <v>0</v>
      </c>
      <c r="BH58" s="853">
        <v>0</v>
      </c>
      <c r="BI58" s="853">
        <v>0</v>
      </c>
      <c r="BJ58" s="853">
        <v>0</v>
      </c>
      <c r="BK58" s="853">
        <v>0</v>
      </c>
      <c r="BL58" s="853">
        <v>0</v>
      </c>
      <c r="BM58" s="853">
        <v>0</v>
      </c>
      <c r="BN58" s="853">
        <v>0</v>
      </c>
      <c r="BO58" s="853">
        <v>0</v>
      </c>
      <c r="BP58" s="853">
        <v>0</v>
      </c>
      <c r="BQ58" s="853">
        <v>0</v>
      </c>
      <c r="BR58" s="853">
        <v>0</v>
      </c>
      <c r="BS58" s="853">
        <v>0</v>
      </c>
      <c r="BT58" s="853">
        <v>0</v>
      </c>
      <c r="BU58" s="853">
        <v>0</v>
      </c>
      <c r="BV58" s="853">
        <v>0</v>
      </c>
    </row>
    <row r="59" spans="1:74" ht="11.1" customHeight="1" x14ac:dyDescent="0.2">
      <c r="A59" s="205" t="s">
        <v>1539</v>
      </c>
      <c r="B59" s="477" t="s">
        <v>1497</v>
      </c>
      <c r="C59" s="381">
        <v>0.62862501499000001</v>
      </c>
      <c r="D59" s="381">
        <v>0.64767405594000005</v>
      </c>
      <c r="E59" s="381">
        <v>0.63960923371</v>
      </c>
      <c r="F59" s="381">
        <v>0.61993648697000003</v>
      </c>
      <c r="G59" s="381">
        <v>0.63043597577999999</v>
      </c>
      <c r="H59" s="381">
        <v>0.62822707695000002</v>
      </c>
      <c r="I59" s="381">
        <v>0.59667620643999997</v>
      </c>
      <c r="J59" s="381">
        <v>0.57254906222000002</v>
      </c>
      <c r="K59" s="381">
        <v>0.52583193288999996</v>
      </c>
      <c r="L59" s="381">
        <v>0.50442178010000005</v>
      </c>
      <c r="M59" s="381">
        <v>0.48826019259999998</v>
      </c>
      <c r="N59" s="381">
        <v>0.48482803686999998</v>
      </c>
      <c r="O59" s="381">
        <v>0.47444270193999999</v>
      </c>
      <c r="P59" s="381">
        <v>0.47926959469000002</v>
      </c>
      <c r="Q59" s="381">
        <v>0.51823507217999998</v>
      </c>
      <c r="R59" s="381">
        <v>0.57129621222000004</v>
      </c>
      <c r="S59" s="381">
        <v>0.59645496021</v>
      </c>
      <c r="T59" s="381">
        <v>0.62540767385999996</v>
      </c>
      <c r="U59" s="381">
        <v>0.64587043806</v>
      </c>
      <c r="V59" s="381">
        <v>0.72319596233000005</v>
      </c>
      <c r="W59" s="381">
        <v>0.71062751121000001</v>
      </c>
      <c r="X59" s="381">
        <v>0.72045067597000001</v>
      </c>
      <c r="Y59" s="381">
        <v>0.70162049920000003</v>
      </c>
      <c r="Z59" s="381">
        <v>0.72030053967999996</v>
      </c>
      <c r="AA59" s="381">
        <v>0.71825537285999996</v>
      </c>
      <c r="AB59" s="381">
        <v>0.71934683393999999</v>
      </c>
      <c r="AC59" s="381">
        <v>0.73374805853000002</v>
      </c>
      <c r="AD59" s="381">
        <v>0.73041467691999995</v>
      </c>
      <c r="AE59" s="381">
        <v>0.76767902047000003</v>
      </c>
      <c r="AF59" s="381">
        <v>0.80154727429999995</v>
      </c>
      <c r="AG59" s="381">
        <v>0.86588022311000001</v>
      </c>
      <c r="AH59" s="381">
        <v>0.96103899557000005</v>
      </c>
      <c r="AI59" s="381">
        <v>0.97077576942999999</v>
      </c>
      <c r="AJ59" s="381">
        <v>0.90712688024999999</v>
      </c>
      <c r="AK59" s="381">
        <v>0.89136265078999999</v>
      </c>
      <c r="AL59" s="381">
        <v>0.83820514667000001</v>
      </c>
      <c r="AM59" s="381">
        <v>0.81572707991000004</v>
      </c>
      <c r="AN59" s="381">
        <v>0.75695728716999999</v>
      </c>
      <c r="AO59" s="381">
        <v>0.74422824098999996</v>
      </c>
      <c r="AP59" s="381">
        <v>0.72040945716000004</v>
      </c>
      <c r="AQ59" s="381">
        <v>0.69322774120999997</v>
      </c>
      <c r="AR59" s="381">
        <v>0.70087602505000002</v>
      </c>
      <c r="AS59" s="381">
        <v>0.72052362791000002</v>
      </c>
      <c r="AT59" s="381">
        <v>0.77938946067000003</v>
      </c>
      <c r="AU59" s="381">
        <v>0.83127556269000002</v>
      </c>
      <c r="AV59" s="381">
        <v>0.78506545836999997</v>
      </c>
      <c r="AW59" s="381">
        <v>0.76099901163000006</v>
      </c>
      <c r="AX59" s="381">
        <v>0.70832007639000005</v>
      </c>
      <c r="AY59" s="381">
        <v>0.70378337873999997</v>
      </c>
      <c r="AZ59" s="381">
        <v>0.69082307565000001</v>
      </c>
      <c r="BA59" s="381">
        <v>0.65183810774999995</v>
      </c>
      <c r="BB59" s="381">
        <v>0.65518791707000001</v>
      </c>
      <c r="BC59" s="381">
        <v>0.66166665903999999</v>
      </c>
      <c r="BD59" s="381">
        <v>0.70098002473999999</v>
      </c>
      <c r="BE59" s="381">
        <v>0.74437288236999999</v>
      </c>
      <c r="BF59" s="853">
        <v>0</v>
      </c>
      <c r="BG59" s="853">
        <v>0</v>
      </c>
      <c r="BH59" s="853">
        <v>0</v>
      </c>
      <c r="BI59" s="853">
        <v>0</v>
      </c>
      <c r="BJ59" s="853">
        <v>0</v>
      </c>
      <c r="BK59" s="853">
        <v>0</v>
      </c>
      <c r="BL59" s="853">
        <v>0</v>
      </c>
      <c r="BM59" s="853">
        <v>0</v>
      </c>
      <c r="BN59" s="853">
        <v>0</v>
      </c>
      <c r="BO59" s="853">
        <v>0</v>
      </c>
      <c r="BP59" s="853">
        <v>0</v>
      </c>
      <c r="BQ59" s="853">
        <v>0</v>
      </c>
      <c r="BR59" s="853">
        <v>0</v>
      </c>
      <c r="BS59" s="853">
        <v>0</v>
      </c>
      <c r="BT59" s="853">
        <v>0</v>
      </c>
      <c r="BU59" s="853">
        <v>0</v>
      </c>
      <c r="BV59" s="853">
        <v>0</v>
      </c>
    </row>
    <row r="60" spans="1:74" ht="11.1" customHeight="1" x14ac:dyDescent="0.2">
      <c r="A60" s="121"/>
      <c r="B60" s="543"/>
      <c r="C60" s="549"/>
      <c r="D60" s="549"/>
      <c r="E60" s="549"/>
      <c r="F60" s="549"/>
      <c r="G60" s="549"/>
      <c r="H60" s="549"/>
      <c r="I60" s="549"/>
      <c r="J60" s="549"/>
      <c r="K60" s="549"/>
      <c r="L60" s="549"/>
      <c r="M60" s="549"/>
      <c r="N60" s="549"/>
      <c r="O60" s="549"/>
      <c r="P60" s="549"/>
      <c r="Q60" s="549"/>
      <c r="R60" s="549"/>
      <c r="S60" s="549"/>
      <c r="T60" s="549"/>
      <c r="U60" s="549"/>
      <c r="V60" s="549"/>
      <c r="W60" s="549"/>
      <c r="X60" s="549"/>
      <c r="Y60" s="549"/>
      <c r="Z60" s="549"/>
      <c r="AA60" s="549"/>
      <c r="AB60" s="549"/>
      <c r="AC60" s="549"/>
      <c r="AD60" s="549"/>
      <c r="AE60" s="549"/>
      <c r="AF60" s="549"/>
      <c r="AG60" s="549"/>
      <c r="AH60" s="549"/>
      <c r="AI60" s="549"/>
      <c r="AJ60" s="549"/>
      <c r="AK60" s="549"/>
      <c r="AL60" s="549"/>
      <c r="AM60" s="549"/>
      <c r="AN60" s="549"/>
      <c r="AO60" s="549"/>
      <c r="AP60" s="549"/>
      <c r="AQ60" s="549"/>
      <c r="AR60" s="549"/>
      <c r="AS60" s="549"/>
      <c r="AT60" s="549"/>
      <c r="AU60" s="549"/>
      <c r="AV60" s="549"/>
      <c r="AW60" s="549"/>
      <c r="AX60" s="549"/>
      <c r="AY60" s="549"/>
      <c r="AZ60" s="549"/>
      <c r="BA60" s="779"/>
      <c r="BB60" s="779"/>
      <c r="BC60" s="779"/>
      <c r="BD60" s="779"/>
      <c r="BE60" s="779"/>
      <c r="BF60" s="286"/>
      <c r="BG60" s="286"/>
      <c r="BH60" s="286"/>
      <c r="BI60" s="286"/>
      <c r="BJ60" s="286"/>
      <c r="BK60" s="286"/>
      <c r="BL60" s="286"/>
      <c r="BM60" s="286"/>
      <c r="BN60" s="286"/>
      <c r="BO60" s="286"/>
      <c r="BP60" s="286"/>
      <c r="BQ60" s="286"/>
      <c r="BR60" s="286"/>
      <c r="BS60" s="286"/>
      <c r="BT60" s="286"/>
      <c r="BU60" s="286"/>
      <c r="BV60" s="286"/>
    </row>
    <row r="61" spans="1:74" ht="11.1" customHeight="1" x14ac:dyDescent="0.2">
      <c r="A61" s="121"/>
      <c r="B61" s="30" t="s">
        <v>1540</v>
      </c>
      <c r="C61" s="550"/>
      <c r="D61" s="550"/>
      <c r="E61" s="550"/>
      <c r="F61" s="550"/>
      <c r="G61" s="550"/>
      <c r="H61" s="550"/>
      <c r="I61" s="550"/>
      <c r="J61" s="550"/>
      <c r="K61" s="550"/>
      <c r="L61" s="550"/>
      <c r="M61" s="550"/>
      <c r="N61" s="550"/>
      <c r="O61" s="550"/>
      <c r="P61" s="550"/>
      <c r="Q61" s="550"/>
      <c r="R61" s="550"/>
      <c r="S61" s="550"/>
      <c r="T61" s="550"/>
      <c r="U61" s="550"/>
      <c r="V61" s="550"/>
      <c r="W61" s="550"/>
      <c r="X61" s="550"/>
      <c r="Y61" s="550"/>
      <c r="Z61" s="550"/>
      <c r="AA61" s="550"/>
      <c r="AB61" s="550"/>
      <c r="AC61" s="550"/>
      <c r="AD61" s="550"/>
      <c r="AE61" s="550"/>
      <c r="AF61" s="550"/>
      <c r="AG61" s="550"/>
      <c r="AH61" s="550"/>
      <c r="AI61" s="550"/>
      <c r="AJ61" s="550"/>
      <c r="AK61" s="550"/>
      <c r="AL61" s="550"/>
      <c r="AM61" s="550"/>
      <c r="AN61" s="550"/>
      <c r="AO61" s="550"/>
      <c r="AP61" s="550"/>
      <c r="AQ61" s="550"/>
      <c r="AR61" s="550"/>
      <c r="AS61" s="550"/>
      <c r="AT61" s="550"/>
      <c r="AU61" s="550"/>
      <c r="AV61" s="550"/>
      <c r="AW61" s="550"/>
      <c r="AX61" s="550"/>
      <c r="AY61" s="550"/>
      <c r="AZ61" s="550"/>
      <c r="BA61" s="779"/>
      <c r="BB61" s="779"/>
      <c r="BC61" s="779"/>
      <c r="BD61" s="779"/>
      <c r="BE61" s="779"/>
      <c r="BF61" s="286"/>
      <c r="BG61" s="286"/>
      <c r="BH61" s="286"/>
      <c r="BI61" s="286"/>
      <c r="BJ61" s="286"/>
      <c r="BK61" s="286"/>
      <c r="BL61" s="286"/>
      <c r="BM61" s="286"/>
      <c r="BN61" s="286"/>
      <c r="BO61" s="286"/>
      <c r="BP61" s="286"/>
      <c r="BQ61" s="286"/>
      <c r="BR61" s="286"/>
      <c r="BS61" s="286"/>
      <c r="BT61" s="286"/>
      <c r="BU61" s="286"/>
      <c r="BV61" s="286"/>
    </row>
    <row r="62" spans="1:74" ht="11.1" customHeight="1" x14ac:dyDescent="0.2">
      <c r="A62" s="205" t="s">
        <v>1541</v>
      </c>
      <c r="B62" s="477" t="s">
        <v>426</v>
      </c>
      <c r="C62" s="381">
        <v>-7.5046000086999998</v>
      </c>
      <c r="D62" s="381">
        <v>-7.4419835543000001</v>
      </c>
      <c r="E62" s="381">
        <v>-7.4221810016000003</v>
      </c>
      <c r="F62" s="381">
        <v>-7.7689138908000004</v>
      </c>
      <c r="G62" s="381">
        <v>-8.1825258396000002</v>
      </c>
      <c r="H62" s="381">
        <v>-8.6105447131999995</v>
      </c>
      <c r="I62" s="381">
        <v>-8.9792946540000003</v>
      </c>
      <c r="J62" s="381">
        <v>-8.9049805935999995</v>
      </c>
      <c r="K62" s="381">
        <v>-8.4659419088999996</v>
      </c>
      <c r="L62" s="381">
        <v>-7.9931616479000001</v>
      </c>
      <c r="M62" s="381">
        <v>-7.7263795297</v>
      </c>
      <c r="N62" s="381">
        <v>-8.0595008016000005</v>
      </c>
      <c r="O62" s="381">
        <v>-8.7021253146999999</v>
      </c>
      <c r="P62" s="381">
        <v>-9.5761514453000007</v>
      </c>
      <c r="Q62" s="381">
        <v>-10.401576111000001</v>
      </c>
      <c r="R62" s="381">
        <v>-11.259169582</v>
      </c>
      <c r="S62" s="381">
        <v>-12.098864332</v>
      </c>
      <c r="T62" s="381">
        <v>-12.623528271</v>
      </c>
      <c r="U62" s="381">
        <v>-12.717118241</v>
      </c>
      <c r="V62" s="381">
        <v>-12.572510900999999</v>
      </c>
      <c r="W62" s="381">
        <v>-12.737931907</v>
      </c>
      <c r="X62" s="381">
        <v>-12.738742886000001</v>
      </c>
      <c r="Y62" s="381">
        <v>-12.345081562000001</v>
      </c>
      <c r="Z62" s="381">
        <v>-12.240342968</v>
      </c>
      <c r="AA62" s="381">
        <v>-11.877626032</v>
      </c>
      <c r="AB62" s="381">
        <v>-12.050461</v>
      </c>
      <c r="AC62" s="381">
        <v>-12.121975605999999</v>
      </c>
      <c r="AD62" s="381">
        <v>-11.365500404000001</v>
      </c>
      <c r="AE62" s="381">
        <v>-11.100322419999999</v>
      </c>
      <c r="AF62" s="381">
        <v>-11.279336070999999</v>
      </c>
      <c r="AG62" s="381">
        <v>-11.610685782999999</v>
      </c>
      <c r="AH62" s="381">
        <v>-11.949728286999999</v>
      </c>
      <c r="AI62" s="381">
        <v>-11.96639032</v>
      </c>
      <c r="AJ62" s="381">
        <v>-11.902463741</v>
      </c>
      <c r="AK62" s="381">
        <v>-11.753941305</v>
      </c>
      <c r="AL62" s="381">
        <v>-12.10205476</v>
      </c>
      <c r="AM62" s="381">
        <v>-12.860309695</v>
      </c>
      <c r="AN62" s="381">
        <v>-13.516004054</v>
      </c>
      <c r="AO62" s="381">
        <v>-13.903495568</v>
      </c>
      <c r="AP62" s="381">
        <v>-14.277860195000001</v>
      </c>
      <c r="AQ62" s="381">
        <v>-14.576090169</v>
      </c>
      <c r="AR62" s="381">
        <v>-14.742844966</v>
      </c>
      <c r="AS62" s="381">
        <v>-14.934349406999999</v>
      </c>
      <c r="AT62" s="381">
        <v>-14.837349233999999</v>
      </c>
      <c r="AU62" s="381">
        <v>-14.302777470000001</v>
      </c>
      <c r="AV62" s="381">
        <v>-14.141844667999999</v>
      </c>
      <c r="AW62" s="381">
        <v>-14.024611754</v>
      </c>
      <c r="AX62" s="381">
        <v>-14.014002628</v>
      </c>
      <c r="AY62" s="381">
        <v>-14.20771332</v>
      </c>
      <c r="AZ62" s="381">
        <v>-14.30225441</v>
      </c>
      <c r="BA62" s="381">
        <v>-14.352733837000001</v>
      </c>
      <c r="BB62" s="381">
        <v>-14.415242366999999</v>
      </c>
      <c r="BC62" s="381">
        <v>-14.480755138999999</v>
      </c>
      <c r="BD62" s="381">
        <v>-14.545613336000001</v>
      </c>
      <c r="BE62" s="381">
        <v>-14.602786032999999</v>
      </c>
      <c r="BF62" s="853">
        <v>0</v>
      </c>
      <c r="BG62" s="853">
        <v>0</v>
      </c>
      <c r="BH62" s="853">
        <v>0</v>
      </c>
      <c r="BI62" s="853">
        <v>0</v>
      </c>
      <c r="BJ62" s="853">
        <v>0</v>
      </c>
      <c r="BK62" s="853">
        <v>0</v>
      </c>
      <c r="BL62" s="853">
        <v>0</v>
      </c>
      <c r="BM62" s="853">
        <v>0</v>
      </c>
      <c r="BN62" s="853">
        <v>0</v>
      </c>
      <c r="BO62" s="853">
        <v>0</v>
      </c>
      <c r="BP62" s="853">
        <v>0</v>
      </c>
      <c r="BQ62" s="853">
        <v>0</v>
      </c>
      <c r="BR62" s="853">
        <v>0</v>
      </c>
      <c r="BS62" s="853">
        <v>0</v>
      </c>
      <c r="BT62" s="853">
        <v>0</v>
      </c>
      <c r="BU62" s="853">
        <v>0</v>
      </c>
      <c r="BV62" s="853">
        <v>0</v>
      </c>
    </row>
    <row r="63" spans="1:74" ht="11.1" customHeight="1" x14ac:dyDescent="0.2">
      <c r="A63" s="205" t="s">
        <v>1542</v>
      </c>
      <c r="B63" s="477" t="s">
        <v>428</v>
      </c>
      <c r="C63" s="381">
        <v>-51.932550513000002</v>
      </c>
      <c r="D63" s="381">
        <v>-49.892488804000003</v>
      </c>
      <c r="E63" s="381">
        <v>-45.979109641999997</v>
      </c>
      <c r="F63" s="381">
        <v>-41.682675072000002</v>
      </c>
      <c r="G63" s="381">
        <v>-38.785771461000003</v>
      </c>
      <c r="H63" s="381">
        <v>-37.009743903</v>
      </c>
      <c r="I63" s="381">
        <v>-37.403181936000003</v>
      </c>
      <c r="J63" s="381">
        <v>-41.332041115999999</v>
      </c>
      <c r="K63" s="381">
        <v>-45.087653555999999</v>
      </c>
      <c r="L63" s="381">
        <v>-47.386603065000003</v>
      </c>
      <c r="M63" s="381">
        <v>-45.836021993000003</v>
      </c>
      <c r="N63" s="381">
        <v>-43.858961706999999</v>
      </c>
      <c r="O63" s="381">
        <v>-43.959999281999998</v>
      </c>
      <c r="P63" s="381">
        <v>-42.102964043</v>
      </c>
      <c r="Q63" s="381">
        <v>-38.222229028999998</v>
      </c>
      <c r="R63" s="381">
        <v>-34.942128502999999</v>
      </c>
      <c r="S63" s="381">
        <v>-35.946279250000003</v>
      </c>
      <c r="T63" s="381">
        <v>-42.454139834000003</v>
      </c>
      <c r="U63" s="381">
        <v>-46.479666401999999</v>
      </c>
      <c r="V63" s="381">
        <v>-48.491850866</v>
      </c>
      <c r="W63" s="381">
        <v>-54.017767563</v>
      </c>
      <c r="X63" s="381">
        <v>-59.549640685999996</v>
      </c>
      <c r="Y63" s="381">
        <v>-58.018371604999999</v>
      </c>
      <c r="Z63" s="381">
        <v>-61.055455858999998</v>
      </c>
      <c r="AA63" s="381">
        <v>-58.686286435</v>
      </c>
      <c r="AB63" s="381">
        <v>-60.277702996999999</v>
      </c>
      <c r="AC63" s="381">
        <v>-60.480736565999997</v>
      </c>
      <c r="AD63" s="381">
        <v>-56.507745612000001</v>
      </c>
      <c r="AE63" s="381">
        <v>-58.264262682999998</v>
      </c>
      <c r="AF63" s="381">
        <v>-63.402447430000002</v>
      </c>
      <c r="AG63" s="381">
        <v>-67.167467039000002</v>
      </c>
      <c r="AH63" s="381">
        <v>-71.161927758000004</v>
      </c>
      <c r="AI63" s="381">
        <v>-72.175672067999997</v>
      </c>
      <c r="AJ63" s="381">
        <v>-70.840292809999994</v>
      </c>
      <c r="AK63" s="381">
        <v>-68.402227898999996</v>
      </c>
      <c r="AL63" s="381">
        <v>-66.658328091000001</v>
      </c>
      <c r="AM63" s="381">
        <v>-66.251593740999994</v>
      </c>
      <c r="AN63" s="381">
        <v>-64.364908659999998</v>
      </c>
      <c r="AO63" s="381">
        <v>-61.928707541999998</v>
      </c>
      <c r="AP63" s="381">
        <v>-60.850459274000002</v>
      </c>
      <c r="AQ63" s="381">
        <v>-61.689957501999999</v>
      </c>
      <c r="AR63" s="381">
        <v>-63.343459240999998</v>
      </c>
      <c r="AS63" s="381">
        <v>-64.875286677000005</v>
      </c>
      <c r="AT63" s="381">
        <v>-66.829168284999994</v>
      </c>
      <c r="AU63" s="381">
        <v>-68.126734572000004</v>
      </c>
      <c r="AV63" s="381">
        <v>-69.289345931</v>
      </c>
      <c r="AW63" s="381">
        <v>-70.265962556000005</v>
      </c>
      <c r="AX63" s="381">
        <v>-69.883213652999999</v>
      </c>
      <c r="AY63" s="381">
        <v>-69.868186119000001</v>
      </c>
      <c r="AZ63" s="381">
        <v>-70.390113439000004</v>
      </c>
      <c r="BA63" s="381">
        <v>-70.502671900999999</v>
      </c>
      <c r="BB63" s="381">
        <v>-70.549687152999994</v>
      </c>
      <c r="BC63" s="381">
        <v>-70.569203727000001</v>
      </c>
      <c r="BD63" s="381">
        <v>-70.643059691999994</v>
      </c>
      <c r="BE63" s="381">
        <v>-70.825661733999993</v>
      </c>
      <c r="BF63" s="853">
        <v>0</v>
      </c>
      <c r="BG63" s="853">
        <v>0</v>
      </c>
      <c r="BH63" s="853">
        <v>0</v>
      </c>
      <c r="BI63" s="853">
        <v>0</v>
      </c>
      <c r="BJ63" s="853">
        <v>0</v>
      </c>
      <c r="BK63" s="853">
        <v>0</v>
      </c>
      <c r="BL63" s="853">
        <v>0</v>
      </c>
      <c r="BM63" s="853">
        <v>0</v>
      </c>
      <c r="BN63" s="853">
        <v>0</v>
      </c>
      <c r="BO63" s="853">
        <v>0</v>
      </c>
      <c r="BP63" s="853">
        <v>0</v>
      </c>
      <c r="BQ63" s="853">
        <v>0</v>
      </c>
      <c r="BR63" s="853">
        <v>0</v>
      </c>
      <c r="BS63" s="853">
        <v>0</v>
      </c>
      <c r="BT63" s="853">
        <v>0</v>
      </c>
      <c r="BU63" s="853">
        <v>0</v>
      </c>
      <c r="BV63" s="853">
        <v>0</v>
      </c>
    </row>
    <row r="64" spans="1:74" ht="11.1" customHeight="1" x14ac:dyDescent="0.2">
      <c r="A64" s="205" t="s">
        <v>1543</v>
      </c>
      <c r="B64" s="477" t="s">
        <v>430</v>
      </c>
      <c r="C64" s="381">
        <v>-64.757895063000007</v>
      </c>
      <c r="D64" s="381">
        <v>-63.598131518999999</v>
      </c>
      <c r="E64" s="381">
        <v>-64.482027192999993</v>
      </c>
      <c r="F64" s="381">
        <v>-66.116148670000001</v>
      </c>
      <c r="G64" s="381">
        <v>-67.096474389999997</v>
      </c>
      <c r="H64" s="381">
        <v>-69.232525128000006</v>
      </c>
      <c r="I64" s="381">
        <v>-73.036530111000005</v>
      </c>
      <c r="J64" s="381">
        <v>-77.460909604999998</v>
      </c>
      <c r="K64" s="381">
        <v>-78.448825008</v>
      </c>
      <c r="L64" s="381">
        <v>-76.150416075999999</v>
      </c>
      <c r="M64" s="381">
        <v>-73.356048556999994</v>
      </c>
      <c r="N64" s="381">
        <v>-72.330527837000005</v>
      </c>
      <c r="O64" s="381">
        <v>-72.785879058000006</v>
      </c>
      <c r="P64" s="381">
        <v>-73.462383439999996</v>
      </c>
      <c r="Q64" s="381">
        <v>-74.578105559999997</v>
      </c>
      <c r="R64" s="381">
        <v>-77.660392701000006</v>
      </c>
      <c r="S64" s="381">
        <v>-81.781229459000002</v>
      </c>
      <c r="T64" s="381">
        <v>-86.179233984999996</v>
      </c>
      <c r="U64" s="381">
        <v>-88.867789293000001</v>
      </c>
      <c r="V64" s="381">
        <v>-89.535401488999995</v>
      </c>
      <c r="W64" s="381">
        <v>-88.694140704999995</v>
      </c>
      <c r="X64" s="381">
        <v>-86.654735789</v>
      </c>
      <c r="Y64" s="381">
        <v>-78.211343154999994</v>
      </c>
      <c r="Z64" s="381">
        <v>-72.407727408</v>
      </c>
      <c r="AA64" s="381">
        <v>-67.859582883000002</v>
      </c>
      <c r="AB64" s="381">
        <v>-66.152192537999994</v>
      </c>
      <c r="AC64" s="381">
        <v>-65.477095351000003</v>
      </c>
      <c r="AD64" s="381">
        <v>-63.228308609999999</v>
      </c>
      <c r="AE64" s="381">
        <v>-66.235260476999997</v>
      </c>
      <c r="AF64" s="381">
        <v>-71.636516685000004</v>
      </c>
      <c r="AG64" s="381">
        <v>-75.406512242999995</v>
      </c>
      <c r="AH64" s="381">
        <v>-79.904611512000002</v>
      </c>
      <c r="AI64" s="381">
        <v>-82.127901084000001</v>
      </c>
      <c r="AJ64" s="381">
        <v>-81.302396732000005</v>
      </c>
      <c r="AK64" s="381">
        <v>-79.543974156999994</v>
      </c>
      <c r="AL64" s="381">
        <v>-77.917102447999994</v>
      </c>
      <c r="AM64" s="381">
        <v>-77.026664854000003</v>
      </c>
      <c r="AN64" s="381">
        <v>-75.837741336999997</v>
      </c>
      <c r="AO64" s="381">
        <v>-74.400411313999996</v>
      </c>
      <c r="AP64" s="381">
        <v>-74.460119168999995</v>
      </c>
      <c r="AQ64" s="381">
        <v>-77.306731247000002</v>
      </c>
      <c r="AR64" s="381">
        <v>-81.527391788000003</v>
      </c>
      <c r="AS64" s="381">
        <v>-84.910216219999995</v>
      </c>
      <c r="AT64" s="381">
        <v>-86.312723659</v>
      </c>
      <c r="AU64" s="381">
        <v>-86.66022083</v>
      </c>
      <c r="AV64" s="381">
        <v>-86.015287870999998</v>
      </c>
      <c r="AW64" s="381">
        <v>-84.953083699000004</v>
      </c>
      <c r="AX64" s="381">
        <v>-83.211365229999998</v>
      </c>
      <c r="AY64" s="381">
        <v>-81.080337745999998</v>
      </c>
      <c r="AZ64" s="381">
        <v>-80.653605662999993</v>
      </c>
      <c r="BA64" s="381">
        <v>-82.195999665000002</v>
      </c>
      <c r="BB64" s="381">
        <v>-84.030084664</v>
      </c>
      <c r="BC64" s="381">
        <v>-85.848575827000005</v>
      </c>
      <c r="BD64" s="381">
        <v>-87.768321314000005</v>
      </c>
      <c r="BE64" s="381">
        <v>-89.683604997000003</v>
      </c>
      <c r="BF64" s="853">
        <v>0</v>
      </c>
      <c r="BG64" s="853">
        <v>0</v>
      </c>
      <c r="BH64" s="853">
        <v>0</v>
      </c>
      <c r="BI64" s="853">
        <v>0</v>
      </c>
      <c r="BJ64" s="853">
        <v>0</v>
      </c>
      <c r="BK64" s="853">
        <v>0</v>
      </c>
      <c r="BL64" s="853">
        <v>0</v>
      </c>
      <c r="BM64" s="853">
        <v>0</v>
      </c>
      <c r="BN64" s="853">
        <v>0</v>
      </c>
      <c r="BO64" s="853">
        <v>0</v>
      </c>
      <c r="BP64" s="853">
        <v>0</v>
      </c>
      <c r="BQ64" s="853">
        <v>0</v>
      </c>
      <c r="BR64" s="853">
        <v>0</v>
      </c>
      <c r="BS64" s="853">
        <v>0</v>
      </c>
      <c r="BT64" s="853">
        <v>0</v>
      </c>
      <c r="BU64" s="853">
        <v>0</v>
      </c>
      <c r="BV64" s="853">
        <v>0</v>
      </c>
    </row>
    <row r="65" spans="1:74" ht="11.1" customHeight="1" x14ac:dyDescent="0.2">
      <c r="A65" s="205" t="s">
        <v>1544</v>
      </c>
      <c r="B65" s="477" t="s">
        <v>432</v>
      </c>
      <c r="C65" s="381">
        <v>-0.32754183437000001</v>
      </c>
      <c r="D65" s="381">
        <v>-0.52984582743999997</v>
      </c>
      <c r="E65" s="381">
        <v>-0.65016072980999995</v>
      </c>
      <c r="F65" s="381">
        <v>-0.69126633210999999</v>
      </c>
      <c r="G65" s="381">
        <v>-0.68673892470999998</v>
      </c>
      <c r="H65" s="381">
        <v>-0.70593026061999997</v>
      </c>
      <c r="I65" s="381">
        <v>-0.77520938957999996</v>
      </c>
      <c r="J65" s="381">
        <v>-0.80397769091000004</v>
      </c>
      <c r="K65" s="381">
        <v>-0.71031406063000002</v>
      </c>
      <c r="L65" s="381">
        <v>-0.61154159502000005</v>
      </c>
      <c r="M65" s="381">
        <v>-0.56896599393000002</v>
      </c>
      <c r="N65" s="381">
        <v>-0.59862732583</v>
      </c>
      <c r="O65" s="381">
        <v>-0.67088099585000005</v>
      </c>
      <c r="P65" s="381">
        <v>-0.76754218621000003</v>
      </c>
      <c r="Q65" s="381">
        <v>-0.81004984838000005</v>
      </c>
      <c r="R65" s="381">
        <v>-0.82014637630999998</v>
      </c>
      <c r="S65" s="381">
        <v>-0.81843251749000001</v>
      </c>
      <c r="T65" s="381">
        <v>-0.78351796862</v>
      </c>
      <c r="U65" s="381">
        <v>-0.70074186204</v>
      </c>
      <c r="V65" s="381">
        <v>-0.60676031374999995</v>
      </c>
      <c r="W65" s="381">
        <v>-0.57134108944999995</v>
      </c>
      <c r="X65" s="381">
        <v>-0.42184280363999999</v>
      </c>
      <c r="Y65" s="381">
        <v>-0.4345495445</v>
      </c>
      <c r="Z65" s="381">
        <v>-0.48006307724000002</v>
      </c>
      <c r="AA65" s="381">
        <v>-0.54307344421000003</v>
      </c>
      <c r="AB65" s="381">
        <v>-0.63692245003000003</v>
      </c>
      <c r="AC65" s="381">
        <v>-0.66500304264999999</v>
      </c>
      <c r="AD65" s="381">
        <v>-0.60042406094</v>
      </c>
      <c r="AE65" s="381">
        <v>-0.50147288560000003</v>
      </c>
      <c r="AF65" s="381">
        <v>-0.48325717176999999</v>
      </c>
      <c r="AG65" s="381">
        <v>-0.40018478129000001</v>
      </c>
      <c r="AH65" s="381">
        <v>-0.31957264824999998</v>
      </c>
      <c r="AI65" s="381">
        <v>-0.23614278737</v>
      </c>
      <c r="AJ65" s="381">
        <v>-0.2000859646</v>
      </c>
      <c r="AK65" s="381">
        <v>-0.21828391073</v>
      </c>
      <c r="AL65" s="381">
        <v>-0.27919507932999998</v>
      </c>
      <c r="AM65" s="381">
        <v>-0.35537915749999999</v>
      </c>
      <c r="AN65" s="381">
        <v>-0.43359927311000002</v>
      </c>
      <c r="AO65" s="381">
        <v>-0.50077166973999998</v>
      </c>
      <c r="AP65" s="381">
        <v>-0.57122760025999997</v>
      </c>
      <c r="AQ65" s="381">
        <v>-0.60927421251000002</v>
      </c>
      <c r="AR65" s="381">
        <v>-0.58869552296000005</v>
      </c>
      <c r="AS65" s="381">
        <v>-0.56208883312000002</v>
      </c>
      <c r="AT65" s="381">
        <v>-0.55659773281000002</v>
      </c>
      <c r="AU65" s="381">
        <v>-0.55060289113000005</v>
      </c>
      <c r="AV65" s="381">
        <v>-0.53661316308999996</v>
      </c>
      <c r="AW65" s="381">
        <v>-0.51128686389</v>
      </c>
      <c r="AX65" s="381">
        <v>-0.49892653635000001</v>
      </c>
      <c r="AY65" s="381">
        <v>-0.52084699986000005</v>
      </c>
      <c r="AZ65" s="381">
        <v>-0.54458755058999997</v>
      </c>
      <c r="BA65" s="381">
        <v>-0.54594902111999999</v>
      </c>
      <c r="BB65" s="381">
        <v>-0.54566290732</v>
      </c>
      <c r="BC65" s="381">
        <v>-0.54507321546999998</v>
      </c>
      <c r="BD65" s="381">
        <v>-0.54484425046999996</v>
      </c>
      <c r="BE65" s="381">
        <v>-0.54523257602999997</v>
      </c>
      <c r="BF65" s="853">
        <v>0</v>
      </c>
      <c r="BG65" s="853">
        <v>0</v>
      </c>
      <c r="BH65" s="853">
        <v>0</v>
      </c>
      <c r="BI65" s="853">
        <v>0</v>
      </c>
      <c r="BJ65" s="853">
        <v>0</v>
      </c>
      <c r="BK65" s="853">
        <v>0</v>
      </c>
      <c r="BL65" s="853">
        <v>0</v>
      </c>
      <c r="BM65" s="853">
        <v>0</v>
      </c>
      <c r="BN65" s="853">
        <v>0</v>
      </c>
      <c r="BO65" s="853">
        <v>0</v>
      </c>
      <c r="BP65" s="853">
        <v>0</v>
      </c>
      <c r="BQ65" s="853">
        <v>0</v>
      </c>
      <c r="BR65" s="853">
        <v>0</v>
      </c>
      <c r="BS65" s="853">
        <v>0</v>
      </c>
      <c r="BT65" s="853">
        <v>0</v>
      </c>
      <c r="BU65" s="853">
        <v>0</v>
      </c>
      <c r="BV65" s="853">
        <v>0</v>
      </c>
    </row>
    <row r="66" spans="1:74" ht="11.1" customHeight="1" x14ac:dyDescent="0.2">
      <c r="A66" s="205" t="s">
        <v>1545</v>
      </c>
      <c r="B66" s="477" t="s">
        <v>434</v>
      </c>
      <c r="C66" s="381">
        <v>-350.11795820999998</v>
      </c>
      <c r="D66" s="381">
        <v>-358.28545248</v>
      </c>
      <c r="E66" s="381">
        <v>-361.29300538000001</v>
      </c>
      <c r="F66" s="381">
        <v>-357.38954001000002</v>
      </c>
      <c r="G66" s="381">
        <v>-352.02440260999998</v>
      </c>
      <c r="H66" s="381">
        <v>-353.4260137</v>
      </c>
      <c r="I66" s="381">
        <v>-363.35818848999997</v>
      </c>
      <c r="J66" s="381">
        <v>-373.38770707999998</v>
      </c>
      <c r="K66" s="381">
        <v>-375.22129469999999</v>
      </c>
      <c r="L66" s="381">
        <v>-376.53806846999998</v>
      </c>
      <c r="M66" s="381">
        <v>-380.43201248999998</v>
      </c>
      <c r="N66" s="381">
        <v>-389.00948579999999</v>
      </c>
      <c r="O66" s="381">
        <v>-399.86616006000003</v>
      </c>
      <c r="P66" s="381">
        <v>-410.75586536999998</v>
      </c>
      <c r="Q66" s="381">
        <v>-414.60607811</v>
      </c>
      <c r="R66" s="381">
        <v>-413.22941082</v>
      </c>
      <c r="S66" s="381">
        <v>-413.95444812</v>
      </c>
      <c r="T66" s="381">
        <v>-416.41996076999999</v>
      </c>
      <c r="U66" s="381">
        <v>-415.95999938</v>
      </c>
      <c r="V66" s="381">
        <v>-412.49238279999997</v>
      </c>
      <c r="W66" s="381">
        <v>-410.98489045000002</v>
      </c>
      <c r="X66" s="381">
        <v>-405.16185511999998</v>
      </c>
      <c r="Y66" s="381">
        <v>-404.69917707000002</v>
      </c>
      <c r="Z66" s="381">
        <v>-406.99172996999999</v>
      </c>
      <c r="AA66" s="381">
        <v>-410.79906523</v>
      </c>
      <c r="AB66" s="381">
        <v>-421.49038165000002</v>
      </c>
      <c r="AC66" s="381">
        <v>-430.65149299000001</v>
      </c>
      <c r="AD66" s="381">
        <v>-431.24961365000001</v>
      </c>
      <c r="AE66" s="381">
        <v>-428.61844503999998</v>
      </c>
      <c r="AF66" s="381">
        <v>-436.66667991999998</v>
      </c>
      <c r="AG66" s="381">
        <v>-431.59354264000001</v>
      </c>
      <c r="AH66" s="381">
        <v>-433.93584441000002</v>
      </c>
      <c r="AI66" s="381">
        <v>-434.12077455999997</v>
      </c>
      <c r="AJ66" s="381">
        <v>-432.6969062</v>
      </c>
      <c r="AK66" s="381">
        <v>-429.41800433999998</v>
      </c>
      <c r="AL66" s="381">
        <v>-428.94760443000001</v>
      </c>
      <c r="AM66" s="381">
        <v>-433.18246599000003</v>
      </c>
      <c r="AN66" s="381">
        <v>-438.60880409999999</v>
      </c>
      <c r="AO66" s="381">
        <v>-438.66045645000003</v>
      </c>
      <c r="AP66" s="381">
        <v>-431.66847612999999</v>
      </c>
      <c r="AQ66" s="381">
        <v>-425.68177966000002</v>
      </c>
      <c r="AR66" s="381">
        <v>-425.18856398999998</v>
      </c>
      <c r="AS66" s="381">
        <v>-429.77554574999999</v>
      </c>
      <c r="AT66" s="381">
        <v>-435.74977897000002</v>
      </c>
      <c r="AU66" s="381">
        <v>-442.85436139000001</v>
      </c>
      <c r="AV66" s="381">
        <v>-443.85334246000002</v>
      </c>
      <c r="AW66" s="381">
        <v>-443.38608469000002</v>
      </c>
      <c r="AX66" s="381">
        <v>-443.81207294000001</v>
      </c>
      <c r="AY66" s="381">
        <v>-444.77267523</v>
      </c>
      <c r="AZ66" s="381">
        <v>-446.67006076000001</v>
      </c>
      <c r="BA66" s="381">
        <v>-451.07423878999998</v>
      </c>
      <c r="BB66" s="381">
        <v>-456.62316837999998</v>
      </c>
      <c r="BC66" s="381">
        <v>-462.74775697000001</v>
      </c>
      <c r="BD66" s="381">
        <v>-470.22013772999998</v>
      </c>
      <c r="BE66" s="381">
        <v>-478.96590032</v>
      </c>
      <c r="BF66" s="853">
        <v>0</v>
      </c>
      <c r="BG66" s="853">
        <v>0</v>
      </c>
      <c r="BH66" s="853">
        <v>0</v>
      </c>
      <c r="BI66" s="853">
        <v>0</v>
      </c>
      <c r="BJ66" s="853">
        <v>0</v>
      </c>
      <c r="BK66" s="853">
        <v>0</v>
      </c>
      <c r="BL66" s="853">
        <v>0</v>
      </c>
      <c r="BM66" s="853">
        <v>0</v>
      </c>
      <c r="BN66" s="853">
        <v>0</v>
      </c>
      <c r="BO66" s="853">
        <v>0</v>
      </c>
      <c r="BP66" s="853">
        <v>0</v>
      </c>
      <c r="BQ66" s="853">
        <v>0</v>
      </c>
      <c r="BR66" s="853">
        <v>0</v>
      </c>
      <c r="BS66" s="853">
        <v>0</v>
      </c>
      <c r="BT66" s="853">
        <v>0</v>
      </c>
      <c r="BU66" s="853">
        <v>0</v>
      </c>
      <c r="BV66" s="853">
        <v>0</v>
      </c>
    </row>
    <row r="67" spans="1:74" ht="11.1" customHeight="1" x14ac:dyDescent="0.2">
      <c r="A67" s="205" t="s">
        <v>1546</v>
      </c>
      <c r="B67" s="477" t="s">
        <v>1497</v>
      </c>
      <c r="C67" s="381">
        <v>-60.412025475999997</v>
      </c>
      <c r="D67" s="381">
        <v>-64.254717769999999</v>
      </c>
      <c r="E67" s="381">
        <v>-67.094602413000004</v>
      </c>
      <c r="F67" s="381">
        <v>-68.131667680000007</v>
      </c>
      <c r="G67" s="381">
        <v>-68.399064456999994</v>
      </c>
      <c r="H67" s="381">
        <v>-70.433955835999996</v>
      </c>
      <c r="I67" s="381">
        <v>-75.645929265000007</v>
      </c>
      <c r="J67" s="381">
        <v>-81.992391670999993</v>
      </c>
      <c r="K67" s="381">
        <v>-83.669790144000004</v>
      </c>
      <c r="L67" s="381">
        <v>-81.771975342999994</v>
      </c>
      <c r="M67" s="381">
        <v>-78.267210449999993</v>
      </c>
      <c r="N67" s="381">
        <v>-74.658431505999999</v>
      </c>
      <c r="O67" s="381">
        <v>-71.703497908000003</v>
      </c>
      <c r="P67" s="381">
        <v>-69.300212712999993</v>
      </c>
      <c r="Q67" s="381">
        <v>-67.727331704999997</v>
      </c>
      <c r="R67" s="381">
        <v>-66.554193751</v>
      </c>
      <c r="S67" s="381">
        <v>-67.635918275999998</v>
      </c>
      <c r="T67" s="381">
        <v>-72.121977552999994</v>
      </c>
      <c r="U67" s="381">
        <v>-75.998914909999996</v>
      </c>
      <c r="V67" s="381">
        <v>-79.917048034999993</v>
      </c>
      <c r="W67" s="381">
        <v>-84.890032060999999</v>
      </c>
      <c r="X67" s="381">
        <v>-87.527618287999999</v>
      </c>
      <c r="Y67" s="381">
        <v>-85.477227174999996</v>
      </c>
      <c r="Z67" s="381">
        <v>-85.352557426000004</v>
      </c>
      <c r="AA67" s="381">
        <v>-84.452677969000007</v>
      </c>
      <c r="AB67" s="381">
        <v>-86.323883913000003</v>
      </c>
      <c r="AC67" s="381">
        <v>-86.617141687</v>
      </c>
      <c r="AD67" s="381">
        <v>-82.589581629999998</v>
      </c>
      <c r="AE67" s="381">
        <v>-81.138399237000002</v>
      </c>
      <c r="AF67" s="381">
        <v>-82.734397818999994</v>
      </c>
      <c r="AG67" s="381">
        <v>-82.000630899000001</v>
      </c>
      <c r="AH67" s="381">
        <v>-83.203297943999999</v>
      </c>
      <c r="AI67" s="381">
        <v>-85.623381778999999</v>
      </c>
      <c r="AJ67" s="381">
        <v>-87.981826894999998</v>
      </c>
      <c r="AK67" s="381">
        <v>-88.227100837999998</v>
      </c>
      <c r="AL67" s="381">
        <v>-87.464713032999995</v>
      </c>
      <c r="AM67" s="381">
        <v>-86.909642972</v>
      </c>
      <c r="AN67" s="381">
        <v>-87.265108534000007</v>
      </c>
      <c r="AO67" s="381">
        <v>-87.929898202000004</v>
      </c>
      <c r="AP67" s="381">
        <v>-87.175859181000007</v>
      </c>
      <c r="AQ67" s="381">
        <v>-85.322648936999997</v>
      </c>
      <c r="AR67" s="381">
        <v>-85.727927868999998</v>
      </c>
      <c r="AS67" s="381">
        <v>-89.705755676999999</v>
      </c>
      <c r="AT67" s="381">
        <v>-93.880499689999994</v>
      </c>
      <c r="AU67" s="381">
        <v>-95.128210082999999</v>
      </c>
      <c r="AV67" s="381">
        <v>-94.452489818999993</v>
      </c>
      <c r="AW67" s="381">
        <v>-92.947194222999997</v>
      </c>
      <c r="AX67" s="381">
        <v>-92.043389336000004</v>
      </c>
      <c r="AY67" s="381">
        <v>-91.817377050000005</v>
      </c>
      <c r="AZ67" s="381">
        <v>-91.518992718999996</v>
      </c>
      <c r="BA67" s="381">
        <v>-91.794943318999998</v>
      </c>
      <c r="BB67" s="381">
        <v>-92.210264003000006</v>
      </c>
      <c r="BC67" s="381">
        <v>-92.770737515999997</v>
      </c>
      <c r="BD67" s="381">
        <v>-93.531710157999996</v>
      </c>
      <c r="BE67" s="381">
        <v>-94.445063138999998</v>
      </c>
      <c r="BF67" s="853">
        <v>0</v>
      </c>
      <c r="BG67" s="853">
        <v>0</v>
      </c>
      <c r="BH67" s="853">
        <v>0</v>
      </c>
      <c r="BI67" s="853">
        <v>0</v>
      </c>
      <c r="BJ67" s="853">
        <v>0</v>
      </c>
      <c r="BK67" s="853">
        <v>0</v>
      </c>
      <c r="BL67" s="853">
        <v>0</v>
      </c>
      <c r="BM67" s="853">
        <v>0</v>
      </c>
      <c r="BN67" s="853">
        <v>0</v>
      </c>
      <c r="BO67" s="853">
        <v>0</v>
      </c>
      <c r="BP67" s="853">
        <v>0</v>
      </c>
      <c r="BQ67" s="853">
        <v>0</v>
      </c>
      <c r="BR67" s="853">
        <v>0</v>
      </c>
      <c r="BS67" s="853">
        <v>0</v>
      </c>
      <c r="BT67" s="853">
        <v>0</v>
      </c>
      <c r="BU67" s="853">
        <v>0</v>
      </c>
      <c r="BV67" s="853">
        <v>0</v>
      </c>
    </row>
    <row r="68" spans="1:74" ht="11.1" customHeight="1" x14ac:dyDescent="0.2">
      <c r="A68" s="205"/>
      <c r="B68" s="543"/>
      <c r="C68" s="550"/>
      <c r="D68" s="550"/>
      <c r="E68" s="550"/>
      <c r="F68" s="550"/>
      <c r="G68" s="550"/>
      <c r="H68" s="550"/>
      <c r="I68" s="550"/>
      <c r="J68" s="550"/>
      <c r="K68" s="550"/>
      <c r="L68" s="550"/>
      <c r="M68" s="550"/>
      <c r="N68" s="550"/>
      <c r="O68" s="550"/>
      <c r="P68" s="550"/>
      <c r="Q68" s="550"/>
      <c r="R68" s="550"/>
      <c r="S68" s="550"/>
      <c r="T68" s="550"/>
      <c r="U68" s="550"/>
      <c r="V68" s="550"/>
      <c r="W68" s="550"/>
      <c r="X68" s="550"/>
      <c r="Y68" s="550"/>
      <c r="Z68" s="550"/>
      <c r="AA68" s="550"/>
      <c r="AB68" s="550"/>
      <c r="AC68" s="550"/>
      <c r="AD68" s="550"/>
      <c r="AE68" s="550"/>
      <c r="AF68" s="550"/>
      <c r="AG68" s="550"/>
      <c r="AH68" s="550"/>
      <c r="AI68" s="550"/>
      <c r="AJ68" s="550"/>
      <c r="AK68" s="550"/>
      <c r="AL68" s="550"/>
      <c r="AM68" s="550"/>
      <c r="AN68" s="550"/>
      <c r="AO68" s="550"/>
      <c r="AP68" s="550"/>
      <c r="AQ68" s="550"/>
      <c r="AR68" s="550"/>
      <c r="AS68" s="550"/>
      <c r="AT68" s="550"/>
      <c r="AU68" s="550"/>
      <c r="AV68" s="550"/>
      <c r="AW68" s="550"/>
      <c r="AX68" s="550"/>
      <c r="AY68" s="550"/>
      <c r="AZ68" s="550"/>
      <c r="BA68" s="779"/>
      <c r="BB68" s="779"/>
      <c r="BC68" s="779"/>
      <c r="BD68" s="779"/>
      <c r="BE68" s="779"/>
      <c r="BF68" s="286"/>
      <c r="BG68" s="286"/>
      <c r="BH68" s="286"/>
      <c r="BI68" s="286"/>
      <c r="BJ68" s="286"/>
      <c r="BK68" s="286"/>
      <c r="BL68" s="286"/>
      <c r="BM68" s="286"/>
      <c r="BN68" s="286"/>
      <c r="BO68" s="286"/>
      <c r="BP68" s="286"/>
      <c r="BQ68" s="286"/>
      <c r="BR68" s="286"/>
      <c r="BS68" s="286"/>
      <c r="BT68" s="286"/>
      <c r="BU68" s="286"/>
      <c r="BV68" s="286"/>
    </row>
    <row r="69" spans="1:74" ht="11.1" customHeight="1" x14ac:dyDescent="0.2">
      <c r="A69" s="205"/>
      <c r="B69" s="30" t="s">
        <v>1547</v>
      </c>
      <c r="C69" s="550"/>
      <c r="D69" s="550"/>
      <c r="E69" s="550"/>
      <c r="F69" s="550"/>
      <c r="G69" s="550"/>
      <c r="H69" s="550"/>
      <c r="I69" s="550"/>
      <c r="J69" s="550"/>
      <c r="K69" s="550"/>
      <c r="L69" s="550"/>
      <c r="M69" s="550"/>
      <c r="N69" s="550"/>
      <c r="O69" s="550"/>
      <c r="P69" s="550"/>
      <c r="Q69" s="550"/>
      <c r="R69" s="550"/>
      <c r="S69" s="550"/>
      <c r="T69" s="550"/>
      <c r="U69" s="550"/>
      <c r="V69" s="550"/>
      <c r="W69" s="550"/>
      <c r="X69" s="550"/>
      <c r="Y69" s="550"/>
      <c r="Z69" s="550"/>
      <c r="AA69" s="550"/>
      <c r="AB69" s="550"/>
      <c r="AC69" s="550"/>
      <c r="AD69" s="550"/>
      <c r="AE69" s="550"/>
      <c r="AF69" s="550"/>
      <c r="AG69" s="550"/>
      <c r="AH69" s="550"/>
      <c r="AI69" s="550"/>
      <c r="AJ69" s="550"/>
      <c r="AK69" s="550"/>
      <c r="AL69" s="550"/>
      <c r="AM69" s="550"/>
      <c r="AN69" s="550"/>
      <c r="AO69" s="550"/>
      <c r="AP69" s="550"/>
      <c r="AQ69" s="550"/>
      <c r="AR69" s="550"/>
      <c r="AS69" s="550"/>
      <c r="AT69" s="550"/>
      <c r="AU69" s="550"/>
      <c r="AV69" s="550"/>
      <c r="AW69" s="550"/>
      <c r="AX69" s="550"/>
      <c r="AY69" s="550"/>
      <c r="AZ69" s="550"/>
      <c r="BA69" s="779"/>
      <c r="BB69" s="779"/>
      <c r="BC69" s="779"/>
      <c r="BD69" s="779"/>
      <c r="BE69" s="779"/>
      <c r="BF69" s="286"/>
      <c r="BG69" s="286"/>
      <c r="BH69" s="286"/>
      <c r="BI69" s="286"/>
      <c r="BJ69" s="286"/>
      <c r="BK69" s="286"/>
      <c r="BL69" s="286"/>
      <c r="BM69" s="286"/>
      <c r="BN69" s="286"/>
      <c r="BO69" s="286"/>
      <c r="BP69" s="286"/>
      <c r="BQ69" s="286"/>
      <c r="BR69" s="286"/>
      <c r="BS69" s="286"/>
      <c r="BT69" s="286"/>
      <c r="BU69" s="286"/>
      <c r="BV69" s="286"/>
    </row>
    <row r="70" spans="1:74" ht="11.1" customHeight="1" x14ac:dyDescent="0.2">
      <c r="A70" s="205" t="s">
        <v>1548</v>
      </c>
      <c r="B70" s="477" t="s">
        <v>426</v>
      </c>
      <c r="C70" s="381">
        <v>1110.7068515999999</v>
      </c>
      <c r="D70" s="381">
        <v>1092.0190110999999</v>
      </c>
      <c r="E70" s="381">
        <v>1080.6023849000001</v>
      </c>
      <c r="F70" s="381">
        <v>1086.4593460000001</v>
      </c>
      <c r="G70" s="381">
        <v>1120.7716344</v>
      </c>
      <c r="H70" s="381">
        <v>1190.3632743000001</v>
      </c>
      <c r="I70" s="381">
        <v>1263.4348917</v>
      </c>
      <c r="J70" s="381">
        <v>1314.6426535999999</v>
      </c>
      <c r="K70" s="381">
        <v>1338.8495051</v>
      </c>
      <c r="L70" s="381">
        <v>1332.1839253000001</v>
      </c>
      <c r="M70" s="381">
        <v>1312.3223134</v>
      </c>
      <c r="N70" s="381">
        <v>1288.6014224999999</v>
      </c>
      <c r="O70" s="381">
        <v>1278.4745909999999</v>
      </c>
      <c r="P70" s="381">
        <v>1277.5197232999999</v>
      </c>
      <c r="Q70" s="381">
        <v>1274.6267588999999</v>
      </c>
      <c r="R70" s="381">
        <v>1261.4341975</v>
      </c>
      <c r="S70" s="381">
        <v>1235.7723407000001</v>
      </c>
      <c r="T70" s="381">
        <v>1212.2458267</v>
      </c>
      <c r="U70" s="381">
        <v>1206.8295728000001</v>
      </c>
      <c r="V70" s="381">
        <v>1207.1675700999999</v>
      </c>
      <c r="W70" s="381">
        <v>1205.2083746000001</v>
      </c>
      <c r="X70" s="381">
        <v>1167.8603072999999</v>
      </c>
      <c r="Y70" s="381">
        <v>1145.4485953999999</v>
      </c>
      <c r="Z70" s="381">
        <v>1138.0694297</v>
      </c>
      <c r="AA70" s="381">
        <v>1071.5831694999999</v>
      </c>
      <c r="AB70" s="381">
        <v>1051.6390867</v>
      </c>
      <c r="AC70" s="381">
        <v>1017.0933254</v>
      </c>
      <c r="AD70" s="381">
        <v>933.65322098000001</v>
      </c>
      <c r="AE70" s="381">
        <v>938.27419824000003</v>
      </c>
      <c r="AF70" s="381">
        <v>922.89554679000003</v>
      </c>
      <c r="AG70" s="381">
        <v>919.06499133</v>
      </c>
      <c r="AH70" s="381">
        <v>939.51340651999999</v>
      </c>
      <c r="AI70" s="381">
        <v>958.66685316999997</v>
      </c>
      <c r="AJ70" s="381">
        <v>972.10290783999994</v>
      </c>
      <c r="AK70" s="381">
        <v>982.70507912000005</v>
      </c>
      <c r="AL70" s="381">
        <v>1012.0619559</v>
      </c>
      <c r="AM70" s="381">
        <v>1059.3164819000001</v>
      </c>
      <c r="AN70" s="381">
        <v>1131.2277739000001</v>
      </c>
      <c r="AO70" s="381">
        <v>1177.3040246</v>
      </c>
      <c r="AP70" s="381">
        <v>1197.9914933</v>
      </c>
      <c r="AQ70" s="381">
        <v>1211.4431761999999</v>
      </c>
      <c r="AR70" s="381">
        <v>1207.5157514</v>
      </c>
      <c r="AS70" s="381">
        <v>1191.9773769999999</v>
      </c>
      <c r="AT70" s="381">
        <v>1189.7567077000001</v>
      </c>
      <c r="AU70" s="381">
        <v>1180.3403168</v>
      </c>
      <c r="AV70" s="381">
        <v>1171.7844728</v>
      </c>
      <c r="AW70" s="381">
        <v>1163.1101767</v>
      </c>
      <c r="AX70" s="381">
        <v>1168.2958295000001</v>
      </c>
      <c r="AY70" s="381">
        <v>1180.3133217</v>
      </c>
      <c r="AZ70" s="381">
        <v>1190.1159832999999</v>
      </c>
      <c r="BA70" s="381">
        <v>1186.7615106000001</v>
      </c>
      <c r="BB70" s="381">
        <v>1180.1891919</v>
      </c>
      <c r="BC70" s="381">
        <v>1173.3837544999999</v>
      </c>
      <c r="BD70" s="381">
        <v>1166.7840163000001</v>
      </c>
      <c r="BE70" s="381">
        <v>1161.0096761</v>
      </c>
      <c r="BF70" s="853">
        <v>0</v>
      </c>
      <c r="BG70" s="853">
        <v>0</v>
      </c>
      <c r="BH70" s="853">
        <v>0</v>
      </c>
      <c r="BI70" s="853">
        <v>0</v>
      </c>
      <c r="BJ70" s="853">
        <v>0</v>
      </c>
      <c r="BK70" s="853">
        <v>0</v>
      </c>
      <c r="BL70" s="853">
        <v>0</v>
      </c>
      <c r="BM70" s="853">
        <v>0</v>
      </c>
      <c r="BN70" s="853">
        <v>0</v>
      </c>
      <c r="BO70" s="853">
        <v>0</v>
      </c>
      <c r="BP70" s="853">
        <v>0</v>
      </c>
      <c r="BQ70" s="853">
        <v>0</v>
      </c>
      <c r="BR70" s="853">
        <v>0</v>
      </c>
      <c r="BS70" s="853">
        <v>0</v>
      </c>
      <c r="BT70" s="853">
        <v>0</v>
      </c>
      <c r="BU70" s="853">
        <v>0</v>
      </c>
      <c r="BV70" s="853">
        <v>0</v>
      </c>
    </row>
    <row r="71" spans="1:74" ht="11.1" customHeight="1" x14ac:dyDescent="0.2">
      <c r="A71" s="205" t="s">
        <v>1549</v>
      </c>
      <c r="B71" s="477" t="s">
        <v>428</v>
      </c>
      <c r="C71" s="381">
        <v>49.116265630999997</v>
      </c>
      <c r="D71" s="381">
        <v>48.015274431000002</v>
      </c>
      <c r="E71" s="381">
        <v>45.655987523999997</v>
      </c>
      <c r="F71" s="381">
        <v>43.409904947999998</v>
      </c>
      <c r="G71" s="381">
        <v>45.067807811999998</v>
      </c>
      <c r="H71" s="381">
        <v>48.441352854000002</v>
      </c>
      <c r="I71" s="381">
        <v>51.176760451</v>
      </c>
      <c r="J71" s="381">
        <v>52.870977107999998</v>
      </c>
      <c r="K71" s="381">
        <v>54.899988790000002</v>
      </c>
      <c r="L71" s="381">
        <v>56.309161054999997</v>
      </c>
      <c r="M71" s="381">
        <v>56.446989649000002</v>
      </c>
      <c r="N71" s="381">
        <v>57.235475164</v>
      </c>
      <c r="O71" s="381">
        <v>58.424912941999999</v>
      </c>
      <c r="P71" s="381">
        <v>59.353277351999999</v>
      </c>
      <c r="Q71" s="381">
        <v>61.386095830999999</v>
      </c>
      <c r="R71" s="381">
        <v>64.762630811999998</v>
      </c>
      <c r="S71" s="381">
        <v>68.935664587000005</v>
      </c>
      <c r="T71" s="381">
        <v>72.865864907000002</v>
      </c>
      <c r="U71" s="381">
        <v>75.004264143</v>
      </c>
      <c r="V71" s="381">
        <v>75.375648552000001</v>
      </c>
      <c r="W71" s="381">
        <v>73.824346657999996</v>
      </c>
      <c r="X71" s="381">
        <v>73.276269026999998</v>
      </c>
      <c r="Y71" s="381">
        <v>68.576478277999996</v>
      </c>
      <c r="Z71" s="381">
        <v>64.256137299000002</v>
      </c>
      <c r="AA71" s="381">
        <v>61.339177046000003</v>
      </c>
      <c r="AB71" s="381">
        <v>58.064770801999998</v>
      </c>
      <c r="AC71" s="381">
        <v>57.390299139</v>
      </c>
      <c r="AD71" s="381">
        <v>57.589711819999998</v>
      </c>
      <c r="AE71" s="381">
        <v>62.662665648999997</v>
      </c>
      <c r="AF71" s="381">
        <v>66.416012495999993</v>
      </c>
      <c r="AG71" s="381">
        <v>69.179400027</v>
      </c>
      <c r="AH71" s="381">
        <v>70.316673797999997</v>
      </c>
      <c r="AI71" s="381">
        <v>70.045330188999998</v>
      </c>
      <c r="AJ71" s="381">
        <v>67.574641583000002</v>
      </c>
      <c r="AK71" s="381">
        <v>63.692725664999998</v>
      </c>
      <c r="AL71" s="381">
        <v>59.860290061000001</v>
      </c>
      <c r="AM71" s="381">
        <v>57.072073224</v>
      </c>
      <c r="AN71" s="381">
        <v>56.239671489999999</v>
      </c>
      <c r="AO71" s="381">
        <v>57.707971299</v>
      </c>
      <c r="AP71" s="381">
        <v>62.291256408999999</v>
      </c>
      <c r="AQ71" s="381">
        <v>68.214081840999995</v>
      </c>
      <c r="AR71" s="381">
        <v>73.508554320000002</v>
      </c>
      <c r="AS71" s="381">
        <v>76.659296257999998</v>
      </c>
      <c r="AT71" s="381">
        <v>77.754263178000002</v>
      </c>
      <c r="AU71" s="381">
        <v>77.440738417999995</v>
      </c>
      <c r="AV71" s="381">
        <v>76.189069247000006</v>
      </c>
      <c r="AW71" s="381">
        <v>74.109070012000004</v>
      </c>
      <c r="AX71" s="381">
        <v>71.883294886000002</v>
      </c>
      <c r="AY71" s="381">
        <v>70.357827408000006</v>
      </c>
      <c r="AZ71" s="381">
        <v>70.065074808000006</v>
      </c>
      <c r="BA71" s="381">
        <v>70.247034908000003</v>
      </c>
      <c r="BB71" s="381">
        <v>70.429709207000002</v>
      </c>
      <c r="BC71" s="381">
        <v>70.628911638999995</v>
      </c>
      <c r="BD71" s="381">
        <v>70.810593964000006</v>
      </c>
      <c r="BE71" s="381">
        <v>70.903889880999998</v>
      </c>
      <c r="BF71" s="853">
        <v>0</v>
      </c>
      <c r="BG71" s="853">
        <v>0</v>
      </c>
      <c r="BH71" s="853">
        <v>0</v>
      </c>
      <c r="BI71" s="853">
        <v>0</v>
      </c>
      <c r="BJ71" s="853">
        <v>0</v>
      </c>
      <c r="BK71" s="853">
        <v>0</v>
      </c>
      <c r="BL71" s="853">
        <v>0</v>
      </c>
      <c r="BM71" s="853">
        <v>0</v>
      </c>
      <c r="BN71" s="853">
        <v>0</v>
      </c>
      <c r="BO71" s="853">
        <v>0</v>
      </c>
      <c r="BP71" s="853">
        <v>0</v>
      </c>
      <c r="BQ71" s="853">
        <v>0</v>
      </c>
      <c r="BR71" s="853">
        <v>0</v>
      </c>
      <c r="BS71" s="853">
        <v>0</v>
      </c>
      <c r="BT71" s="853">
        <v>0</v>
      </c>
      <c r="BU71" s="853">
        <v>0</v>
      </c>
      <c r="BV71" s="853">
        <v>0</v>
      </c>
    </row>
    <row r="72" spans="1:74" ht="11.1" customHeight="1" x14ac:dyDescent="0.2">
      <c r="A72" s="205" t="s">
        <v>1550</v>
      </c>
      <c r="B72" s="477" t="s">
        <v>430</v>
      </c>
      <c r="C72" s="381">
        <v>294.26993763000002</v>
      </c>
      <c r="D72" s="381">
        <v>312.95593379000002</v>
      </c>
      <c r="E72" s="381">
        <v>321.43908346000001</v>
      </c>
      <c r="F72" s="381">
        <v>324.08937369</v>
      </c>
      <c r="G72" s="381">
        <v>336.49000976000002</v>
      </c>
      <c r="H72" s="381">
        <v>341.06473331000001</v>
      </c>
      <c r="I72" s="381">
        <v>343.33420144000002</v>
      </c>
      <c r="J72" s="381">
        <v>360.97186413999998</v>
      </c>
      <c r="K72" s="381">
        <v>375.86480731</v>
      </c>
      <c r="L72" s="381">
        <v>371.84372323999997</v>
      </c>
      <c r="M72" s="381">
        <v>382.31754280000001</v>
      </c>
      <c r="N72" s="381">
        <v>402.54637844000001</v>
      </c>
      <c r="O72" s="381">
        <v>398.00512170000002</v>
      </c>
      <c r="P72" s="381">
        <v>392.74595558999999</v>
      </c>
      <c r="Q72" s="381">
        <v>373.30155022999998</v>
      </c>
      <c r="R72" s="381">
        <v>345.21840386000002</v>
      </c>
      <c r="S72" s="381">
        <v>331.25236904000002</v>
      </c>
      <c r="T72" s="381">
        <v>327.66772286999998</v>
      </c>
      <c r="U72" s="381">
        <v>323.39221332</v>
      </c>
      <c r="V72" s="381">
        <v>320.37605395999998</v>
      </c>
      <c r="W72" s="381">
        <v>319.68727280000002</v>
      </c>
      <c r="X72" s="381">
        <v>325.27271295999998</v>
      </c>
      <c r="Y72" s="381">
        <v>328.67182699</v>
      </c>
      <c r="Z72" s="381">
        <v>339.28918618</v>
      </c>
      <c r="AA72" s="381">
        <v>344.92682701000001</v>
      </c>
      <c r="AB72" s="381">
        <v>343.66321465999999</v>
      </c>
      <c r="AC72" s="381">
        <v>333.82543473999999</v>
      </c>
      <c r="AD72" s="381">
        <v>329.18984060999998</v>
      </c>
      <c r="AE72" s="381">
        <v>306.7945813</v>
      </c>
      <c r="AF72" s="381">
        <v>293.57900231999997</v>
      </c>
      <c r="AG72" s="381">
        <v>295.96342145</v>
      </c>
      <c r="AH72" s="381">
        <v>287.51410952999998</v>
      </c>
      <c r="AI72" s="381">
        <v>278.04704543000003</v>
      </c>
      <c r="AJ72" s="381">
        <v>278.83198267</v>
      </c>
      <c r="AK72" s="381">
        <v>294.06639963999999</v>
      </c>
      <c r="AL72" s="381">
        <v>312.10999959999998</v>
      </c>
      <c r="AM72" s="381">
        <v>326.75055436000002</v>
      </c>
      <c r="AN72" s="381">
        <v>338.33594767</v>
      </c>
      <c r="AO72" s="381">
        <v>348.65828496</v>
      </c>
      <c r="AP72" s="381">
        <v>365.42714054999999</v>
      </c>
      <c r="AQ72" s="381">
        <v>381.16071406999998</v>
      </c>
      <c r="AR72" s="381">
        <v>387.39898082000002</v>
      </c>
      <c r="AS72" s="381">
        <v>383.96606264000002</v>
      </c>
      <c r="AT72" s="381">
        <v>378.15519979999999</v>
      </c>
      <c r="AU72" s="381">
        <v>372.95976259999998</v>
      </c>
      <c r="AV72" s="381">
        <v>367.72256972000002</v>
      </c>
      <c r="AW72" s="381">
        <v>364.27952574</v>
      </c>
      <c r="AX72" s="381">
        <v>362.20488067000002</v>
      </c>
      <c r="AY72" s="381">
        <v>361.87640206999998</v>
      </c>
      <c r="AZ72" s="381">
        <v>365.82819121</v>
      </c>
      <c r="BA72" s="381">
        <v>368.88360548999998</v>
      </c>
      <c r="BB72" s="381">
        <v>371.89405936000003</v>
      </c>
      <c r="BC72" s="381">
        <v>374.47457692</v>
      </c>
      <c r="BD72" s="381">
        <v>376.82097568</v>
      </c>
      <c r="BE72" s="381">
        <v>378.81090685999999</v>
      </c>
      <c r="BF72" s="853">
        <v>0</v>
      </c>
      <c r="BG72" s="853">
        <v>0</v>
      </c>
      <c r="BH72" s="853">
        <v>0</v>
      </c>
      <c r="BI72" s="853">
        <v>0</v>
      </c>
      <c r="BJ72" s="853">
        <v>0</v>
      </c>
      <c r="BK72" s="853">
        <v>0</v>
      </c>
      <c r="BL72" s="853">
        <v>0</v>
      </c>
      <c r="BM72" s="853">
        <v>0</v>
      </c>
      <c r="BN72" s="853">
        <v>0</v>
      </c>
      <c r="BO72" s="853">
        <v>0</v>
      </c>
      <c r="BP72" s="853">
        <v>0</v>
      </c>
      <c r="BQ72" s="853">
        <v>0</v>
      </c>
      <c r="BR72" s="853">
        <v>0</v>
      </c>
      <c r="BS72" s="853">
        <v>0</v>
      </c>
      <c r="BT72" s="853">
        <v>0</v>
      </c>
      <c r="BU72" s="853">
        <v>0</v>
      </c>
      <c r="BV72" s="853">
        <v>0</v>
      </c>
    </row>
    <row r="73" spans="1:74" ht="11.1" customHeight="1" x14ac:dyDescent="0.2">
      <c r="A73" s="205" t="s">
        <v>1551</v>
      </c>
      <c r="B73" s="477" t="s">
        <v>432</v>
      </c>
      <c r="C73" s="381">
        <v>824.59478419000004</v>
      </c>
      <c r="D73" s="381">
        <v>840.45746684000005</v>
      </c>
      <c r="E73" s="381">
        <v>849.11517713000001</v>
      </c>
      <c r="F73" s="381">
        <v>855.82585572999994</v>
      </c>
      <c r="G73" s="381">
        <v>877.37506472999996</v>
      </c>
      <c r="H73" s="381">
        <v>914.97029511999995</v>
      </c>
      <c r="I73" s="381">
        <v>953.21375597999997</v>
      </c>
      <c r="J73" s="381">
        <v>971.04482800999995</v>
      </c>
      <c r="K73" s="381">
        <v>964.23820074000002</v>
      </c>
      <c r="L73" s="381">
        <v>970.19820603000005</v>
      </c>
      <c r="M73" s="381">
        <v>995.26239568999995</v>
      </c>
      <c r="N73" s="381">
        <v>1010.0609673</v>
      </c>
      <c r="O73" s="381">
        <v>1010.8236828</v>
      </c>
      <c r="P73" s="381">
        <v>997.48138124000002</v>
      </c>
      <c r="Q73" s="381">
        <v>980.61436136999998</v>
      </c>
      <c r="R73" s="381">
        <v>956.92312690000006</v>
      </c>
      <c r="S73" s="381">
        <v>935.21952170999998</v>
      </c>
      <c r="T73" s="381">
        <v>902.86730937000004</v>
      </c>
      <c r="U73" s="381">
        <v>859.13113183999997</v>
      </c>
      <c r="V73" s="381">
        <v>818.40031154999997</v>
      </c>
      <c r="W73" s="381">
        <v>788.73386191999998</v>
      </c>
      <c r="X73" s="381">
        <v>762.23840456999994</v>
      </c>
      <c r="Y73" s="381">
        <v>772.36446796999996</v>
      </c>
      <c r="Z73" s="381">
        <v>775.070063</v>
      </c>
      <c r="AA73" s="381">
        <v>728.98934599999995</v>
      </c>
      <c r="AB73" s="381">
        <v>680.99568982000005</v>
      </c>
      <c r="AC73" s="381">
        <v>645.37337488000003</v>
      </c>
      <c r="AD73" s="381">
        <v>608.87476577999996</v>
      </c>
      <c r="AE73" s="381">
        <v>597.23231113999998</v>
      </c>
      <c r="AF73" s="381">
        <v>545.82553152000003</v>
      </c>
      <c r="AG73" s="381">
        <v>538.86647674000005</v>
      </c>
      <c r="AH73" s="381">
        <v>537.01704733999998</v>
      </c>
      <c r="AI73" s="381">
        <v>550.64090035000004</v>
      </c>
      <c r="AJ73" s="381">
        <v>559.70918313000004</v>
      </c>
      <c r="AK73" s="381">
        <v>570.47755122000001</v>
      </c>
      <c r="AL73" s="381">
        <v>589.84041147000005</v>
      </c>
      <c r="AM73" s="381">
        <v>618.54128315000003</v>
      </c>
      <c r="AN73" s="381">
        <v>651.04014223000001</v>
      </c>
      <c r="AO73" s="381">
        <v>679.97078018000002</v>
      </c>
      <c r="AP73" s="381">
        <v>715.78595448999999</v>
      </c>
      <c r="AQ73" s="381">
        <v>761.36717023999995</v>
      </c>
      <c r="AR73" s="381">
        <v>807.05097097999999</v>
      </c>
      <c r="AS73" s="381">
        <v>827.74640904</v>
      </c>
      <c r="AT73" s="381">
        <v>832.16741430000002</v>
      </c>
      <c r="AU73" s="381">
        <v>841.44557370999996</v>
      </c>
      <c r="AV73" s="381">
        <v>851.5176864</v>
      </c>
      <c r="AW73" s="381">
        <v>857.17034735000004</v>
      </c>
      <c r="AX73" s="381">
        <v>849.76633590999995</v>
      </c>
      <c r="AY73" s="381">
        <v>837.25138544000004</v>
      </c>
      <c r="AZ73" s="381">
        <v>832.42531902999997</v>
      </c>
      <c r="BA73" s="381">
        <v>846.76906915999996</v>
      </c>
      <c r="BB73" s="381">
        <v>865.34235541999999</v>
      </c>
      <c r="BC73" s="381">
        <v>883.82507893000002</v>
      </c>
      <c r="BD73" s="381">
        <v>903.30126997000002</v>
      </c>
      <c r="BE73" s="381">
        <v>923.13027862000001</v>
      </c>
      <c r="BF73" s="853">
        <v>0</v>
      </c>
      <c r="BG73" s="853">
        <v>0</v>
      </c>
      <c r="BH73" s="853">
        <v>0</v>
      </c>
      <c r="BI73" s="853">
        <v>0</v>
      </c>
      <c r="BJ73" s="853">
        <v>0</v>
      </c>
      <c r="BK73" s="853">
        <v>0</v>
      </c>
      <c r="BL73" s="853">
        <v>0</v>
      </c>
      <c r="BM73" s="853">
        <v>0</v>
      </c>
      <c r="BN73" s="853">
        <v>0</v>
      </c>
      <c r="BO73" s="853">
        <v>0</v>
      </c>
      <c r="BP73" s="853">
        <v>0</v>
      </c>
      <c r="BQ73" s="853">
        <v>0</v>
      </c>
      <c r="BR73" s="853">
        <v>0</v>
      </c>
      <c r="BS73" s="853">
        <v>0</v>
      </c>
      <c r="BT73" s="853">
        <v>0</v>
      </c>
      <c r="BU73" s="853">
        <v>0</v>
      </c>
      <c r="BV73" s="853">
        <v>0</v>
      </c>
    </row>
    <row r="74" spans="1:74" ht="11.1" customHeight="1" x14ac:dyDescent="0.2">
      <c r="A74" s="205" t="s">
        <v>1552</v>
      </c>
      <c r="B74" s="477" t="s">
        <v>434</v>
      </c>
      <c r="C74" s="381">
        <v>759.57876548000002</v>
      </c>
      <c r="D74" s="381">
        <v>777.96650242999999</v>
      </c>
      <c r="E74" s="381">
        <v>786.55623988000002</v>
      </c>
      <c r="F74" s="381">
        <v>793.44870297</v>
      </c>
      <c r="G74" s="381">
        <v>816.09680172000003</v>
      </c>
      <c r="H74" s="381">
        <v>826.49875310000004</v>
      </c>
      <c r="I74" s="381">
        <v>829.61932980999995</v>
      </c>
      <c r="J74" s="381">
        <v>840.10921700999995</v>
      </c>
      <c r="K74" s="381">
        <v>848.09857060000002</v>
      </c>
      <c r="L74" s="381">
        <v>833.93198190999999</v>
      </c>
      <c r="M74" s="381">
        <v>834.32977487000005</v>
      </c>
      <c r="N74" s="381">
        <v>845.82585707999999</v>
      </c>
      <c r="O74" s="381">
        <v>838.07880014</v>
      </c>
      <c r="P74" s="381">
        <v>837.43861670000001</v>
      </c>
      <c r="Q74" s="381">
        <v>834.05331408999996</v>
      </c>
      <c r="R74" s="381">
        <v>831.15791017000004</v>
      </c>
      <c r="S74" s="381">
        <v>835.94252600000004</v>
      </c>
      <c r="T74" s="381">
        <v>842.1578998</v>
      </c>
      <c r="U74" s="381">
        <v>846.78410633999999</v>
      </c>
      <c r="V74" s="381">
        <v>844.53437252000003</v>
      </c>
      <c r="W74" s="381">
        <v>840.14878524999995</v>
      </c>
      <c r="X74" s="381">
        <v>844.07364519999999</v>
      </c>
      <c r="Y74" s="381">
        <v>837.47568261000004</v>
      </c>
      <c r="Z74" s="381">
        <v>829.89552245000004</v>
      </c>
      <c r="AA74" s="381">
        <v>853.01939075999996</v>
      </c>
      <c r="AB74" s="381">
        <v>880.30289019999998</v>
      </c>
      <c r="AC74" s="381">
        <v>912.43399906000002</v>
      </c>
      <c r="AD74" s="381">
        <v>948.15799938999999</v>
      </c>
      <c r="AE74" s="381">
        <v>962.69909297000004</v>
      </c>
      <c r="AF74" s="381">
        <v>997.65076376000002</v>
      </c>
      <c r="AG74" s="381">
        <v>975.85942092000005</v>
      </c>
      <c r="AH74" s="381">
        <v>954.55785715000002</v>
      </c>
      <c r="AI74" s="381">
        <v>917.80177669</v>
      </c>
      <c r="AJ74" s="381">
        <v>883.39833901999998</v>
      </c>
      <c r="AK74" s="381">
        <v>863.70367004000002</v>
      </c>
      <c r="AL74" s="381">
        <v>866.27267095000002</v>
      </c>
      <c r="AM74" s="381">
        <v>880.96818853000002</v>
      </c>
      <c r="AN74" s="381">
        <v>903.79113778999999</v>
      </c>
      <c r="AO74" s="381">
        <v>927.04008800999998</v>
      </c>
      <c r="AP74" s="381">
        <v>953.15347219</v>
      </c>
      <c r="AQ74" s="381">
        <v>975.29529304000005</v>
      </c>
      <c r="AR74" s="381">
        <v>986.02040373</v>
      </c>
      <c r="AS74" s="381">
        <v>987.44220914000005</v>
      </c>
      <c r="AT74" s="381">
        <v>983.03890111999999</v>
      </c>
      <c r="AU74" s="381">
        <v>970.06297433999998</v>
      </c>
      <c r="AV74" s="381">
        <v>953.96728944999995</v>
      </c>
      <c r="AW74" s="381">
        <v>939.54059431999997</v>
      </c>
      <c r="AX74" s="381">
        <v>931.73258141999997</v>
      </c>
      <c r="AY74" s="381">
        <v>925.86543164</v>
      </c>
      <c r="AZ74" s="381">
        <v>920.44856270000002</v>
      </c>
      <c r="BA74" s="381">
        <v>922.78561521999995</v>
      </c>
      <c r="BB74" s="381">
        <v>926.17433715000004</v>
      </c>
      <c r="BC74" s="381">
        <v>931.32555919000004</v>
      </c>
      <c r="BD74" s="381">
        <v>938.42862275000005</v>
      </c>
      <c r="BE74" s="381">
        <v>946.54638650000004</v>
      </c>
      <c r="BF74" s="853">
        <v>0</v>
      </c>
      <c r="BG74" s="853">
        <v>0</v>
      </c>
      <c r="BH74" s="853">
        <v>0</v>
      </c>
      <c r="BI74" s="853">
        <v>0</v>
      </c>
      <c r="BJ74" s="853">
        <v>0</v>
      </c>
      <c r="BK74" s="853">
        <v>0</v>
      </c>
      <c r="BL74" s="853">
        <v>0</v>
      </c>
      <c r="BM74" s="853">
        <v>0</v>
      </c>
      <c r="BN74" s="853">
        <v>0</v>
      </c>
      <c r="BO74" s="853">
        <v>0</v>
      </c>
      <c r="BP74" s="853">
        <v>0</v>
      </c>
      <c r="BQ74" s="853">
        <v>0</v>
      </c>
      <c r="BR74" s="853">
        <v>0</v>
      </c>
      <c r="BS74" s="853">
        <v>0</v>
      </c>
      <c r="BT74" s="853">
        <v>0</v>
      </c>
      <c r="BU74" s="853">
        <v>0</v>
      </c>
      <c r="BV74" s="853">
        <v>0</v>
      </c>
    </row>
    <row r="75" spans="1:74" ht="11.1" customHeight="1" x14ac:dyDescent="0.2">
      <c r="A75" s="205" t="s">
        <v>1553</v>
      </c>
      <c r="B75" s="477" t="s">
        <v>1497</v>
      </c>
      <c r="C75" s="381">
        <v>327.66296133999998</v>
      </c>
      <c r="D75" s="381">
        <v>348.17591455000002</v>
      </c>
      <c r="E75" s="381">
        <v>367.80123687999998</v>
      </c>
      <c r="F75" s="381">
        <v>385.99469395</v>
      </c>
      <c r="G75" s="381">
        <v>403.29522004</v>
      </c>
      <c r="H75" s="381">
        <v>422.20603496000001</v>
      </c>
      <c r="I75" s="381">
        <v>435.68900092000001</v>
      </c>
      <c r="J75" s="381">
        <v>447.69855639000002</v>
      </c>
      <c r="K75" s="381">
        <v>447.73170768</v>
      </c>
      <c r="L75" s="381">
        <v>439.69246182000001</v>
      </c>
      <c r="M75" s="381">
        <v>428.76722217999998</v>
      </c>
      <c r="N75" s="381">
        <v>416.16597340999999</v>
      </c>
      <c r="O75" s="381">
        <v>401.56081019999999</v>
      </c>
      <c r="P75" s="381">
        <v>384.26978215000003</v>
      </c>
      <c r="Q75" s="381">
        <v>368.81148973000001</v>
      </c>
      <c r="R75" s="381">
        <v>356.29190012999999</v>
      </c>
      <c r="S75" s="381">
        <v>353.31495482999998</v>
      </c>
      <c r="T75" s="381">
        <v>364.53842823999997</v>
      </c>
      <c r="U75" s="381">
        <v>382.98324229000002</v>
      </c>
      <c r="V75" s="381">
        <v>394.56675185</v>
      </c>
      <c r="W75" s="381">
        <v>392.73736450000001</v>
      </c>
      <c r="X75" s="381">
        <v>393.54567580999998</v>
      </c>
      <c r="Y75" s="381">
        <v>374.76652071000001</v>
      </c>
      <c r="Z75" s="381">
        <v>368.99713874000003</v>
      </c>
      <c r="AA75" s="381">
        <v>351.18164338000003</v>
      </c>
      <c r="AB75" s="381">
        <v>332.14096448999999</v>
      </c>
      <c r="AC75" s="381">
        <v>311.28856188999998</v>
      </c>
      <c r="AD75" s="381">
        <v>294.60031133000001</v>
      </c>
      <c r="AE75" s="381">
        <v>283.43791406000003</v>
      </c>
      <c r="AF75" s="381">
        <v>277.78816581000001</v>
      </c>
      <c r="AG75" s="381">
        <v>291.95879445999998</v>
      </c>
      <c r="AH75" s="381">
        <v>307.64265711000002</v>
      </c>
      <c r="AI75" s="381">
        <v>333.53417680000001</v>
      </c>
      <c r="AJ75" s="381">
        <v>361.99622712000001</v>
      </c>
      <c r="AK75" s="381">
        <v>387.96620498999999</v>
      </c>
      <c r="AL75" s="381">
        <v>406.85276102</v>
      </c>
      <c r="AM75" s="381">
        <v>420.63896728999998</v>
      </c>
      <c r="AN75" s="381">
        <v>424.69776077</v>
      </c>
      <c r="AO75" s="381">
        <v>419.73748173000001</v>
      </c>
      <c r="AP75" s="381">
        <v>410.67349568999998</v>
      </c>
      <c r="AQ75" s="381">
        <v>407.79830287999999</v>
      </c>
      <c r="AR75" s="381">
        <v>420.30467519000001</v>
      </c>
      <c r="AS75" s="381">
        <v>441.19102982999999</v>
      </c>
      <c r="AT75" s="381">
        <v>459.92630604999999</v>
      </c>
      <c r="AU75" s="381">
        <v>470.44091072999998</v>
      </c>
      <c r="AV75" s="381">
        <v>476.74016720999998</v>
      </c>
      <c r="AW75" s="381">
        <v>483.03400421999999</v>
      </c>
      <c r="AX75" s="381">
        <v>480.13692845999998</v>
      </c>
      <c r="AY75" s="381">
        <v>467.9403944</v>
      </c>
      <c r="AZ75" s="381">
        <v>452.02002418000001</v>
      </c>
      <c r="BA75" s="381">
        <v>443.86636465999999</v>
      </c>
      <c r="BB75" s="381">
        <v>436.30956834</v>
      </c>
      <c r="BC75" s="381">
        <v>429.75990710999997</v>
      </c>
      <c r="BD75" s="381">
        <v>423.44830515000001</v>
      </c>
      <c r="BE75" s="381">
        <v>417.75391438000003</v>
      </c>
      <c r="BF75" s="853">
        <v>0</v>
      </c>
      <c r="BG75" s="853">
        <v>0</v>
      </c>
      <c r="BH75" s="853">
        <v>0</v>
      </c>
      <c r="BI75" s="853">
        <v>0</v>
      </c>
      <c r="BJ75" s="853">
        <v>0</v>
      </c>
      <c r="BK75" s="853">
        <v>0</v>
      </c>
      <c r="BL75" s="853">
        <v>0</v>
      </c>
      <c r="BM75" s="853">
        <v>0</v>
      </c>
      <c r="BN75" s="853">
        <v>0</v>
      </c>
      <c r="BO75" s="853">
        <v>0</v>
      </c>
      <c r="BP75" s="853">
        <v>0</v>
      </c>
      <c r="BQ75" s="853">
        <v>0</v>
      </c>
      <c r="BR75" s="853">
        <v>0</v>
      </c>
      <c r="BS75" s="853">
        <v>0</v>
      </c>
      <c r="BT75" s="853">
        <v>0</v>
      </c>
      <c r="BU75" s="853">
        <v>0</v>
      </c>
      <c r="BV75" s="853">
        <v>0</v>
      </c>
    </row>
    <row r="76" spans="1:74" ht="11.1" customHeight="1" x14ac:dyDescent="0.2">
      <c r="A76" s="205"/>
      <c r="B76" s="543"/>
      <c r="C76" s="551"/>
      <c r="D76" s="551"/>
      <c r="E76" s="551"/>
      <c r="F76" s="551"/>
      <c r="G76" s="551"/>
      <c r="H76" s="551"/>
      <c r="I76" s="551"/>
      <c r="J76" s="551"/>
      <c r="K76" s="551"/>
      <c r="L76" s="551"/>
      <c r="M76" s="551"/>
      <c r="N76" s="551"/>
      <c r="O76" s="551"/>
      <c r="P76" s="551"/>
      <c r="Q76" s="551"/>
      <c r="R76" s="551"/>
      <c r="S76" s="551"/>
      <c r="T76" s="551"/>
      <c r="U76" s="551"/>
      <c r="V76" s="551"/>
      <c r="W76" s="551"/>
      <c r="X76" s="551"/>
      <c r="Y76" s="551"/>
      <c r="Z76" s="551"/>
      <c r="AA76" s="551"/>
      <c r="AB76" s="551"/>
      <c r="AC76" s="551"/>
      <c r="AD76" s="551"/>
      <c r="AE76" s="551"/>
      <c r="AF76" s="551"/>
      <c r="AG76" s="551"/>
      <c r="AH76" s="551"/>
      <c r="AI76" s="551"/>
      <c r="AJ76" s="551"/>
      <c r="AK76" s="551"/>
      <c r="AL76" s="551"/>
      <c r="AM76" s="551"/>
      <c r="AN76" s="551"/>
      <c r="AO76" s="551"/>
      <c r="AP76" s="551"/>
      <c r="AQ76" s="551"/>
      <c r="AR76" s="551"/>
      <c r="AS76" s="551"/>
      <c r="AT76" s="551"/>
      <c r="AU76" s="551"/>
      <c r="AV76" s="551"/>
      <c r="AW76" s="551"/>
      <c r="AX76" s="551"/>
      <c r="AY76" s="551"/>
      <c r="AZ76" s="551"/>
      <c r="BA76" s="779"/>
      <c r="BB76" s="779"/>
      <c r="BC76" s="779"/>
      <c r="BD76" s="779"/>
      <c r="BE76" s="779"/>
      <c r="BF76" s="286"/>
      <c r="BG76" s="286"/>
      <c r="BH76" s="286"/>
      <c r="BI76" s="286"/>
      <c r="BJ76" s="286"/>
      <c r="BK76" s="286"/>
      <c r="BL76" s="286"/>
      <c r="BM76" s="286"/>
      <c r="BN76" s="286"/>
      <c r="BO76" s="286"/>
      <c r="BP76" s="286"/>
      <c r="BQ76" s="286"/>
      <c r="BR76" s="286"/>
      <c r="BS76" s="286"/>
      <c r="BT76" s="286"/>
      <c r="BU76" s="286"/>
      <c r="BV76" s="286"/>
    </row>
    <row r="77" spans="1:74" ht="11.1" customHeight="1" x14ac:dyDescent="0.2">
      <c r="A77" s="205"/>
      <c r="B77" s="30" t="s">
        <v>1554</v>
      </c>
      <c r="C77" s="551"/>
      <c r="D77" s="551"/>
      <c r="E77" s="551"/>
      <c r="F77" s="551"/>
      <c r="G77" s="551"/>
      <c r="H77" s="551"/>
      <c r="I77" s="551"/>
      <c r="J77" s="551"/>
      <c r="K77" s="551"/>
      <c r="L77" s="551"/>
      <c r="M77" s="551"/>
      <c r="N77" s="551"/>
      <c r="O77" s="551"/>
      <c r="P77" s="551"/>
      <c r="Q77" s="551"/>
      <c r="R77" s="551"/>
      <c r="S77" s="551"/>
      <c r="T77" s="551"/>
      <c r="U77" s="551"/>
      <c r="V77" s="551"/>
      <c r="W77" s="551"/>
      <c r="X77" s="551"/>
      <c r="Y77" s="551"/>
      <c r="Z77" s="551"/>
      <c r="AA77" s="551"/>
      <c r="AB77" s="551"/>
      <c r="AC77" s="551"/>
      <c r="AD77" s="551"/>
      <c r="AE77" s="551"/>
      <c r="AF77" s="551"/>
      <c r="AG77" s="551"/>
      <c r="AH77" s="551"/>
      <c r="AI77" s="551"/>
      <c r="AJ77" s="551"/>
      <c r="AK77" s="551"/>
      <c r="AL77" s="551"/>
      <c r="AM77" s="551"/>
      <c r="AN77" s="551"/>
      <c r="AO77" s="551"/>
      <c r="AP77" s="551"/>
      <c r="AQ77" s="551"/>
      <c r="AR77" s="551"/>
      <c r="AS77" s="551"/>
      <c r="AT77" s="551"/>
      <c r="AU77" s="551"/>
      <c r="AV77" s="551"/>
      <c r="AW77" s="551"/>
      <c r="AX77" s="551"/>
      <c r="AY77" s="551"/>
      <c r="AZ77" s="551"/>
      <c r="BA77" s="779"/>
      <c r="BB77" s="779"/>
      <c r="BC77" s="779"/>
      <c r="BD77" s="779"/>
      <c r="BE77" s="779"/>
      <c r="BF77" s="286"/>
      <c r="BG77" s="286"/>
      <c r="BH77" s="286"/>
      <c r="BI77" s="286"/>
      <c r="BJ77" s="286"/>
      <c r="BK77" s="286"/>
      <c r="BL77" s="286"/>
      <c r="BM77" s="286"/>
      <c r="BN77" s="286"/>
      <c r="BO77" s="286"/>
      <c r="BP77" s="286"/>
      <c r="BQ77" s="286"/>
      <c r="BR77" s="286"/>
      <c r="BS77" s="286"/>
      <c r="BT77" s="286"/>
      <c r="BU77" s="286"/>
      <c r="BV77" s="286"/>
    </row>
    <row r="78" spans="1:74" ht="11.1" customHeight="1" x14ac:dyDescent="0.2">
      <c r="A78" s="205" t="s">
        <v>1555</v>
      </c>
      <c r="B78" s="477" t="s">
        <v>426</v>
      </c>
      <c r="C78" s="381">
        <v>28.1191608</v>
      </c>
      <c r="D78" s="381">
        <v>27.164652017000002</v>
      </c>
      <c r="E78" s="381">
        <v>25.277248769</v>
      </c>
      <c r="F78" s="381">
        <v>23.364717118000002</v>
      </c>
      <c r="G78" s="381">
        <v>23.595192303000001</v>
      </c>
      <c r="H78" s="381">
        <v>24.392690046999999</v>
      </c>
      <c r="I78" s="381">
        <v>24.773233171000001</v>
      </c>
      <c r="J78" s="381">
        <v>25.777306932999998</v>
      </c>
      <c r="K78" s="381">
        <v>27.435440676999999</v>
      </c>
      <c r="L78" s="381">
        <v>28.194368788999999</v>
      </c>
      <c r="M78" s="381">
        <v>27.686124756000002</v>
      </c>
      <c r="N78" s="381">
        <v>24.662228182</v>
      </c>
      <c r="O78" s="381">
        <v>24.468413224999999</v>
      </c>
      <c r="P78" s="381">
        <v>24.567686986999998</v>
      </c>
      <c r="Q78" s="381">
        <v>24.512053056999999</v>
      </c>
      <c r="R78" s="381">
        <v>24.613350194999999</v>
      </c>
      <c r="S78" s="381">
        <v>24.326227178</v>
      </c>
      <c r="T78" s="381">
        <v>23.538753917000001</v>
      </c>
      <c r="U78" s="381">
        <v>24.136591456000001</v>
      </c>
      <c r="V78" s="381">
        <v>24.941478719999999</v>
      </c>
      <c r="W78" s="381">
        <v>25.372807886</v>
      </c>
      <c r="X78" s="381">
        <v>27.479066054</v>
      </c>
      <c r="Y78" s="381">
        <v>28.636214885000001</v>
      </c>
      <c r="Z78" s="381">
        <v>29.181267427000002</v>
      </c>
      <c r="AA78" s="381">
        <v>26.958067156999999</v>
      </c>
      <c r="AB78" s="381">
        <v>25.902440559999999</v>
      </c>
      <c r="AC78" s="381">
        <v>24.807154277999999</v>
      </c>
      <c r="AD78" s="381">
        <v>21.587357710999999</v>
      </c>
      <c r="AE78" s="381">
        <v>21.820330192</v>
      </c>
      <c r="AF78" s="381">
        <v>22.373225377000001</v>
      </c>
      <c r="AG78" s="381">
        <v>23.565769008</v>
      </c>
      <c r="AH78" s="381">
        <v>26.097594624999999</v>
      </c>
      <c r="AI78" s="381">
        <v>26.264845292</v>
      </c>
      <c r="AJ78" s="381">
        <v>27.774368796000001</v>
      </c>
      <c r="AK78" s="381">
        <v>29.778941792000001</v>
      </c>
      <c r="AL78" s="381">
        <v>31.140367873999999</v>
      </c>
      <c r="AM78" s="381">
        <v>30.794083775000001</v>
      </c>
      <c r="AN78" s="381">
        <v>33.028548143999998</v>
      </c>
      <c r="AO78" s="381">
        <v>34.626588957999999</v>
      </c>
      <c r="AP78" s="381">
        <v>34.724391111000003</v>
      </c>
      <c r="AQ78" s="381">
        <v>34.612662176999997</v>
      </c>
      <c r="AR78" s="381">
        <v>32.857571467</v>
      </c>
      <c r="AS78" s="381">
        <v>33.295457458999998</v>
      </c>
      <c r="AT78" s="381">
        <v>33.048797436000001</v>
      </c>
      <c r="AU78" s="381">
        <v>33.484831681999999</v>
      </c>
      <c r="AV78" s="381">
        <v>32.549568688000001</v>
      </c>
      <c r="AW78" s="381">
        <v>31.435410181999998</v>
      </c>
      <c r="AX78" s="381">
        <v>31.575562957999999</v>
      </c>
      <c r="AY78" s="381">
        <v>31.475021911999999</v>
      </c>
      <c r="AZ78" s="381">
        <v>30.712670538000001</v>
      </c>
      <c r="BA78" s="381">
        <v>30.429782322000001</v>
      </c>
      <c r="BB78" s="381">
        <v>29.690294135999999</v>
      </c>
      <c r="BC78" s="381">
        <v>30.477500116000002</v>
      </c>
      <c r="BD78" s="381">
        <v>31.534703145000002</v>
      </c>
      <c r="BE78" s="381">
        <v>31.895870222999999</v>
      </c>
      <c r="BF78" s="853">
        <v>0</v>
      </c>
      <c r="BG78" s="853">
        <v>0</v>
      </c>
      <c r="BH78" s="853">
        <v>0</v>
      </c>
      <c r="BI78" s="853">
        <v>0</v>
      </c>
      <c r="BJ78" s="853">
        <v>0</v>
      </c>
      <c r="BK78" s="853">
        <v>0</v>
      </c>
      <c r="BL78" s="853">
        <v>0</v>
      </c>
      <c r="BM78" s="853">
        <v>0</v>
      </c>
      <c r="BN78" s="853">
        <v>0</v>
      </c>
      <c r="BO78" s="853">
        <v>0</v>
      </c>
      <c r="BP78" s="853">
        <v>0</v>
      </c>
      <c r="BQ78" s="853">
        <v>0</v>
      </c>
      <c r="BR78" s="853">
        <v>0</v>
      </c>
      <c r="BS78" s="853">
        <v>0</v>
      </c>
      <c r="BT78" s="853">
        <v>0</v>
      </c>
      <c r="BU78" s="853">
        <v>0</v>
      </c>
      <c r="BV78" s="853">
        <v>0</v>
      </c>
    </row>
    <row r="79" spans="1:74" ht="11.1" customHeight="1" x14ac:dyDescent="0.2">
      <c r="A79" s="205" t="s">
        <v>1556</v>
      </c>
      <c r="B79" s="477" t="s">
        <v>428</v>
      </c>
      <c r="C79" s="381">
        <v>1.9844955811</v>
      </c>
      <c r="D79" s="381">
        <v>1.7783434974000001</v>
      </c>
      <c r="E79" s="381">
        <v>1.6909625009</v>
      </c>
      <c r="F79" s="381">
        <v>1.3055610511</v>
      </c>
      <c r="G79" s="381">
        <v>1.3353424537</v>
      </c>
      <c r="H79" s="381">
        <v>1.3919928981</v>
      </c>
      <c r="I79" s="381">
        <v>1.3556757735</v>
      </c>
      <c r="J79" s="381">
        <v>1.3913415028</v>
      </c>
      <c r="K79" s="381">
        <v>1.4447365471</v>
      </c>
      <c r="L79" s="381">
        <v>1.4438246424000001</v>
      </c>
      <c r="M79" s="381">
        <v>1.4111747412</v>
      </c>
      <c r="N79" s="381">
        <v>1.4582286665999999</v>
      </c>
      <c r="O79" s="381">
        <v>1.4425904430000001</v>
      </c>
      <c r="P79" s="381">
        <v>1.4547371899999999</v>
      </c>
      <c r="Q79" s="381">
        <v>1.4972218495</v>
      </c>
      <c r="R79" s="381">
        <v>1.5795763613</v>
      </c>
      <c r="S79" s="381">
        <v>1.6813576727999999</v>
      </c>
      <c r="T79" s="381">
        <v>1.8331035197000001</v>
      </c>
      <c r="U79" s="381">
        <v>2.0135372924000001</v>
      </c>
      <c r="V79" s="381">
        <v>2.1292556087999999</v>
      </c>
      <c r="W79" s="381">
        <v>2.1244416303999998</v>
      </c>
      <c r="X79" s="381">
        <v>2.1551843830999999</v>
      </c>
      <c r="Y79" s="381">
        <v>2.1165579714999998</v>
      </c>
      <c r="Z79" s="381">
        <v>1.9620194595</v>
      </c>
      <c r="AA79" s="381">
        <v>1.8873592937000001</v>
      </c>
      <c r="AB79" s="381">
        <v>1.7921225556</v>
      </c>
      <c r="AC79" s="381">
        <v>1.7131432579000001</v>
      </c>
      <c r="AD79" s="381">
        <v>1.6938150535000001</v>
      </c>
      <c r="AE79" s="381">
        <v>1.8430195779</v>
      </c>
      <c r="AF79" s="381">
        <v>1.9534121322</v>
      </c>
      <c r="AG79" s="381">
        <v>2.0346882361</v>
      </c>
      <c r="AH79" s="381">
        <v>2.0381644578999998</v>
      </c>
      <c r="AI79" s="381">
        <v>1.9871015656</v>
      </c>
      <c r="AJ79" s="381">
        <v>1.9197341359</v>
      </c>
      <c r="AK79" s="381">
        <v>1.8733154607</v>
      </c>
      <c r="AL79" s="381">
        <v>1.7605967665</v>
      </c>
      <c r="AM79" s="381">
        <v>1.6306306635000001</v>
      </c>
      <c r="AN79" s="381">
        <v>1.5514392134999999</v>
      </c>
      <c r="AO79" s="381">
        <v>1.6582750372999999</v>
      </c>
      <c r="AP79" s="381">
        <v>1.8734212454000001</v>
      </c>
      <c r="AQ79" s="381">
        <v>2.0515513336</v>
      </c>
      <c r="AR79" s="381">
        <v>2.2275319490999999</v>
      </c>
      <c r="AS79" s="381">
        <v>2.3807234863</v>
      </c>
      <c r="AT79" s="381">
        <v>2.5082020379999999</v>
      </c>
      <c r="AU79" s="381">
        <v>2.4980883360999999</v>
      </c>
      <c r="AV79" s="381">
        <v>2.5062193830999999</v>
      </c>
      <c r="AW79" s="381">
        <v>2.5554851728000001</v>
      </c>
      <c r="AX79" s="381">
        <v>2.4121911035000001</v>
      </c>
      <c r="AY79" s="381">
        <v>2.4053958087999998</v>
      </c>
      <c r="AZ79" s="381">
        <v>2.4160370623</v>
      </c>
      <c r="BA79" s="381">
        <v>2.4734871446</v>
      </c>
      <c r="BB79" s="381">
        <v>2.4930870515999999</v>
      </c>
      <c r="BC79" s="381">
        <v>2.5224611298999999</v>
      </c>
      <c r="BD79" s="381">
        <v>2.5065696977999998</v>
      </c>
      <c r="BE79" s="381">
        <v>2.5322817815000001</v>
      </c>
      <c r="BF79" s="853">
        <v>0</v>
      </c>
      <c r="BG79" s="853">
        <v>0</v>
      </c>
      <c r="BH79" s="853">
        <v>0</v>
      </c>
      <c r="BI79" s="853">
        <v>0</v>
      </c>
      <c r="BJ79" s="853">
        <v>0</v>
      </c>
      <c r="BK79" s="853">
        <v>0</v>
      </c>
      <c r="BL79" s="853">
        <v>0</v>
      </c>
      <c r="BM79" s="853">
        <v>0</v>
      </c>
      <c r="BN79" s="853">
        <v>0</v>
      </c>
      <c r="BO79" s="853">
        <v>0</v>
      </c>
      <c r="BP79" s="853">
        <v>0</v>
      </c>
      <c r="BQ79" s="853">
        <v>0</v>
      </c>
      <c r="BR79" s="853">
        <v>0</v>
      </c>
      <c r="BS79" s="853">
        <v>0</v>
      </c>
      <c r="BT79" s="853">
        <v>0</v>
      </c>
      <c r="BU79" s="853">
        <v>0</v>
      </c>
      <c r="BV79" s="853">
        <v>0</v>
      </c>
    </row>
    <row r="80" spans="1:74" ht="11.1" customHeight="1" x14ac:dyDescent="0.2">
      <c r="A80" s="205" t="s">
        <v>1557</v>
      </c>
      <c r="B80" s="477" t="s">
        <v>430</v>
      </c>
      <c r="C80" s="381">
        <v>6.6879531279000002</v>
      </c>
      <c r="D80" s="381">
        <v>6.6870926023999999</v>
      </c>
      <c r="E80" s="381">
        <v>6.3337750436000002</v>
      </c>
      <c r="F80" s="381">
        <v>5.710825968</v>
      </c>
      <c r="G80" s="381">
        <v>5.4937144451000002</v>
      </c>
      <c r="H80" s="381">
        <v>5.1991575199</v>
      </c>
      <c r="I80" s="381">
        <v>4.9400604523</v>
      </c>
      <c r="J80" s="381">
        <v>4.9279435377</v>
      </c>
      <c r="K80" s="381">
        <v>4.9849443941000002</v>
      </c>
      <c r="L80" s="381">
        <v>4.7979835257000003</v>
      </c>
      <c r="M80" s="381">
        <v>5.0304939841999996</v>
      </c>
      <c r="N80" s="381">
        <v>5.3141436098000003</v>
      </c>
      <c r="O80" s="381">
        <v>5.2541930257000002</v>
      </c>
      <c r="P80" s="381">
        <v>5.1541463988</v>
      </c>
      <c r="Q80" s="381">
        <v>4.7859173106000004</v>
      </c>
      <c r="R80" s="381">
        <v>4.4117367905</v>
      </c>
      <c r="S80" s="381">
        <v>4.2797463699999998</v>
      </c>
      <c r="T80" s="381">
        <v>4.4732794929999997</v>
      </c>
      <c r="U80" s="381">
        <v>4.9185127500999997</v>
      </c>
      <c r="V80" s="381">
        <v>5.2867335637000004</v>
      </c>
      <c r="W80" s="381">
        <v>5.4881935243999997</v>
      </c>
      <c r="X80" s="381">
        <v>5.9410541180000003</v>
      </c>
      <c r="Y80" s="381">
        <v>6.1780418606999996</v>
      </c>
      <c r="Z80" s="381">
        <v>6.1409807454000003</v>
      </c>
      <c r="AA80" s="381">
        <v>6.2713968546999999</v>
      </c>
      <c r="AB80" s="381">
        <v>6.2257828743000001</v>
      </c>
      <c r="AC80" s="381">
        <v>5.8565865743999996</v>
      </c>
      <c r="AD80" s="381">
        <v>5.8522638331000003</v>
      </c>
      <c r="AE80" s="381">
        <v>5.2713845584000003</v>
      </c>
      <c r="AF80" s="381">
        <v>4.9549198703000004</v>
      </c>
      <c r="AG80" s="381">
        <v>5.3616561857000002</v>
      </c>
      <c r="AH80" s="381">
        <v>5.3490997122000001</v>
      </c>
      <c r="AI80" s="381">
        <v>5.3470585660000003</v>
      </c>
      <c r="AJ80" s="381">
        <v>5.3416088635000003</v>
      </c>
      <c r="AK80" s="381">
        <v>5.682442505</v>
      </c>
      <c r="AL80" s="381">
        <v>6.0311111032999998</v>
      </c>
      <c r="AM80" s="381">
        <v>6.3323750843999997</v>
      </c>
      <c r="AN80" s="381">
        <v>6.6016770277000001</v>
      </c>
      <c r="AO80" s="381">
        <v>7.0578600193999996</v>
      </c>
      <c r="AP80" s="381">
        <v>6.9605169628999999</v>
      </c>
      <c r="AQ80" s="381">
        <v>7.1917115863000003</v>
      </c>
      <c r="AR80" s="381">
        <v>7.3440565084999996</v>
      </c>
      <c r="AS80" s="381">
        <v>7.4701568606000004</v>
      </c>
      <c r="AT80" s="381">
        <v>7.7174530571000002</v>
      </c>
      <c r="AU80" s="381">
        <v>7.5345406587000001</v>
      </c>
      <c r="AV80" s="381">
        <v>7.5352985599000002</v>
      </c>
      <c r="AW80" s="381">
        <v>7.0733888491999997</v>
      </c>
      <c r="AX80" s="381">
        <v>6.6581779534000001</v>
      </c>
      <c r="AY80" s="381">
        <v>7.0956157268000002</v>
      </c>
      <c r="AZ80" s="381">
        <v>7.4658814531999997</v>
      </c>
      <c r="BA80" s="381">
        <v>7.7823545461999997</v>
      </c>
      <c r="BB80" s="381">
        <v>7.8458662312999996</v>
      </c>
      <c r="BC80" s="381">
        <v>7.8015536859000001</v>
      </c>
      <c r="BD80" s="381">
        <v>7.5742909683999997</v>
      </c>
      <c r="BE80" s="381">
        <v>7.6527455930999997</v>
      </c>
      <c r="BF80" s="853">
        <v>0</v>
      </c>
      <c r="BG80" s="853">
        <v>0</v>
      </c>
      <c r="BH80" s="853">
        <v>0</v>
      </c>
      <c r="BI80" s="853">
        <v>0</v>
      </c>
      <c r="BJ80" s="853">
        <v>0</v>
      </c>
      <c r="BK80" s="853">
        <v>0</v>
      </c>
      <c r="BL80" s="853">
        <v>0</v>
      </c>
      <c r="BM80" s="853">
        <v>0</v>
      </c>
      <c r="BN80" s="853">
        <v>0</v>
      </c>
      <c r="BO80" s="853">
        <v>0</v>
      </c>
      <c r="BP80" s="853">
        <v>0</v>
      </c>
      <c r="BQ80" s="853">
        <v>0</v>
      </c>
      <c r="BR80" s="853">
        <v>0</v>
      </c>
      <c r="BS80" s="853">
        <v>0</v>
      </c>
      <c r="BT80" s="853">
        <v>0</v>
      </c>
      <c r="BU80" s="853">
        <v>0</v>
      </c>
      <c r="BV80" s="853">
        <v>0</v>
      </c>
    </row>
    <row r="81" spans="1:74" ht="11.1" customHeight="1" x14ac:dyDescent="0.2">
      <c r="A81" s="205" t="s">
        <v>1558</v>
      </c>
      <c r="B81" s="477" t="s">
        <v>432</v>
      </c>
      <c r="C81" s="381">
        <v>16.828464984</v>
      </c>
      <c r="D81" s="381">
        <v>16.609831360000001</v>
      </c>
      <c r="E81" s="381">
        <v>15.162771019999999</v>
      </c>
      <c r="F81" s="381">
        <v>14.323445284</v>
      </c>
      <c r="G81" s="381">
        <v>12.902574481</v>
      </c>
      <c r="H81" s="381">
        <v>13.146124929999999</v>
      </c>
      <c r="I81" s="381">
        <v>13.47298595</v>
      </c>
      <c r="J81" s="381">
        <v>13.581046546</v>
      </c>
      <c r="K81" s="381">
        <v>13.355099732999999</v>
      </c>
      <c r="L81" s="381">
        <v>13.245026703000001</v>
      </c>
      <c r="M81" s="381">
        <v>13.270165276</v>
      </c>
      <c r="N81" s="381">
        <v>13.649472531000001</v>
      </c>
      <c r="O81" s="381">
        <v>13.894483613</v>
      </c>
      <c r="P81" s="381">
        <v>13.626794825999999</v>
      </c>
      <c r="Q81" s="381">
        <v>13.667099113000001</v>
      </c>
      <c r="R81" s="381">
        <v>13.198939681000001</v>
      </c>
      <c r="S81" s="381">
        <v>12.917396709</v>
      </c>
      <c r="T81" s="381">
        <v>12.852203692</v>
      </c>
      <c r="U81" s="381">
        <v>13.371690768000001</v>
      </c>
      <c r="V81" s="381">
        <v>14.719430064000001</v>
      </c>
      <c r="W81" s="381">
        <v>15.541553929999999</v>
      </c>
      <c r="X81" s="381">
        <v>15.244768090999999</v>
      </c>
      <c r="Y81" s="381">
        <v>16.363653981999999</v>
      </c>
      <c r="Z81" s="381">
        <v>17.128620176999998</v>
      </c>
      <c r="AA81" s="381">
        <v>16.567939681999999</v>
      </c>
      <c r="AB81" s="381">
        <v>14.306632139</v>
      </c>
      <c r="AC81" s="381">
        <v>14.029855976</v>
      </c>
      <c r="AD81" s="381">
        <v>13.682579005999999</v>
      </c>
      <c r="AE81" s="381">
        <v>15.081624018999999</v>
      </c>
      <c r="AF81" s="381">
        <v>15.595015185999999</v>
      </c>
      <c r="AG81" s="381">
        <v>14.968513243</v>
      </c>
      <c r="AH81" s="381">
        <v>14.612708770999999</v>
      </c>
      <c r="AI81" s="381">
        <v>15.086052064</v>
      </c>
      <c r="AJ81" s="381">
        <v>16.462034798000001</v>
      </c>
      <c r="AK81" s="381">
        <v>17.287198522000001</v>
      </c>
      <c r="AL81" s="381">
        <v>17.607176462000002</v>
      </c>
      <c r="AM81" s="381">
        <v>19.090780343999999</v>
      </c>
      <c r="AN81" s="381">
        <v>20.505201329999998</v>
      </c>
      <c r="AO81" s="381">
        <v>22.076973382999999</v>
      </c>
      <c r="AP81" s="381">
        <v>22.194913318000001</v>
      </c>
      <c r="AQ81" s="381">
        <v>24.363749448</v>
      </c>
      <c r="AR81" s="381">
        <v>23.912621361999999</v>
      </c>
      <c r="AS81" s="381">
        <v>22.992955807000001</v>
      </c>
      <c r="AT81" s="381">
        <v>21.614738033999998</v>
      </c>
      <c r="AU81" s="381">
        <v>20.275796957000001</v>
      </c>
      <c r="AV81" s="381">
        <v>19.007091213999999</v>
      </c>
      <c r="AW81" s="381">
        <v>18.735963877</v>
      </c>
      <c r="AX81" s="381">
        <v>18.883696354000001</v>
      </c>
      <c r="AY81" s="381">
        <v>18.605586342999999</v>
      </c>
      <c r="AZ81" s="381">
        <v>17.342194146000001</v>
      </c>
      <c r="BA81" s="381">
        <v>17.864326353999999</v>
      </c>
      <c r="BB81" s="381">
        <v>15.805339825000001</v>
      </c>
      <c r="BC81" s="381">
        <v>15.782590695</v>
      </c>
      <c r="BD81" s="381">
        <v>15.641580432</v>
      </c>
      <c r="BE81" s="381">
        <v>15.646275909</v>
      </c>
      <c r="BF81" s="853">
        <v>0</v>
      </c>
      <c r="BG81" s="853">
        <v>0</v>
      </c>
      <c r="BH81" s="853">
        <v>0</v>
      </c>
      <c r="BI81" s="853">
        <v>0</v>
      </c>
      <c r="BJ81" s="853">
        <v>0</v>
      </c>
      <c r="BK81" s="853">
        <v>0</v>
      </c>
      <c r="BL81" s="853">
        <v>0</v>
      </c>
      <c r="BM81" s="853">
        <v>0</v>
      </c>
      <c r="BN81" s="853">
        <v>0</v>
      </c>
      <c r="BO81" s="853">
        <v>0</v>
      </c>
      <c r="BP81" s="853">
        <v>0</v>
      </c>
      <c r="BQ81" s="853">
        <v>0</v>
      </c>
      <c r="BR81" s="853">
        <v>0</v>
      </c>
      <c r="BS81" s="853">
        <v>0</v>
      </c>
      <c r="BT81" s="853">
        <v>0</v>
      </c>
      <c r="BU81" s="853">
        <v>0</v>
      </c>
      <c r="BV81" s="853">
        <v>0</v>
      </c>
    </row>
    <row r="82" spans="1:74" ht="11.1" customHeight="1" x14ac:dyDescent="0.2">
      <c r="A82" s="205" t="s">
        <v>1559</v>
      </c>
      <c r="B82" s="477" t="s">
        <v>434</v>
      </c>
      <c r="C82" s="381">
        <v>2.7848900659</v>
      </c>
      <c r="D82" s="381">
        <v>2.7069119778999999</v>
      </c>
      <c r="E82" s="381">
        <v>2.693685753</v>
      </c>
      <c r="F82" s="381">
        <v>2.6294903164000001</v>
      </c>
      <c r="G82" s="381">
        <v>2.6052571483000002</v>
      </c>
      <c r="H82" s="381">
        <v>2.5075811683999998</v>
      </c>
      <c r="I82" s="381">
        <v>2.4636060276</v>
      </c>
      <c r="J82" s="381">
        <v>2.4421779564000001</v>
      </c>
      <c r="K82" s="381">
        <v>2.4314752598</v>
      </c>
      <c r="L82" s="381">
        <v>2.4084678178000001</v>
      </c>
      <c r="M82" s="381">
        <v>2.4352883096000002</v>
      </c>
      <c r="N82" s="381">
        <v>2.4463509966000001</v>
      </c>
      <c r="O82" s="381">
        <v>2.4013719201999999</v>
      </c>
      <c r="P82" s="381">
        <v>2.392681762</v>
      </c>
      <c r="Q82" s="381">
        <v>2.3527597012000001</v>
      </c>
      <c r="R82" s="381">
        <v>2.3562237000000001</v>
      </c>
      <c r="S82" s="381">
        <v>2.3925086605999999</v>
      </c>
      <c r="T82" s="381">
        <v>2.36893924</v>
      </c>
      <c r="U82" s="381">
        <v>2.4245786866999999</v>
      </c>
      <c r="V82" s="381">
        <v>2.4722903177000002</v>
      </c>
      <c r="W82" s="381">
        <v>2.5116555613</v>
      </c>
      <c r="X82" s="381">
        <v>2.6031569628</v>
      </c>
      <c r="Y82" s="381">
        <v>2.633571329</v>
      </c>
      <c r="Z82" s="381">
        <v>2.6663309958000001</v>
      </c>
      <c r="AA82" s="381">
        <v>2.7472444146999999</v>
      </c>
      <c r="AB82" s="381">
        <v>2.8342011919000001</v>
      </c>
      <c r="AC82" s="381">
        <v>2.9504737237000001</v>
      </c>
      <c r="AD82" s="381">
        <v>3.034105598</v>
      </c>
      <c r="AE82" s="381">
        <v>3.0561875967000001</v>
      </c>
      <c r="AF82" s="381">
        <v>3.1471632926000002</v>
      </c>
      <c r="AG82" s="381">
        <v>3.119755182</v>
      </c>
      <c r="AH82" s="381">
        <v>3.0992138218999998</v>
      </c>
      <c r="AI82" s="381">
        <v>3.0116547224999999</v>
      </c>
      <c r="AJ82" s="381">
        <v>2.9040050593000002</v>
      </c>
      <c r="AK82" s="381">
        <v>2.8202568817999998</v>
      </c>
      <c r="AL82" s="381">
        <v>2.8495811545</v>
      </c>
      <c r="AM82" s="381">
        <v>2.9074857707000001</v>
      </c>
      <c r="AN82" s="381">
        <v>2.9729971638000001</v>
      </c>
      <c r="AO82" s="381">
        <v>3.0635825777000001</v>
      </c>
      <c r="AP82" s="381">
        <v>3.1353732638</v>
      </c>
      <c r="AQ82" s="381">
        <v>3.2455750183999998</v>
      </c>
      <c r="AR82" s="381">
        <v>3.3971417871999998</v>
      </c>
      <c r="AS82" s="381">
        <v>3.4990864958999999</v>
      </c>
      <c r="AT82" s="381">
        <v>3.6107948618000001</v>
      </c>
      <c r="AU82" s="381">
        <v>3.6849495702000001</v>
      </c>
      <c r="AV82" s="381">
        <v>3.7264347243999998</v>
      </c>
      <c r="AW82" s="381">
        <v>3.7026230318</v>
      </c>
      <c r="AX82" s="381">
        <v>3.7180071086000002</v>
      </c>
      <c r="AY82" s="381">
        <v>3.6704278757000002</v>
      </c>
      <c r="AZ82" s="381">
        <v>3.7077484902000002</v>
      </c>
      <c r="BA82" s="381">
        <v>3.7788108730999999</v>
      </c>
      <c r="BB82" s="381">
        <v>3.7926877032999999</v>
      </c>
      <c r="BC82" s="381">
        <v>3.8886244641999999</v>
      </c>
      <c r="BD82" s="381">
        <v>3.8858328063999998</v>
      </c>
      <c r="BE82" s="381">
        <v>3.9113487045999999</v>
      </c>
      <c r="BF82" s="853">
        <v>0</v>
      </c>
      <c r="BG82" s="853">
        <v>0</v>
      </c>
      <c r="BH82" s="853">
        <v>0</v>
      </c>
      <c r="BI82" s="853">
        <v>0</v>
      </c>
      <c r="BJ82" s="853">
        <v>0</v>
      </c>
      <c r="BK82" s="853">
        <v>0</v>
      </c>
      <c r="BL82" s="853">
        <v>0</v>
      </c>
      <c r="BM82" s="853">
        <v>0</v>
      </c>
      <c r="BN82" s="853">
        <v>0</v>
      </c>
      <c r="BO82" s="853">
        <v>0</v>
      </c>
      <c r="BP82" s="853">
        <v>0</v>
      </c>
      <c r="BQ82" s="853">
        <v>0</v>
      </c>
      <c r="BR82" s="853">
        <v>0</v>
      </c>
      <c r="BS82" s="853">
        <v>0</v>
      </c>
      <c r="BT82" s="853">
        <v>0</v>
      </c>
      <c r="BU82" s="853">
        <v>0</v>
      </c>
      <c r="BV82" s="853">
        <v>0</v>
      </c>
    </row>
    <row r="83" spans="1:74" ht="11.1" customHeight="1" x14ac:dyDescent="0.2">
      <c r="A83" s="205" t="s">
        <v>1560</v>
      </c>
      <c r="B83" s="477" t="s">
        <v>1497</v>
      </c>
      <c r="C83" s="381">
        <v>3.0339163086999998</v>
      </c>
      <c r="D83" s="381">
        <v>3.2661905679999998</v>
      </c>
      <c r="E83" s="381">
        <v>3.3589154052999999</v>
      </c>
      <c r="F83" s="381">
        <v>3.3419454020999999</v>
      </c>
      <c r="G83" s="381">
        <v>3.4543487797000001</v>
      </c>
      <c r="H83" s="381">
        <v>3.5183836247000002</v>
      </c>
      <c r="I83" s="381">
        <v>3.3709013611</v>
      </c>
      <c r="J83" s="381">
        <v>3.2678726744</v>
      </c>
      <c r="K83" s="381">
        <v>3.0008827592</v>
      </c>
      <c r="L83" s="381">
        <v>2.8597883695999999</v>
      </c>
      <c r="M83" s="381">
        <v>2.7240611320000001</v>
      </c>
      <c r="N83" s="381">
        <v>2.6215179427000002</v>
      </c>
      <c r="O83" s="381">
        <v>2.4597905677999998</v>
      </c>
      <c r="P83" s="381">
        <v>2.3632827930999998</v>
      </c>
      <c r="Q83" s="381">
        <v>2.4343992720999998</v>
      </c>
      <c r="R83" s="381">
        <v>2.5540638001999998</v>
      </c>
      <c r="S83" s="381">
        <v>2.5751818864999998</v>
      </c>
      <c r="T83" s="381">
        <v>2.7103228866000002</v>
      </c>
      <c r="U83" s="381">
        <v>2.8904395644999998</v>
      </c>
      <c r="V83" s="381">
        <v>3.3268697457999998</v>
      </c>
      <c r="W83" s="381">
        <v>3.3072620168000002</v>
      </c>
      <c r="X83" s="381">
        <v>3.4073218685</v>
      </c>
      <c r="Y83" s="381">
        <v>3.2702139678000002</v>
      </c>
      <c r="Z83" s="381">
        <v>3.3698368835000001</v>
      </c>
      <c r="AA83" s="381">
        <v>3.1781144197</v>
      </c>
      <c r="AB83" s="381">
        <v>3.0304832525999998</v>
      </c>
      <c r="AC83" s="381">
        <v>2.9436270628000001</v>
      </c>
      <c r="AD83" s="381">
        <v>2.7990528392999998</v>
      </c>
      <c r="AE83" s="381">
        <v>2.7788030790999998</v>
      </c>
      <c r="AF83" s="381">
        <v>2.7640613513000001</v>
      </c>
      <c r="AG83" s="381">
        <v>2.9791713720000002</v>
      </c>
      <c r="AH83" s="381">
        <v>3.3806885395999999</v>
      </c>
      <c r="AI83" s="381">
        <v>3.6451822601999999</v>
      </c>
      <c r="AJ83" s="381">
        <v>3.6788234463</v>
      </c>
      <c r="AK83" s="381">
        <v>3.8796620498999999</v>
      </c>
      <c r="AL83" s="381">
        <v>3.8933278567</v>
      </c>
      <c r="AM83" s="381">
        <v>4.0446054547000001</v>
      </c>
      <c r="AN83" s="381">
        <v>3.9233049493999999</v>
      </c>
      <c r="AO83" s="381">
        <v>3.8936686617</v>
      </c>
      <c r="AP83" s="381">
        <v>3.7165022234</v>
      </c>
      <c r="AQ83" s="381">
        <v>3.5079423904000002</v>
      </c>
      <c r="AR83" s="381">
        <v>3.5770610655000001</v>
      </c>
      <c r="AS83" s="381">
        <v>3.8099398084999998</v>
      </c>
      <c r="AT83" s="381">
        <v>4.2783842422999996</v>
      </c>
      <c r="AU83" s="381">
        <v>4.7044091073000001</v>
      </c>
      <c r="AV83" s="381">
        <v>4.5664766973999997</v>
      </c>
      <c r="AW83" s="381">
        <v>4.5569245681000004</v>
      </c>
      <c r="AX83" s="381">
        <v>4.2640935031999998</v>
      </c>
      <c r="AY83" s="381">
        <v>4.1594701723999998</v>
      </c>
      <c r="AZ83" s="381">
        <v>3.9564115902000001</v>
      </c>
      <c r="BA83" s="381">
        <v>3.6502168145999998</v>
      </c>
      <c r="BB83" s="381">
        <v>3.588072108</v>
      </c>
      <c r="BC83" s="381">
        <v>3.5517347694999999</v>
      </c>
      <c r="BD83" s="381">
        <v>3.6901813085000001</v>
      </c>
      <c r="BE83" s="381">
        <v>3.8502664919999998</v>
      </c>
      <c r="BF83" s="853">
        <v>0</v>
      </c>
      <c r="BG83" s="853">
        <v>0</v>
      </c>
      <c r="BH83" s="853">
        <v>0</v>
      </c>
      <c r="BI83" s="853">
        <v>0</v>
      </c>
      <c r="BJ83" s="853">
        <v>0</v>
      </c>
      <c r="BK83" s="853">
        <v>0</v>
      </c>
      <c r="BL83" s="853">
        <v>0</v>
      </c>
      <c r="BM83" s="853">
        <v>0</v>
      </c>
      <c r="BN83" s="853">
        <v>0</v>
      </c>
      <c r="BO83" s="853">
        <v>0</v>
      </c>
      <c r="BP83" s="853">
        <v>0</v>
      </c>
      <c r="BQ83" s="853">
        <v>0</v>
      </c>
      <c r="BR83" s="853">
        <v>0</v>
      </c>
      <c r="BS83" s="853">
        <v>0</v>
      </c>
      <c r="BT83" s="853">
        <v>0</v>
      </c>
      <c r="BU83" s="853">
        <v>0</v>
      </c>
      <c r="BV83" s="853">
        <v>0</v>
      </c>
    </row>
    <row r="84" spans="1:74" ht="11.1" customHeight="1" x14ac:dyDescent="0.2">
      <c r="A84" s="121"/>
      <c r="B84" s="543"/>
      <c r="C84" s="551"/>
      <c r="D84" s="551"/>
      <c r="E84" s="551"/>
      <c r="F84" s="551"/>
      <c r="G84" s="551"/>
      <c r="H84" s="551"/>
      <c r="I84" s="551"/>
      <c r="J84" s="551"/>
      <c r="K84" s="551"/>
      <c r="L84" s="551"/>
      <c r="M84" s="551"/>
      <c r="N84" s="551"/>
      <c r="O84" s="551"/>
      <c r="P84" s="551"/>
      <c r="Q84" s="551"/>
      <c r="R84" s="551"/>
      <c r="S84" s="551"/>
      <c r="T84" s="551"/>
      <c r="U84" s="551"/>
      <c r="V84" s="551"/>
      <c r="W84" s="551"/>
      <c r="X84" s="551"/>
      <c r="Y84" s="551"/>
      <c r="Z84" s="551"/>
      <c r="AA84" s="551"/>
      <c r="AB84" s="551"/>
      <c r="AC84" s="551"/>
      <c r="AD84" s="551"/>
      <c r="AE84" s="551"/>
      <c r="AF84" s="551"/>
      <c r="AG84" s="551"/>
      <c r="AH84" s="551"/>
      <c r="AI84" s="551"/>
      <c r="AJ84" s="551"/>
      <c r="AK84" s="551"/>
      <c r="AL84" s="551"/>
      <c r="AM84" s="551"/>
      <c r="AN84" s="551"/>
      <c r="AO84" s="551"/>
      <c r="AP84" s="551"/>
      <c r="AQ84" s="551"/>
      <c r="AR84" s="551"/>
      <c r="AS84" s="551"/>
      <c r="AT84" s="551"/>
      <c r="AU84" s="551"/>
      <c r="AV84" s="551"/>
      <c r="AW84" s="551"/>
      <c r="AX84" s="551"/>
      <c r="AY84" s="551"/>
      <c r="AZ84" s="551"/>
      <c r="BA84" s="779"/>
      <c r="BB84" s="779"/>
      <c r="BC84" s="779"/>
      <c r="BD84" s="779"/>
      <c r="BE84" s="779"/>
      <c r="BF84" s="286"/>
      <c r="BG84" s="286"/>
      <c r="BH84" s="286"/>
      <c r="BI84" s="286"/>
      <c r="BJ84" s="286"/>
      <c r="BK84" s="286"/>
      <c r="BL84" s="286"/>
      <c r="BM84" s="286"/>
      <c r="BN84" s="286"/>
      <c r="BO84" s="286"/>
      <c r="BP84" s="286"/>
      <c r="BQ84" s="286"/>
      <c r="BR84" s="286"/>
      <c r="BS84" s="286"/>
      <c r="BT84" s="286"/>
      <c r="BU84" s="286"/>
      <c r="BV84" s="286"/>
    </row>
    <row r="85" spans="1:74" ht="11.1" customHeight="1" x14ac:dyDescent="0.2">
      <c r="A85" s="121"/>
      <c r="B85" s="30" t="s">
        <v>1561</v>
      </c>
      <c r="C85" s="551"/>
      <c r="D85" s="551"/>
      <c r="E85" s="551"/>
      <c r="F85" s="551"/>
      <c r="G85" s="551"/>
      <c r="H85" s="551"/>
      <c r="I85" s="551"/>
      <c r="J85" s="551"/>
      <c r="K85" s="551"/>
      <c r="L85" s="551"/>
      <c r="M85" s="551"/>
      <c r="N85" s="551"/>
      <c r="O85" s="551"/>
      <c r="P85" s="551"/>
      <c r="Q85" s="551"/>
      <c r="R85" s="551"/>
      <c r="S85" s="551"/>
      <c r="T85" s="551"/>
      <c r="U85" s="551"/>
      <c r="V85" s="551"/>
      <c r="W85" s="551"/>
      <c r="X85" s="551"/>
      <c r="Y85" s="551"/>
      <c r="Z85" s="551"/>
      <c r="AA85" s="551"/>
      <c r="AB85" s="551"/>
      <c r="AC85" s="551"/>
      <c r="AD85" s="551"/>
      <c r="AE85" s="551"/>
      <c r="AF85" s="551"/>
      <c r="AG85" s="551"/>
      <c r="AH85" s="551"/>
      <c r="AI85" s="551"/>
      <c r="AJ85" s="551"/>
      <c r="AK85" s="551"/>
      <c r="AL85" s="551"/>
      <c r="AM85" s="551"/>
      <c r="AN85" s="551"/>
      <c r="AO85" s="551"/>
      <c r="AP85" s="551"/>
      <c r="AQ85" s="551"/>
      <c r="AR85" s="551"/>
      <c r="AS85" s="551"/>
      <c r="AT85" s="551"/>
      <c r="AU85" s="551"/>
      <c r="AV85" s="551"/>
      <c r="AW85" s="551"/>
      <c r="AX85" s="551"/>
      <c r="AY85" s="551"/>
      <c r="AZ85" s="551"/>
      <c r="BA85" s="779"/>
      <c r="BB85" s="779"/>
      <c r="BC85" s="779"/>
      <c r="BD85" s="779"/>
      <c r="BE85" s="779"/>
      <c r="BF85" s="286"/>
      <c r="BG85" s="286"/>
      <c r="BH85" s="286"/>
      <c r="BI85" s="286"/>
      <c r="BJ85" s="286"/>
      <c r="BK85" s="286"/>
      <c r="BL85" s="286"/>
      <c r="BM85" s="286"/>
      <c r="BN85" s="286"/>
      <c r="BO85" s="286"/>
      <c r="BP85" s="286"/>
      <c r="BQ85" s="286"/>
      <c r="BR85" s="286"/>
      <c r="BS85" s="286"/>
      <c r="BT85" s="286"/>
      <c r="BU85" s="286"/>
      <c r="BV85" s="286"/>
    </row>
    <row r="86" spans="1:74" ht="11.1" customHeight="1" x14ac:dyDescent="0.2">
      <c r="A86" s="205" t="s">
        <v>1562</v>
      </c>
      <c r="B86" s="477" t="s">
        <v>426</v>
      </c>
      <c r="C86" s="381">
        <v>-1166.5901593000001</v>
      </c>
      <c r="D86" s="381">
        <v>-1167.0487988</v>
      </c>
      <c r="E86" s="381">
        <v>-1165.4309413999999</v>
      </c>
      <c r="F86" s="381">
        <v>-1154.3314935999999</v>
      </c>
      <c r="G86" s="381">
        <v>-1131.6216879000001</v>
      </c>
      <c r="H86" s="381">
        <v>-1140.2011531999999</v>
      </c>
      <c r="I86" s="381">
        <v>-1186.6728337</v>
      </c>
      <c r="J86" s="381">
        <v>-1239.0351016</v>
      </c>
      <c r="K86" s="381">
        <v>-1264.2908233000001</v>
      </c>
      <c r="L86" s="381">
        <v>-1264.2780797999999</v>
      </c>
      <c r="M86" s="381">
        <v>-1253.5038783</v>
      </c>
      <c r="N86" s="381">
        <v>-1246.8152319000001</v>
      </c>
      <c r="O86" s="381">
        <v>-1236.4090432</v>
      </c>
      <c r="P86" s="381">
        <v>-1212.4269068000001</v>
      </c>
      <c r="Q86" s="381">
        <v>-1195.9107561000001</v>
      </c>
      <c r="R86" s="381">
        <v>-1195.4541787000001</v>
      </c>
      <c r="S86" s="381">
        <v>-1199.6030676</v>
      </c>
      <c r="T86" s="381">
        <v>-1190.5806319999999</v>
      </c>
      <c r="U86" s="381">
        <v>-1137.3755318000001</v>
      </c>
      <c r="V86" s="381">
        <v>-1063.3544743</v>
      </c>
      <c r="W86" s="381">
        <v>-1023.5018023</v>
      </c>
      <c r="X86" s="381">
        <v>-979.00847127999998</v>
      </c>
      <c r="Y86" s="381">
        <v>-1088.2125132000001</v>
      </c>
      <c r="Z86" s="381">
        <v>-1105.9702849</v>
      </c>
      <c r="AA86" s="381">
        <v>-1177.4897831000001</v>
      </c>
      <c r="AB86" s="381">
        <v>-1184.4763175999999</v>
      </c>
      <c r="AC86" s="381">
        <v>-1170.4504532000001</v>
      </c>
      <c r="AD86" s="381">
        <v>-1169.3642133000001</v>
      </c>
      <c r="AE86" s="381">
        <v>-1121.8901605000001</v>
      </c>
      <c r="AF86" s="381">
        <v>-998.77836472000001</v>
      </c>
      <c r="AG86" s="381">
        <v>-928.72071751999999</v>
      </c>
      <c r="AH86" s="381">
        <v>-804.59270384000001</v>
      </c>
      <c r="AI86" s="381">
        <v>-761.44935812000006</v>
      </c>
      <c r="AJ86" s="381">
        <v>-769.49773873000004</v>
      </c>
      <c r="AK86" s="381">
        <v>-788.78725681000003</v>
      </c>
      <c r="AL86" s="381">
        <v>-802.80456880999998</v>
      </c>
      <c r="AM86" s="381">
        <v>-815.88109044999999</v>
      </c>
      <c r="AN86" s="381">
        <v>-898.62645811000004</v>
      </c>
      <c r="AO86" s="381">
        <v>-998.97907552000004</v>
      </c>
      <c r="AP86" s="381">
        <v>-1099.3203602000001</v>
      </c>
      <c r="AQ86" s="381">
        <v>-1178.1575026</v>
      </c>
      <c r="AR86" s="381">
        <v>-1205.3809183999999</v>
      </c>
      <c r="AS86" s="381">
        <v>-1205.0712470999999</v>
      </c>
      <c r="AT86" s="381">
        <v>-1180.8065039000001</v>
      </c>
      <c r="AU86" s="381">
        <v>-1148.6638923999999</v>
      </c>
      <c r="AV86" s="381">
        <v>-1136.6293232</v>
      </c>
      <c r="AW86" s="381">
        <v>-1121.3958098999999</v>
      </c>
      <c r="AX86" s="381">
        <v>-1117.3727319</v>
      </c>
      <c r="AY86" s="381">
        <v>-1117.1447151</v>
      </c>
      <c r="AZ86" s="381">
        <v>-1122.5726399</v>
      </c>
      <c r="BA86" s="381">
        <v>-1137.53163</v>
      </c>
      <c r="BB86" s="381">
        <v>-1153.4584090999999</v>
      </c>
      <c r="BC86" s="381">
        <v>-1167.0925357000001</v>
      </c>
      <c r="BD86" s="381">
        <v>-1178.8275759000001</v>
      </c>
      <c r="BE86" s="381">
        <v>-1187.9849409999999</v>
      </c>
      <c r="BF86" s="853">
        <v>0</v>
      </c>
      <c r="BG86" s="853">
        <v>0</v>
      </c>
      <c r="BH86" s="853">
        <v>0</v>
      </c>
      <c r="BI86" s="853">
        <v>0</v>
      </c>
      <c r="BJ86" s="853">
        <v>0</v>
      </c>
      <c r="BK86" s="853">
        <v>0</v>
      </c>
      <c r="BL86" s="853">
        <v>0</v>
      </c>
      <c r="BM86" s="853">
        <v>0</v>
      </c>
      <c r="BN86" s="853">
        <v>0</v>
      </c>
      <c r="BO86" s="853">
        <v>0</v>
      </c>
      <c r="BP86" s="853">
        <v>0</v>
      </c>
      <c r="BQ86" s="853">
        <v>0</v>
      </c>
      <c r="BR86" s="853">
        <v>0</v>
      </c>
      <c r="BS86" s="853">
        <v>0</v>
      </c>
      <c r="BT86" s="853">
        <v>0</v>
      </c>
      <c r="BU86" s="853">
        <v>0</v>
      </c>
      <c r="BV86" s="853">
        <v>0</v>
      </c>
    </row>
    <row r="87" spans="1:74" ht="11.1" customHeight="1" x14ac:dyDescent="0.2">
      <c r="A87" s="205" t="s">
        <v>1563</v>
      </c>
      <c r="B87" s="477" t="s">
        <v>428</v>
      </c>
      <c r="C87" s="381">
        <v>-80.965821039999994</v>
      </c>
      <c r="D87" s="381">
        <v>-73.353365382000007</v>
      </c>
      <c r="E87" s="381">
        <v>-54.465523932000004</v>
      </c>
      <c r="F87" s="381">
        <v>-32.917059950000002</v>
      </c>
      <c r="G87" s="381">
        <v>-18.821317806</v>
      </c>
      <c r="H87" s="381">
        <v>-11.32750867</v>
      </c>
      <c r="I87" s="381">
        <v>-12.848010269</v>
      </c>
      <c r="J87" s="381">
        <v>-26.577727993</v>
      </c>
      <c r="K87" s="381">
        <v>-45.504374280999997</v>
      </c>
      <c r="L87" s="381">
        <v>-63.706938886000003</v>
      </c>
      <c r="M87" s="381">
        <v>-69.130565103999999</v>
      </c>
      <c r="N87" s="381">
        <v>-63.950214494999997</v>
      </c>
      <c r="O87" s="381">
        <v>-57.518151611</v>
      </c>
      <c r="P87" s="381">
        <v>-43.654435878999998</v>
      </c>
      <c r="Q87" s="381">
        <v>-24.791626426000001</v>
      </c>
      <c r="R87" s="381">
        <v>-7.1289034898999999</v>
      </c>
      <c r="S87" s="381">
        <v>-2.3056803060000002</v>
      </c>
      <c r="T87" s="381">
        <v>-13.985385470000001</v>
      </c>
      <c r="U87" s="381">
        <v>-23.619688615000001</v>
      </c>
      <c r="V87" s="381">
        <v>-30.920441258</v>
      </c>
      <c r="W87" s="381">
        <v>-50.107051345999999</v>
      </c>
      <c r="X87" s="381">
        <v>-67.871474390000003</v>
      </c>
      <c r="Y87" s="381">
        <v>-66.44427091</v>
      </c>
      <c r="Z87" s="381">
        <v>-72.204401148000002</v>
      </c>
      <c r="AA87" s="381">
        <v>-54.804992083999998</v>
      </c>
      <c r="AB87" s="381">
        <v>-51.775388540999998</v>
      </c>
      <c r="AC87" s="381">
        <v>-47.958674788000003</v>
      </c>
      <c r="AD87" s="381">
        <v>-29.015651844000001</v>
      </c>
      <c r="AE87" s="381">
        <v>-33.604676908999998</v>
      </c>
      <c r="AF87" s="381">
        <v>-38.341565123000002</v>
      </c>
      <c r="AG87" s="381">
        <v>-55.864524795999998</v>
      </c>
      <c r="AH87" s="381">
        <v>-71.193948840000004</v>
      </c>
      <c r="AI87" s="381">
        <v>-81.608457090000002</v>
      </c>
      <c r="AJ87" s="381">
        <v>-85.488383158999994</v>
      </c>
      <c r="AK87" s="381">
        <v>-81.126643130999994</v>
      </c>
      <c r="AL87" s="381">
        <v>-73.302225192999998</v>
      </c>
      <c r="AM87" s="381">
        <v>-67.265296090999996</v>
      </c>
      <c r="AN87" s="381">
        <v>-58.645803252</v>
      </c>
      <c r="AO87" s="381">
        <v>-49.458457408000001</v>
      </c>
      <c r="AP87" s="381">
        <v>-42.826619395999998</v>
      </c>
      <c r="AQ87" s="381">
        <v>-39.597757688999998</v>
      </c>
      <c r="AR87" s="381">
        <v>-42.552036889</v>
      </c>
      <c r="AS87" s="381">
        <v>-48.546950076000002</v>
      </c>
      <c r="AT87" s="381">
        <v>-53.678651172000002</v>
      </c>
      <c r="AU87" s="381">
        <v>-54.986678957000002</v>
      </c>
      <c r="AV87" s="381">
        <v>-56.978245317999999</v>
      </c>
      <c r="AW87" s="381">
        <v>-61.351695120999999</v>
      </c>
      <c r="AX87" s="381">
        <v>-62.571955742999997</v>
      </c>
      <c r="AY87" s="381">
        <v>-61.613487454999998</v>
      </c>
      <c r="AZ87" s="381">
        <v>-61.734976682000003</v>
      </c>
      <c r="BA87" s="381">
        <v>-62.415038598000002</v>
      </c>
      <c r="BB87" s="381">
        <v>-63.180780445000003</v>
      </c>
      <c r="BC87" s="381">
        <v>-63.893598371000003</v>
      </c>
      <c r="BD87" s="381">
        <v>-64.576067781000006</v>
      </c>
      <c r="BE87" s="381">
        <v>-65.175542195999995</v>
      </c>
      <c r="BF87" s="853">
        <v>0</v>
      </c>
      <c r="BG87" s="853">
        <v>0</v>
      </c>
      <c r="BH87" s="853">
        <v>0</v>
      </c>
      <c r="BI87" s="853">
        <v>0</v>
      </c>
      <c r="BJ87" s="853">
        <v>0</v>
      </c>
      <c r="BK87" s="853">
        <v>0</v>
      </c>
      <c r="BL87" s="853">
        <v>0</v>
      </c>
      <c r="BM87" s="853">
        <v>0</v>
      </c>
      <c r="BN87" s="853">
        <v>0</v>
      </c>
      <c r="BO87" s="853">
        <v>0</v>
      </c>
      <c r="BP87" s="853">
        <v>0</v>
      </c>
      <c r="BQ87" s="853">
        <v>0</v>
      </c>
      <c r="BR87" s="853">
        <v>0</v>
      </c>
      <c r="BS87" s="853">
        <v>0</v>
      </c>
      <c r="BT87" s="853">
        <v>0</v>
      </c>
      <c r="BU87" s="853">
        <v>0</v>
      </c>
      <c r="BV87" s="853">
        <v>0</v>
      </c>
    </row>
    <row r="88" spans="1:74" ht="11.1" customHeight="1" x14ac:dyDescent="0.2">
      <c r="A88" s="205" t="s">
        <v>1564</v>
      </c>
      <c r="B88" s="477" t="s">
        <v>430</v>
      </c>
      <c r="C88" s="381">
        <v>-219.46630264999999</v>
      </c>
      <c r="D88" s="381">
        <v>-229.75458499999999</v>
      </c>
      <c r="E88" s="381">
        <v>-236.44455753</v>
      </c>
      <c r="F88" s="381">
        <v>-238.99083333999999</v>
      </c>
      <c r="G88" s="381">
        <v>-249.93250072999999</v>
      </c>
      <c r="H88" s="381">
        <v>-259.56149937999999</v>
      </c>
      <c r="I88" s="381">
        <v>-274.95278082999999</v>
      </c>
      <c r="J88" s="381">
        <v>-306.71903931999998</v>
      </c>
      <c r="K88" s="381">
        <v>-330.97299852999998</v>
      </c>
      <c r="L88" s="381">
        <v>-325.83152367000002</v>
      </c>
      <c r="M88" s="381">
        <v>-322.57841745000002</v>
      </c>
      <c r="N88" s="381">
        <v>-327.08121540000002</v>
      </c>
      <c r="O88" s="381">
        <v>-318.40132611000001</v>
      </c>
      <c r="P88" s="381">
        <v>-316.34227114999999</v>
      </c>
      <c r="Q88" s="381">
        <v>-304.83701558000001</v>
      </c>
      <c r="R88" s="381">
        <v>-287.05351422000001</v>
      </c>
      <c r="S88" s="381">
        <v>-281.49561190999998</v>
      </c>
      <c r="T88" s="381">
        <v>-290.08368916000001</v>
      </c>
      <c r="U88" s="381">
        <v>-301.02125004999999</v>
      </c>
      <c r="V88" s="381">
        <v>-309.76926243999998</v>
      </c>
      <c r="W88" s="381">
        <v>-311.90928169</v>
      </c>
      <c r="X88" s="381">
        <v>-312.93561209000001</v>
      </c>
      <c r="Y88" s="381">
        <v>-313.77401040000001</v>
      </c>
      <c r="Z88" s="381">
        <v>-327.86515717999998</v>
      </c>
      <c r="AA88" s="381">
        <v>-337.47077486000001</v>
      </c>
      <c r="AB88" s="381">
        <v>-340.49060305</v>
      </c>
      <c r="AC88" s="381">
        <v>-333.22331427</v>
      </c>
      <c r="AD88" s="381">
        <v>-327.75752172</v>
      </c>
      <c r="AE88" s="381">
        <v>-313.01935410999999</v>
      </c>
      <c r="AF88" s="381">
        <v>-306.09208653000002</v>
      </c>
      <c r="AG88" s="381">
        <v>-293.80711423999998</v>
      </c>
      <c r="AH88" s="381">
        <v>-284.03776221999999</v>
      </c>
      <c r="AI88" s="381">
        <v>-279.71377992999999</v>
      </c>
      <c r="AJ88" s="381">
        <v>-278.54165506999999</v>
      </c>
      <c r="AK88" s="381">
        <v>-276.58824814000002</v>
      </c>
      <c r="AL88" s="381">
        <v>-276.48711220000001</v>
      </c>
      <c r="AM88" s="381">
        <v>-275.00351773</v>
      </c>
      <c r="AN88" s="381">
        <v>-274.61119602000002</v>
      </c>
      <c r="AO88" s="381">
        <v>-273.97746900999999</v>
      </c>
      <c r="AP88" s="381">
        <v>-276.16613792999999</v>
      </c>
      <c r="AQ88" s="381">
        <v>-283.90989474000003</v>
      </c>
      <c r="AR88" s="381">
        <v>-295.38346493</v>
      </c>
      <c r="AS88" s="381">
        <v>-305.35175218000001</v>
      </c>
      <c r="AT88" s="381">
        <v>-311.04238719</v>
      </c>
      <c r="AU88" s="381">
        <v>-314.51953580999998</v>
      </c>
      <c r="AV88" s="381">
        <v>-311.66035736999999</v>
      </c>
      <c r="AW88" s="381">
        <v>-306.23029092000002</v>
      </c>
      <c r="AX88" s="381">
        <v>-301.77886760000001</v>
      </c>
      <c r="AY88" s="381">
        <v>-298.56180805000002</v>
      </c>
      <c r="AZ88" s="381">
        <v>-299.98655908000001</v>
      </c>
      <c r="BA88" s="381">
        <v>-305.43837339999999</v>
      </c>
      <c r="BB88" s="381">
        <v>-311.63325801000002</v>
      </c>
      <c r="BC88" s="381">
        <v>-317.95760912999998</v>
      </c>
      <c r="BD88" s="381">
        <v>-324.70720401</v>
      </c>
      <c r="BE88" s="381">
        <v>-331.28929821999998</v>
      </c>
      <c r="BF88" s="853">
        <v>0</v>
      </c>
      <c r="BG88" s="853">
        <v>0</v>
      </c>
      <c r="BH88" s="853">
        <v>0</v>
      </c>
      <c r="BI88" s="853">
        <v>0</v>
      </c>
      <c r="BJ88" s="853">
        <v>0</v>
      </c>
      <c r="BK88" s="853">
        <v>0</v>
      </c>
      <c r="BL88" s="853">
        <v>0</v>
      </c>
      <c r="BM88" s="853">
        <v>0</v>
      </c>
      <c r="BN88" s="853">
        <v>0</v>
      </c>
      <c r="BO88" s="853">
        <v>0</v>
      </c>
      <c r="BP88" s="853">
        <v>0</v>
      </c>
      <c r="BQ88" s="853">
        <v>0</v>
      </c>
      <c r="BR88" s="853">
        <v>0</v>
      </c>
      <c r="BS88" s="853">
        <v>0</v>
      </c>
      <c r="BT88" s="853">
        <v>0</v>
      </c>
      <c r="BU88" s="853">
        <v>0</v>
      </c>
      <c r="BV88" s="853">
        <v>0</v>
      </c>
    </row>
    <row r="89" spans="1:74" ht="11.1" customHeight="1" x14ac:dyDescent="0.2">
      <c r="A89" s="205" t="s">
        <v>1565</v>
      </c>
      <c r="B89" s="477" t="s">
        <v>432</v>
      </c>
      <c r="C89" s="381">
        <v>-668.75577550000003</v>
      </c>
      <c r="D89" s="381">
        <v>-694.84502584999996</v>
      </c>
      <c r="E89" s="381">
        <v>-720.46673238000005</v>
      </c>
      <c r="F89" s="381">
        <v>-734.62220072000002</v>
      </c>
      <c r="G89" s="381">
        <v>-732.77051191999999</v>
      </c>
      <c r="H89" s="381">
        <v>-727.32817894000004</v>
      </c>
      <c r="I89" s="381">
        <v>-741.01555823000001</v>
      </c>
      <c r="J89" s="381">
        <v>-768.74384301999999</v>
      </c>
      <c r="K89" s="381">
        <v>-784.61840932999996</v>
      </c>
      <c r="L89" s="381">
        <v>-793.81663681999999</v>
      </c>
      <c r="M89" s="381">
        <v>-821.30619546000003</v>
      </c>
      <c r="N89" s="381">
        <v>-855.43109999000001</v>
      </c>
      <c r="O89" s="381">
        <v>-887.61359627000002</v>
      </c>
      <c r="P89" s="381">
        <v>-918.35240934000001</v>
      </c>
      <c r="Q89" s="381">
        <v>-933.20515138999997</v>
      </c>
      <c r="R89" s="381">
        <v>-928.79767847000005</v>
      </c>
      <c r="S89" s="381">
        <v>-922.92505529000005</v>
      </c>
      <c r="T89" s="381">
        <v>-914.11222587999998</v>
      </c>
      <c r="U89" s="381">
        <v>-895.09441878999996</v>
      </c>
      <c r="V89" s="381">
        <v>-880.91827228</v>
      </c>
      <c r="W89" s="381">
        <v>-875.47645006000005</v>
      </c>
      <c r="X89" s="381">
        <v>-852.19443579999995</v>
      </c>
      <c r="Y89" s="381">
        <v>-865.85008538</v>
      </c>
      <c r="Z89" s="381">
        <v>-893.78726313000004</v>
      </c>
      <c r="AA89" s="381">
        <v>-944.53507688000002</v>
      </c>
      <c r="AB89" s="381">
        <v>-939.70546643</v>
      </c>
      <c r="AC89" s="381">
        <v>-907.73108447000004</v>
      </c>
      <c r="AD89" s="381">
        <v>-890.47047492000002</v>
      </c>
      <c r="AE89" s="381">
        <v>-836.69859549</v>
      </c>
      <c r="AF89" s="381">
        <v>-796.13759645000005</v>
      </c>
      <c r="AG89" s="381">
        <v>-733.22200234000002</v>
      </c>
      <c r="AH89" s="381">
        <v>-656.66049332</v>
      </c>
      <c r="AI89" s="381">
        <v>-602.10722462000001</v>
      </c>
      <c r="AJ89" s="381">
        <v>-573.99658918</v>
      </c>
      <c r="AK89" s="381">
        <v>-558.77890187000003</v>
      </c>
      <c r="AL89" s="381">
        <v>-549.77991626000005</v>
      </c>
      <c r="AM89" s="381">
        <v>-552.87377977999995</v>
      </c>
      <c r="AN89" s="381">
        <v>-571.15390672000001</v>
      </c>
      <c r="AO89" s="381">
        <v>-586.33558216999995</v>
      </c>
      <c r="AP89" s="381">
        <v>-600.01399864999996</v>
      </c>
      <c r="AQ89" s="381">
        <v>-633.10621600000002</v>
      </c>
      <c r="AR89" s="381">
        <v>-681.59193475999996</v>
      </c>
      <c r="AS89" s="381">
        <v>-700.00078825000003</v>
      </c>
      <c r="AT89" s="381">
        <v>-688.43737604</v>
      </c>
      <c r="AU89" s="381">
        <v>-693.86614779000001</v>
      </c>
      <c r="AV89" s="381">
        <v>-711.90805161000003</v>
      </c>
      <c r="AW89" s="381">
        <v>-731.57010830000002</v>
      </c>
      <c r="AX89" s="381">
        <v>-735.25740310000003</v>
      </c>
      <c r="AY89" s="381">
        <v>-723.14387937000004</v>
      </c>
      <c r="AZ89" s="381">
        <v>-719.57734429000004</v>
      </c>
      <c r="BA89" s="381">
        <v>-731.06852140000001</v>
      </c>
      <c r="BB89" s="381">
        <v>-742.03931874</v>
      </c>
      <c r="BC89" s="381">
        <v>-750.63797462000002</v>
      </c>
      <c r="BD89" s="381">
        <v>-758.62444908999998</v>
      </c>
      <c r="BE89" s="381">
        <v>-766.77489420999996</v>
      </c>
      <c r="BF89" s="853">
        <v>0</v>
      </c>
      <c r="BG89" s="853">
        <v>0</v>
      </c>
      <c r="BH89" s="853">
        <v>0</v>
      </c>
      <c r="BI89" s="853">
        <v>0</v>
      </c>
      <c r="BJ89" s="853">
        <v>0</v>
      </c>
      <c r="BK89" s="853">
        <v>0</v>
      </c>
      <c r="BL89" s="853">
        <v>0</v>
      </c>
      <c r="BM89" s="853">
        <v>0</v>
      </c>
      <c r="BN89" s="853">
        <v>0</v>
      </c>
      <c r="BO89" s="853">
        <v>0</v>
      </c>
      <c r="BP89" s="853">
        <v>0</v>
      </c>
      <c r="BQ89" s="853">
        <v>0</v>
      </c>
      <c r="BR89" s="853">
        <v>0</v>
      </c>
      <c r="BS89" s="853">
        <v>0</v>
      </c>
      <c r="BT89" s="853">
        <v>0</v>
      </c>
      <c r="BU89" s="853">
        <v>0</v>
      </c>
      <c r="BV89" s="853">
        <v>0</v>
      </c>
    </row>
    <row r="90" spans="1:74" ht="11.1" customHeight="1" x14ac:dyDescent="0.2">
      <c r="A90" s="205" t="s">
        <v>1566</v>
      </c>
      <c r="B90" s="477" t="s">
        <v>434</v>
      </c>
      <c r="C90" s="381">
        <v>-567.53636503999996</v>
      </c>
      <c r="D90" s="381">
        <v>-588.02424185999996</v>
      </c>
      <c r="E90" s="381">
        <v>-594.46553138000002</v>
      </c>
      <c r="F90" s="381">
        <v>-576.80507077000004</v>
      </c>
      <c r="G90" s="381">
        <v>-558.42171438000003</v>
      </c>
      <c r="H90" s="381">
        <v>-556.14118771999995</v>
      </c>
      <c r="I90" s="381">
        <v>-599.22649715</v>
      </c>
      <c r="J90" s="381">
        <v>-663.79869615999996</v>
      </c>
      <c r="K90" s="381">
        <v>-688.71399747999999</v>
      </c>
      <c r="L90" s="381">
        <v>-666.34481186000005</v>
      </c>
      <c r="M90" s="381">
        <v>-642.52806192000003</v>
      </c>
      <c r="N90" s="381">
        <v>-637.64164479999999</v>
      </c>
      <c r="O90" s="381">
        <v>-634.00422835999996</v>
      </c>
      <c r="P90" s="381">
        <v>-645.09653886000001</v>
      </c>
      <c r="Q90" s="381">
        <v>-638.76899066999999</v>
      </c>
      <c r="R90" s="381">
        <v>-616.23968744000001</v>
      </c>
      <c r="S90" s="381">
        <v>-611.85176789000002</v>
      </c>
      <c r="T90" s="381">
        <v>-635.05420114000003</v>
      </c>
      <c r="U90" s="381">
        <v>-657.61028920000001</v>
      </c>
      <c r="V90" s="381">
        <v>-661.73411210999996</v>
      </c>
      <c r="W90" s="381">
        <v>-661.40621070999998</v>
      </c>
      <c r="X90" s="381">
        <v>-639.73834112999998</v>
      </c>
      <c r="Y90" s="381">
        <v>-641.21838815000001</v>
      </c>
      <c r="Z90" s="381">
        <v>-652.95441131999996</v>
      </c>
      <c r="AA90" s="381">
        <v>-669.85172899999998</v>
      </c>
      <c r="AB90" s="381">
        <v>-692.06531468000003</v>
      </c>
      <c r="AC90" s="381">
        <v>-701.21720238</v>
      </c>
      <c r="AD90" s="381">
        <v>-690.58353856999997</v>
      </c>
      <c r="AE90" s="381">
        <v>-667.03894384</v>
      </c>
      <c r="AF90" s="381">
        <v>-675.66047513000001</v>
      </c>
      <c r="AG90" s="381">
        <v>-667.87382814</v>
      </c>
      <c r="AH90" s="381">
        <v>-666.42687599999999</v>
      </c>
      <c r="AI90" s="381">
        <v>-669.13359828</v>
      </c>
      <c r="AJ90" s="381">
        <v>-687.17056751999996</v>
      </c>
      <c r="AK90" s="381">
        <v>-709.27021171000001</v>
      </c>
      <c r="AL90" s="381">
        <v>-722.90818956999999</v>
      </c>
      <c r="AM90" s="381">
        <v>-728.43833524000001</v>
      </c>
      <c r="AN90" s="381">
        <v>-730.03270992</v>
      </c>
      <c r="AO90" s="381">
        <v>-715.06230663999997</v>
      </c>
      <c r="AP90" s="381">
        <v>-681.60719817999995</v>
      </c>
      <c r="AQ90" s="381">
        <v>-666.54948074000004</v>
      </c>
      <c r="AR90" s="381">
        <v>-693.02850764000004</v>
      </c>
      <c r="AS90" s="381">
        <v>-730.15451399000005</v>
      </c>
      <c r="AT90" s="381">
        <v>-751.54414979000001</v>
      </c>
      <c r="AU90" s="381">
        <v>-761.82767998999998</v>
      </c>
      <c r="AV90" s="381">
        <v>-777.94038306000004</v>
      </c>
      <c r="AW90" s="381">
        <v>-797.55182078999997</v>
      </c>
      <c r="AX90" s="381">
        <v>-802.37686815999996</v>
      </c>
      <c r="AY90" s="381">
        <v>-778.33052112999997</v>
      </c>
      <c r="AZ90" s="381">
        <v>-749.8050733</v>
      </c>
      <c r="BA90" s="381">
        <v>-753.35351827</v>
      </c>
      <c r="BB90" s="381">
        <v>-760.02418403000001</v>
      </c>
      <c r="BC90" s="381">
        <v>-767.86585904000003</v>
      </c>
      <c r="BD90" s="381">
        <v>-776.93735618000005</v>
      </c>
      <c r="BE90" s="381">
        <v>-786.69741742999997</v>
      </c>
      <c r="BF90" s="853">
        <v>0</v>
      </c>
      <c r="BG90" s="853">
        <v>0</v>
      </c>
      <c r="BH90" s="853">
        <v>0</v>
      </c>
      <c r="BI90" s="853">
        <v>0</v>
      </c>
      <c r="BJ90" s="853">
        <v>0</v>
      </c>
      <c r="BK90" s="853">
        <v>0</v>
      </c>
      <c r="BL90" s="853">
        <v>0</v>
      </c>
      <c r="BM90" s="853">
        <v>0</v>
      </c>
      <c r="BN90" s="853">
        <v>0</v>
      </c>
      <c r="BO90" s="853">
        <v>0</v>
      </c>
      <c r="BP90" s="853">
        <v>0</v>
      </c>
      <c r="BQ90" s="853">
        <v>0</v>
      </c>
      <c r="BR90" s="853">
        <v>0</v>
      </c>
      <c r="BS90" s="853">
        <v>0</v>
      </c>
      <c r="BT90" s="853">
        <v>0</v>
      </c>
      <c r="BU90" s="853">
        <v>0</v>
      </c>
      <c r="BV90" s="853">
        <v>0</v>
      </c>
    </row>
    <row r="91" spans="1:74" s="464" customFormat="1" ht="11.1" customHeight="1" x14ac:dyDescent="0.2">
      <c r="A91" s="74" t="s">
        <v>1567</v>
      </c>
      <c r="B91" s="465" t="s">
        <v>1497</v>
      </c>
      <c r="C91" s="480">
        <v>-333.93850764000001</v>
      </c>
      <c r="D91" s="480">
        <v>-341.76904417999998</v>
      </c>
      <c r="E91" s="480">
        <v>-341.81203302</v>
      </c>
      <c r="F91" s="480">
        <v>-323.16045041000001</v>
      </c>
      <c r="G91" s="480">
        <v>-296.02748640999999</v>
      </c>
      <c r="H91" s="480">
        <v>-296.43574553000002</v>
      </c>
      <c r="I91" s="480">
        <v>-338.97130010000001</v>
      </c>
      <c r="J91" s="480">
        <v>-416.94509002000001</v>
      </c>
      <c r="K91" s="480">
        <v>-468.24376894</v>
      </c>
      <c r="L91" s="480">
        <v>-502.05935591999997</v>
      </c>
      <c r="M91" s="480">
        <v>-529.60081050999997</v>
      </c>
      <c r="N91" s="480">
        <v>-543.52129742</v>
      </c>
      <c r="O91" s="480">
        <v>-543.68513016999998</v>
      </c>
      <c r="P91" s="480">
        <v>-527.19525243999999</v>
      </c>
      <c r="Q91" s="480">
        <v>-500.84625405999998</v>
      </c>
      <c r="R91" s="480">
        <v>-456.10111494</v>
      </c>
      <c r="S91" s="480">
        <v>-407.17423559999997</v>
      </c>
      <c r="T91" s="480">
        <v>-372.93213921</v>
      </c>
      <c r="U91" s="480">
        <v>-346.53971214000001</v>
      </c>
      <c r="V91" s="480">
        <v>-350.62764344999999</v>
      </c>
      <c r="W91" s="480">
        <v>-382.83599466999999</v>
      </c>
      <c r="X91" s="480">
        <v>-380.07201236999998</v>
      </c>
      <c r="Y91" s="480">
        <v>-396.54924632000001</v>
      </c>
      <c r="Z91" s="480">
        <v>-427.23324761999999</v>
      </c>
      <c r="AA91" s="480">
        <v>-431.76708067999999</v>
      </c>
      <c r="AB91" s="480">
        <v>-451.90529664000002</v>
      </c>
      <c r="AC91" s="480">
        <v>-445.93903906999998</v>
      </c>
      <c r="AD91" s="480">
        <v>-408.26063420000003</v>
      </c>
      <c r="AE91" s="480">
        <v>-393.71126134000002</v>
      </c>
      <c r="AF91" s="480">
        <v>-387.15455591</v>
      </c>
      <c r="AG91" s="480">
        <v>-379.56897006999998</v>
      </c>
      <c r="AH91" s="480">
        <v>-371.09301963000001</v>
      </c>
      <c r="AI91" s="480">
        <v>-386.24874170999999</v>
      </c>
      <c r="AJ91" s="480">
        <v>-406.74209016999998</v>
      </c>
      <c r="AK91" s="480">
        <v>-403.83922718000002</v>
      </c>
      <c r="AL91" s="480">
        <v>-387.03679002000001</v>
      </c>
      <c r="AM91" s="480">
        <v>-376.65125497000002</v>
      </c>
      <c r="AN91" s="480">
        <v>-385.17617411999998</v>
      </c>
      <c r="AO91" s="480">
        <v>-393.08887540000001</v>
      </c>
      <c r="AP91" s="480">
        <v>-394.31075573999999</v>
      </c>
      <c r="AQ91" s="480">
        <v>-387.61727751000001</v>
      </c>
      <c r="AR91" s="480">
        <v>-394.88597645999999</v>
      </c>
      <c r="AS91" s="480">
        <v>-426.55252259999997</v>
      </c>
      <c r="AT91" s="480">
        <v>-453.78495514999997</v>
      </c>
      <c r="AU91" s="480">
        <v>-456.51815749000002</v>
      </c>
      <c r="AV91" s="480">
        <v>-449.67295328</v>
      </c>
      <c r="AW91" s="480">
        <v>-444.85204162999997</v>
      </c>
      <c r="AX91" s="480">
        <v>-439.12153210999998</v>
      </c>
      <c r="AY91" s="480">
        <v>-430.76035903000002</v>
      </c>
      <c r="AZ91" s="480">
        <v>-429.86173702999997</v>
      </c>
      <c r="BA91" s="480">
        <v>-431.84881357</v>
      </c>
      <c r="BB91" s="480">
        <v>-433.71960894</v>
      </c>
      <c r="BC91" s="480">
        <v>-436.0095316</v>
      </c>
      <c r="BD91" s="480">
        <v>-439.10428218999999</v>
      </c>
      <c r="BE91" s="480">
        <v>-442.73262261999997</v>
      </c>
      <c r="BF91" s="855">
        <v>0</v>
      </c>
      <c r="BG91" s="855">
        <v>0</v>
      </c>
      <c r="BH91" s="855">
        <v>0</v>
      </c>
      <c r="BI91" s="855">
        <v>0</v>
      </c>
      <c r="BJ91" s="855">
        <v>0</v>
      </c>
      <c r="BK91" s="855">
        <v>0</v>
      </c>
      <c r="BL91" s="855">
        <v>0</v>
      </c>
      <c r="BM91" s="855">
        <v>0</v>
      </c>
      <c r="BN91" s="855">
        <v>0</v>
      </c>
      <c r="BO91" s="855">
        <v>0</v>
      </c>
      <c r="BP91" s="855">
        <v>0</v>
      </c>
      <c r="BQ91" s="855">
        <v>0</v>
      </c>
      <c r="BR91" s="855">
        <v>0</v>
      </c>
      <c r="BS91" s="855">
        <v>0</v>
      </c>
      <c r="BT91" s="855">
        <v>0</v>
      </c>
      <c r="BU91" s="855">
        <v>0</v>
      </c>
      <c r="BV91" s="855">
        <v>0</v>
      </c>
    </row>
    <row r="92" spans="1:74" s="268" customFormat="1" ht="32.85" customHeight="1" x14ac:dyDescent="0.2">
      <c r="A92" s="267"/>
      <c r="B92" s="1099" t="s">
        <v>1568</v>
      </c>
      <c r="C92" s="1099"/>
      <c r="D92" s="1099"/>
      <c r="E92" s="1099"/>
      <c r="F92" s="1099"/>
      <c r="G92" s="1099"/>
      <c r="H92" s="1099"/>
      <c r="I92" s="1099"/>
      <c r="J92" s="1099"/>
      <c r="K92" s="1099"/>
      <c r="L92" s="1099"/>
      <c r="M92" s="1099"/>
      <c r="N92" s="1099"/>
      <c r="O92" s="1099"/>
      <c r="P92" s="1099"/>
      <c r="Q92" s="1099"/>
      <c r="R92" s="541"/>
      <c r="AY92" s="271"/>
      <c r="AZ92" s="271"/>
      <c r="BA92" s="271"/>
      <c r="BB92" s="271"/>
      <c r="BC92" s="271"/>
      <c r="BD92" s="271"/>
      <c r="BE92" s="271"/>
      <c r="BF92" s="271"/>
      <c r="BG92" s="271"/>
      <c r="BH92" s="271"/>
      <c r="BI92" s="271"/>
    </row>
    <row r="93" spans="1:74" s="131" customFormat="1" ht="12.6" customHeight="1" x14ac:dyDescent="0.2">
      <c r="A93" s="935"/>
      <c r="B93" s="1099" t="s">
        <v>1569</v>
      </c>
      <c r="C93" s="1049"/>
      <c r="D93" s="1049"/>
      <c r="E93" s="1049"/>
      <c r="F93" s="1049"/>
      <c r="G93" s="1049"/>
      <c r="H93" s="1049"/>
      <c r="I93" s="1049"/>
      <c r="J93" s="1049"/>
      <c r="K93" s="1049"/>
      <c r="L93" s="1049"/>
      <c r="M93" s="1049"/>
      <c r="N93" s="1049"/>
      <c r="O93" s="1049"/>
      <c r="P93" s="1049"/>
      <c r="Q93" s="1016"/>
      <c r="R93" s="541"/>
      <c r="S93" s="936"/>
      <c r="T93" s="936"/>
      <c r="U93" s="936"/>
      <c r="V93" s="936"/>
      <c r="W93" s="936"/>
      <c r="X93" s="936"/>
      <c r="Y93" s="936"/>
      <c r="Z93" s="936"/>
      <c r="AA93" s="936"/>
      <c r="AB93" s="936"/>
      <c r="AC93" s="936"/>
      <c r="AD93" s="936"/>
      <c r="AE93" s="936"/>
      <c r="AF93" s="936"/>
      <c r="AG93" s="936"/>
      <c r="AH93" s="936"/>
      <c r="AI93" s="936"/>
      <c r="AJ93" s="936"/>
      <c r="AK93" s="936"/>
      <c r="AL93" s="936"/>
      <c r="AM93" s="936"/>
      <c r="AN93" s="936"/>
      <c r="AO93" s="936"/>
      <c r="AP93" s="936"/>
      <c r="AQ93" s="936"/>
      <c r="AR93" s="936"/>
      <c r="AS93" s="936"/>
      <c r="AT93" s="936"/>
      <c r="AU93" s="936"/>
      <c r="AV93" s="936"/>
      <c r="AW93" s="936"/>
      <c r="AX93" s="936"/>
      <c r="AY93" s="738"/>
      <c r="AZ93" s="738"/>
      <c r="BA93" s="738"/>
      <c r="BB93" s="738"/>
      <c r="BC93" s="738"/>
      <c r="BD93" s="599"/>
      <c r="BE93" s="599"/>
      <c r="BF93" s="599"/>
      <c r="BG93" s="738"/>
      <c r="BH93" s="738"/>
      <c r="BI93" s="738"/>
      <c r="BJ93" s="146"/>
      <c r="BK93" s="936"/>
      <c r="BL93" s="936"/>
      <c r="BM93" s="936"/>
      <c r="BN93" s="936"/>
      <c r="BO93" s="936"/>
      <c r="BP93" s="936"/>
      <c r="BQ93" s="936"/>
      <c r="BR93" s="936"/>
      <c r="BS93" s="936"/>
      <c r="BT93" s="936"/>
      <c r="BU93" s="936"/>
      <c r="BV93" s="936"/>
    </row>
    <row r="94" spans="1:74" s="131" customFormat="1" ht="24" customHeight="1" x14ac:dyDescent="0.2">
      <c r="A94" s="935"/>
      <c r="B94" s="1099" t="s">
        <v>1570</v>
      </c>
      <c r="C94" s="1099"/>
      <c r="D94" s="1099"/>
      <c r="E94" s="1099"/>
      <c r="F94" s="1099"/>
      <c r="G94" s="1099"/>
      <c r="H94" s="1099"/>
      <c r="I94" s="1099"/>
      <c r="J94" s="1099"/>
      <c r="K94" s="1099"/>
      <c r="L94" s="1099"/>
      <c r="M94" s="1099"/>
      <c r="N94" s="1099"/>
      <c r="O94" s="1099"/>
      <c r="P94" s="1099"/>
      <c r="Q94" s="1099"/>
      <c r="R94" s="541"/>
      <c r="S94" s="936"/>
      <c r="T94" s="936"/>
      <c r="U94" s="936"/>
      <c r="V94" s="936"/>
      <c r="W94" s="936"/>
      <c r="X94" s="936"/>
      <c r="Y94" s="936"/>
      <c r="Z94" s="936"/>
      <c r="AA94" s="936"/>
      <c r="AB94" s="936"/>
      <c r="AC94" s="936"/>
      <c r="AD94" s="936"/>
      <c r="AE94" s="936"/>
      <c r="AF94" s="936"/>
      <c r="AG94" s="936"/>
      <c r="AH94" s="936"/>
      <c r="AI94" s="936"/>
      <c r="AJ94" s="936"/>
      <c r="AK94" s="936"/>
      <c r="AL94" s="936"/>
      <c r="AM94" s="936"/>
      <c r="AN94" s="936"/>
      <c r="AO94" s="936"/>
      <c r="AP94" s="936"/>
      <c r="AQ94" s="936"/>
      <c r="AR94" s="936"/>
      <c r="AS94" s="936"/>
      <c r="AT94" s="936"/>
      <c r="AU94" s="936"/>
      <c r="AV94" s="936"/>
      <c r="AW94" s="936"/>
      <c r="AX94" s="936"/>
      <c r="AY94" s="738"/>
      <c r="AZ94" s="738"/>
      <c r="BA94" s="738"/>
      <c r="BB94" s="738"/>
      <c r="BC94" s="738"/>
      <c r="BD94" s="599"/>
      <c r="BE94" s="599"/>
      <c r="BF94" s="599"/>
      <c r="BG94" s="738"/>
      <c r="BH94" s="738"/>
      <c r="BI94" s="738"/>
      <c r="BJ94" s="146"/>
      <c r="BK94" s="936"/>
      <c r="BL94" s="936"/>
      <c r="BM94" s="936"/>
      <c r="BN94" s="936"/>
      <c r="BO94" s="936"/>
      <c r="BP94" s="936"/>
      <c r="BQ94" s="936"/>
      <c r="BR94" s="936"/>
      <c r="BS94" s="936"/>
      <c r="BT94" s="936"/>
      <c r="BU94" s="936"/>
      <c r="BV94" s="936"/>
    </row>
    <row r="95" spans="1:74" s="131" customFormat="1" ht="10.5" customHeight="1" x14ac:dyDescent="0.2">
      <c r="A95" s="935"/>
      <c r="B95" s="1099" t="s">
        <v>1571</v>
      </c>
      <c r="C95" s="1099"/>
      <c r="D95" s="1099"/>
      <c r="E95" s="1099"/>
      <c r="F95" s="1099"/>
      <c r="G95" s="1099"/>
      <c r="H95" s="1099"/>
      <c r="I95" s="1099"/>
      <c r="J95" s="1099"/>
      <c r="K95" s="1099"/>
      <c r="L95" s="1099"/>
      <c r="M95" s="1099"/>
      <c r="N95" s="1099"/>
      <c r="O95" s="1099"/>
      <c r="P95" s="1099"/>
      <c r="Q95" s="1099"/>
      <c r="R95" s="541"/>
      <c r="S95" s="936"/>
      <c r="T95" s="936"/>
      <c r="U95" s="936"/>
      <c r="V95" s="936"/>
      <c r="W95" s="936"/>
      <c r="X95" s="936"/>
      <c r="Y95" s="936"/>
      <c r="Z95" s="936"/>
      <c r="AA95" s="936"/>
      <c r="AB95" s="936"/>
      <c r="AC95" s="936"/>
      <c r="AD95" s="936"/>
      <c r="AE95" s="936"/>
      <c r="AF95" s="936"/>
      <c r="AG95" s="936"/>
      <c r="AH95" s="936"/>
      <c r="AI95" s="936"/>
      <c r="AJ95" s="936"/>
      <c r="AK95" s="936"/>
      <c r="AL95" s="936"/>
      <c r="AM95" s="936"/>
      <c r="AN95" s="936"/>
      <c r="AO95" s="936"/>
      <c r="AP95" s="936"/>
      <c r="AQ95" s="936"/>
      <c r="AR95" s="936"/>
      <c r="AS95" s="936"/>
      <c r="AT95" s="936"/>
      <c r="AU95" s="936"/>
      <c r="AV95" s="936"/>
      <c r="AW95" s="936"/>
      <c r="AX95" s="936"/>
      <c r="AY95" s="738"/>
      <c r="AZ95" s="738"/>
      <c r="BA95" s="738"/>
      <c r="BB95" s="738"/>
      <c r="BC95" s="738"/>
      <c r="BD95" s="599"/>
      <c r="BE95" s="599"/>
      <c r="BF95" s="599"/>
      <c r="BG95" s="738"/>
      <c r="BH95" s="738"/>
      <c r="BI95" s="738"/>
      <c r="BJ95" s="146"/>
      <c r="BK95" s="936"/>
      <c r="BL95" s="936"/>
      <c r="BM95" s="936"/>
      <c r="BN95" s="936"/>
      <c r="BO95" s="936"/>
      <c r="BP95" s="936"/>
      <c r="BQ95" s="936"/>
      <c r="BR95" s="936"/>
      <c r="BS95" s="936"/>
      <c r="BT95" s="936"/>
      <c r="BU95" s="936"/>
      <c r="BV95" s="936"/>
    </row>
    <row r="96" spans="1:74" s="131" customFormat="1" x14ac:dyDescent="0.2">
      <c r="A96" s="935"/>
      <c r="B96" s="258" t="s">
        <v>114</v>
      </c>
      <c r="C96" s="258"/>
      <c r="D96" s="258"/>
      <c r="E96" s="258"/>
      <c r="F96" s="258"/>
      <c r="G96" s="258"/>
      <c r="H96" s="495"/>
      <c r="I96" s="258"/>
      <c r="J96" s="258"/>
      <c r="K96" s="258"/>
      <c r="L96" s="258"/>
      <c r="M96" s="258"/>
      <c r="N96" s="258"/>
      <c r="O96" s="258"/>
      <c r="P96" s="258"/>
      <c r="Q96" s="258"/>
      <c r="R96" s="542"/>
      <c r="S96" s="936"/>
      <c r="T96" s="936"/>
      <c r="U96" s="936"/>
      <c r="V96" s="936"/>
      <c r="W96" s="936"/>
      <c r="X96" s="936"/>
      <c r="Y96" s="936"/>
      <c r="Z96" s="936"/>
      <c r="AA96" s="936"/>
      <c r="AB96" s="936"/>
      <c r="AC96" s="936"/>
      <c r="AD96" s="936"/>
      <c r="AE96" s="936"/>
      <c r="AF96" s="936"/>
      <c r="AG96" s="936"/>
      <c r="AH96" s="936"/>
      <c r="AI96" s="936"/>
      <c r="AJ96" s="936"/>
      <c r="AK96" s="936"/>
      <c r="AL96" s="936"/>
      <c r="AM96" s="936"/>
      <c r="AN96" s="936"/>
      <c r="AO96" s="936"/>
      <c r="AP96" s="936"/>
      <c r="AQ96" s="936"/>
      <c r="AR96" s="936"/>
      <c r="AS96" s="936"/>
      <c r="AT96" s="936"/>
      <c r="AU96" s="936"/>
      <c r="AV96" s="936"/>
      <c r="AW96" s="936"/>
      <c r="AX96" s="936"/>
      <c r="AY96" s="738"/>
      <c r="AZ96" s="738"/>
      <c r="BA96" s="738"/>
      <c r="BB96" s="738"/>
      <c r="BC96" s="738"/>
      <c r="BD96" s="599"/>
      <c r="BE96" s="599"/>
      <c r="BF96" s="599"/>
      <c r="BG96" s="738"/>
      <c r="BH96" s="738"/>
      <c r="BI96" s="738"/>
      <c r="BJ96" s="146"/>
      <c r="BK96" s="936"/>
      <c r="BL96" s="936"/>
      <c r="BM96" s="936"/>
      <c r="BN96" s="936"/>
      <c r="BO96" s="936"/>
      <c r="BP96" s="936"/>
      <c r="BQ96" s="936"/>
      <c r="BR96" s="936"/>
      <c r="BS96" s="936"/>
      <c r="BT96" s="936"/>
      <c r="BU96" s="936"/>
      <c r="BV96" s="936"/>
    </row>
    <row r="97" spans="1:74" s="131" customFormat="1" ht="10.5" customHeight="1" x14ac:dyDescent="0.2">
      <c r="A97" s="935"/>
      <c r="B97" s="974" t="str">
        <f>Dates!$G$2</f>
        <v>EIA completed modeling and analysis for this report on Thursday, August 6, 2026.</v>
      </c>
      <c r="C97" s="975"/>
      <c r="D97" s="975"/>
      <c r="E97" s="975"/>
      <c r="F97" s="975"/>
      <c r="G97" s="975"/>
      <c r="H97" s="975"/>
      <c r="I97" s="975"/>
      <c r="J97" s="975"/>
      <c r="K97" s="975"/>
      <c r="L97" s="975"/>
      <c r="M97" s="975"/>
      <c r="N97" s="975"/>
      <c r="O97" s="975"/>
      <c r="P97" s="975"/>
      <c r="Q97" s="975"/>
      <c r="R97" s="541"/>
      <c r="S97" s="936"/>
      <c r="T97" s="936"/>
      <c r="U97" s="936"/>
      <c r="V97" s="936"/>
      <c r="W97" s="936"/>
      <c r="X97" s="936"/>
      <c r="Y97" s="936"/>
      <c r="Z97" s="936"/>
      <c r="AA97" s="936"/>
      <c r="AB97" s="936"/>
      <c r="AC97" s="936"/>
      <c r="AD97" s="936"/>
      <c r="AE97" s="936"/>
      <c r="AF97" s="936"/>
      <c r="AG97" s="936"/>
      <c r="AH97" s="936"/>
      <c r="AI97" s="936"/>
      <c r="AJ97" s="936"/>
      <c r="AK97" s="936"/>
      <c r="AL97" s="936"/>
      <c r="AM97" s="936"/>
      <c r="AN97" s="936"/>
      <c r="AO97" s="936"/>
      <c r="AP97" s="936"/>
      <c r="AQ97" s="936"/>
      <c r="AR97" s="936"/>
      <c r="AS97" s="936"/>
      <c r="AT97" s="936"/>
      <c r="AU97" s="936"/>
      <c r="AV97" s="936"/>
      <c r="AW97" s="936"/>
      <c r="AX97" s="936"/>
      <c r="AY97" s="738"/>
      <c r="AZ97" s="738"/>
      <c r="BA97" s="738"/>
      <c r="BB97" s="738"/>
      <c r="BC97" s="738"/>
      <c r="BD97" s="599"/>
      <c r="BE97" s="599"/>
      <c r="BF97" s="599"/>
      <c r="BG97" s="738"/>
      <c r="BH97" s="738"/>
      <c r="BI97" s="738"/>
      <c r="BJ97" s="146"/>
      <c r="BK97" s="936"/>
      <c r="BL97" s="936"/>
      <c r="BM97" s="936"/>
      <c r="BN97" s="936"/>
      <c r="BO97" s="936"/>
      <c r="BP97" s="936"/>
      <c r="BQ97" s="936"/>
      <c r="BR97" s="936"/>
      <c r="BS97" s="936"/>
      <c r="BT97" s="936"/>
      <c r="BU97" s="936"/>
      <c r="BV97" s="936"/>
    </row>
    <row r="98" spans="1:74" s="131" customFormat="1" ht="10.5" customHeight="1" x14ac:dyDescent="0.2">
      <c r="A98" s="935"/>
      <c r="B98" s="979" t="s">
        <v>115</v>
      </c>
      <c r="C98" s="977"/>
      <c r="D98" s="977"/>
      <c r="E98" s="977"/>
      <c r="F98" s="977"/>
      <c r="G98" s="977"/>
      <c r="H98" s="977"/>
      <c r="I98" s="977"/>
      <c r="J98" s="977"/>
      <c r="K98" s="977"/>
      <c r="L98" s="977"/>
      <c r="M98" s="977"/>
      <c r="N98" s="977"/>
      <c r="O98" s="977"/>
      <c r="P98" s="977"/>
      <c r="Q98" s="977"/>
      <c r="R98" s="541"/>
      <c r="S98" s="936"/>
      <c r="T98" s="936"/>
      <c r="U98" s="936"/>
      <c r="V98" s="936"/>
      <c r="W98" s="936"/>
      <c r="X98" s="936"/>
      <c r="Y98" s="936"/>
      <c r="Z98" s="936"/>
      <c r="AA98" s="936"/>
      <c r="AB98" s="936"/>
      <c r="AC98" s="936"/>
      <c r="AD98" s="936"/>
      <c r="AE98" s="936"/>
      <c r="AF98" s="936"/>
      <c r="AG98" s="936"/>
      <c r="AH98" s="936"/>
      <c r="AI98" s="936"/>
      <c r="AJ98" s="936"/>
      <c r="AK98" s="936"/>
      <c r="AL98" s="936"/>
      <c r="AM98" s="936"/>
      <c r="AN98" s="936"/>
      <c r="AO98" s="936"/>
      <c r="AP98" s="936"/>
      <c r="AQ98" s="936"/>
      <c r="AR98" s="936"/>
      <c r="AS98" s="936"/>
      <c r="AT98" s="936"/>
      <c r="AU98" s="936"/>
      <c r="AV98" s="936"/>
      <c r="AW98" s="936"/>
      <c r="AX98" s="936"/>
      <c r="AY98" s="738"/>
      <c r="AZ98" s="738"/>
      <c r="BA98" s="738"/>
      <c r="BB98" s="738"/>
      <c r="BC98" s="738"/>
      <c r="BD98" s="599"/>
      <c r="BE98" s="599"/>
      <c r="BF98" s="599"/>
      <c r="BG98" s="738"/>
      <c r="BH98" s="738"/>
      <c r="BI98" s="738"/>
      <c r="BJ98" s="146"/>
      <c r="BK98" s="936"/>
      <c r="BL98" s="936"/>
      <c r="BM98" s="936"/>
      <c r="BN98" s="936"/>
      <c r="BO98" s="936"/>
      <c r="BP98" s="936"/>
      <c r="BQ98" s="936"/>
      <c r="BR98" s="936"/>
      <c r="BS98" s="936"/>
      <c r="BT98" s="936"/>
      <c r="BU98" s="936"/>
      <c r="BV98" s="936"/>
    </row>
    <row r="99" spans="1:74" s="131" customFormat="1" ht="12.6" customHeight="1" x14ac:dyDescent="0.2">
      <c r="A99" s="935"/>
      <c r="B99" s="1081" t="s">
        <v>116</v>
      </c>
      <c r="C99" s="1082"/>
      <c r="D99" s="1082"/>
      <c r="E99" s="1082"/>
      <c r="F99" s="1082"/>
      <c r="G99" s="1082"/>
      <c r="H99" s="1082"/>
      <c r="I99" s="1082"/>
      <c r="J99" s="1082"/>
      <c r="K99" s="1082"/>
      <c r="L99" s="1082"/>
      <c r="M99" s="1082"/>
      <c r="N99" s="1082"/>
      <c r="O99" s="1082"/>
      <c r="P99" s="1082"/>
      <c r="Q99" s="1082"/>
      <c r="R99" s="541"/>
      <c r="S99" s="936"/>
      <c r="T99" s="936"/>
      <c r="U99" s="936"/>
      <c r="V99" s="936"/>
      <c r="W99" s="936"/>
      <c r="X99" s="936"/>
      <c r="Y99" s="936"/>
      <c r="Z99" s="936"/>
      <c r="AA99" s="936"/>
      <c r="AB99" s="936"/>
      <c r="AC99" s="936"/>
      <c r="AD99" s="936"/>
      <c r="AE99" s="936"/>
      <c r="AF99" s="936"/>
      <c r="AG99" s="936"/>
      <c r="AH99" s="936"/>
      <c r="AI99" s="936"/>
      <c r="AJ99" s="936"/>
      <c r="AK99" s="936"/>
      <c r="AL99" s="936"/>
      <c r="AM99" s="936"/>
      <c r="AN99" s="936"/>
      <c r="AO99" s="936"/>
      <c r="AP99" s="936"/>
      <c r="AQ99" s="936"/>
      <c r="AR99" s="936"/>
      <c r="AS99" s="936"/>
      <c r="AT99" s="936"/>
      <c r="AU99" s="936"/>
      <c r="AV99" s="936"/>
      <c r="AW99" s="936"/>
      <c r="AX99" s="936"/>
      <c r="AY99" s="738"/>
      <c r="AZ99" s="738"/>
      <c r="BA99" s="738"/>
      <c r="BB99" s="738"/>
      <c r="BC99" s="738"/>
      <c r="BD99" s="599"/>
      <c r="BE99" s="599"/>
      <c r="BF99" s="599"/>
      <c r="BG99" s="738"/>
      <c r="BH99" s="738"/>
      <c r="BI99" s="738"/>
      <c r="BJ99" s="146"/>
      <c r="BK99" s="936"/>
      <c r="BL99" s="936"/>
      <c r="BM99" s="936"/>
      <c r="BN99" s="936"/>
      <c r="BO99" s="936"/>
      <c r="BP99" s="936"/>
      <c r="BQ99" s="936"/>
      <c r="BR99" s="936"/>
      <c r="BS99" s="936"/>
      <c r="BT99" s="936"/>
      <c r="BU99" s="936"/>
      <c r="BV99" s="936"/>
    </row>
    <row r="100" spans="1:74" s="131" customFormat="1" ht="14.1" customHeight="1" x14ac:dyDescent="0.2">
      <c r="A100" s="935"/>
      <c r="B100" s="1015" t="s">
        <v>122</v>
      </c>
      <c r="C100" s="1016"/>
      <c r="D100" s="1016"/>
      <c r="E100" s="1016"/>
      <c r="F100" s="1016"/>
      <c r="G100" s="1016"/>
      <c r="H100" s="1016"/>
      <c r="I100" s="1016"/>
      <c r="J100" s="1016"/>
      <c r="K100" s="1016"/>
      <c r="L100" s="1016"/>
      <c r="M100" s="1016"/>
      <c r="N100" s="1016"/>
      <c r="O100" s="1016"/>
      <c r="P100" s="1016"/>
      <c r="Q100" s="1016"/>
      <c r="R100" s="541"/>
      <c r="S100" s="936"/>
      <c r="T100" s="936"/>
      <c r="U100" s="936"/>
      <c r="V100" s="936"/>
      <c r="W100" s="936"/>
      <c r="X100" s="936"/>
      <c r="Y100" s="936"/>
      <c r="Z100" s="936"/>
      <c r="AA100" s="936"/>
      <c r="AB100" s="936"/>
      <c r="AC100" s="936"/>
      <c r="AD100" s="936"/>
      <c r="AE100" s="936"/>
      <c r="AF100" s="936"/>
      <c r="AG100" s="936"/>
      <c r="AH100" s="936"/>
      <c r="AI100" s="936"/>
      <c r="AJ100" s="936"/>
      <c r="AK100" s="936"/>
      <c r="AL100" s="936"/>
      <c r="AM100" s="936"/>
      <c r="AN100" s="936"/>
      <c r="AO100" s="936"/>
      <c r="AP100" s="936"/>
      <c r="AQ100" s="936"/>
      <c r="AR100" s="936"/>
      <c r="AS100" s="936"/>
      <c r="AT100" s="936"/>
      <c r="AU100" s="936"/>
      <c r="AV100" s="936"/>
      <c r="AW100" s="936"/>
      <c r="AX100" s="936"/>
      <c r="AY100" s="738"/>
      <c r="AZ100" s="738"/>
      <c r="BA100" s="738"/>
      <c r="BB100" s="738"/>
      <c r="BC100" s="738"/>
      <c r="BD100" s="599"/>
      <c r="BE100" s="599"/>
      <c r="BF100" s="599"/>
      <c r="BG100" s="738"/>
      <c r="BH100" s="738"/>
      <c r="BI100" s="738"/>
      <c r="BJ100" s="146"/>
      <c r="BK100" s="936"/>
      <c r="BL100" s="936"/>
      <c r="BM100" s="936"/>
      <c r="BN100" s="936"/>
      <c r="BO100" s="936"/>
      <c r="BP100" s="936"/>
      <c r="BQ100" s="936"/>
      <c r="BR100" s="936"/>
      <c r="BS100" s="936"/>
      <c r="BT100" s="936"/>
      <c r="BU100" s="936"/>
      <c r="BV100" s="936"/>
    </row>
    <row r="101" spans="1:74" s="131" customFormat="1" ht="12.6" customHeight="1" x14ac:dyDescent="0.2">
      <c r="A101" s="935"/>
      <c r="B101" s="1097" t="s">
        <v>118</v>
      </c>
      <c r="C101" s="1097"/>
      <c r="D101" s="1097"/>
      <c r="E101" s="1097"/>
      <c r="F101" s="1097"/>
      <c r="G101" s="1097"/>
      <c r="H101" s="1097"/>
      <c r="I101" s="1097"/>
      <c r="J101" s="1097"/>
      <c r="K101" s="1097"/>
      <c r="L101" s="1097"/>
      <c r="M101" s="1097"/>
      <c r="N101" s="1097"/>
      <c r="O101" s="1097"/>
      <c r="P101" s="1097"/>
      <c r="Q101" s="1097"/>
      <c r="R101" s="1097"/>
      <c r="S101" s="936"/>
      <c r="T101" s="936"/>
      <c r="U101" s="936"/>
      <c r="V101" s="936"/>
      <c r="W101" s="936"/>
      <c r="X101" s="936"/>
      <c r="Y101" s="936"/>
      <c r="Z101" s="936"/>
      <c r="AA101" s="936"/>
      <c r="AB101" s="936"/>
      <c r="AC101" s="936"/>
      <c r="AD101" s="936"/>
      <c r="AE101" s="936"/>
      <c r="AF101" s="936"/>
      <c r="AG101" s="936"/>
      <c r="AH101" s="936"/>
      <c r="AI101" s="936"/>
      <c r="AJ101" s="936"/>
      <c r="AK101" s="936"/>
      <c r="AL101" s="936"/>
      <c r="AM101" s="936"/>
      <c r="AN101" s="936"/>
      <c r="AO101" s="936"/>
      <c r="AP101" s="936"/>
      <c r="AQ101" s="936"/>
      <c r="AR101" s="936"/>
      <c r="AS101" s="936"/>
      <c r="AT101" s="936"/>
      <c r="AU101" s="936"/>
      <c r="AV101" s="936"/>
      <c r="AW101" s="936"/>
      <c r="AX101" s="936"/>
      <c r="AY101" s="738"/>
      <c r="AZ101" s="738"/>
      <c r="BA101" s="738"/>
      <c r="BB101" s="738"/>
      <c r="BC101" s="738"/>
      <c r="BD101" s="599"/>
      <c r="BE101" s="599"/>
      <c r="BF101" s="599"/>
      <c r="BG101" s="738"/>
      <c r="BH101" s="738"/>
      <c r="BI101" s="738"/>
      <c r="BJ101" s="146"/>
      <c r="BK101" s="936"/>
      <c r="BL101" s="936"/>
      <c r="BM101" s="936"/>
      <c r="BN101" s="936"/>
      <c r="BO101" s="936"/>
      <c r="BP101" s="936"/>
      <c r="BQ101" s="936"/>
      <c r="BR101" s="936"/>
      <c r="BS101" s="936"/>
      <c r="BT101" s="936"/>
      <c r="BU101" s="936"/>
      <c r="BV101" s="936"/>
    </row>
    <row r="102" spans="1:74" s="129" customFormat="1" ht="12" customHeight="1" x14ac:dyDescent="0.2">
      <c r="A102" s="935"/>
      <c r="B102" s="1015" t="s">
        <v>1572</v>
      </c>
      <c r="C102" s="1049"/>
      <c r="D102" s="1049"/>
      <c r="E102" s="1049"/>
      <c r="F102" s="1049"/>
      <c r="G102" s="1049"/>
      <c r="H102" s="1049"/>
      <c r="I102" s="1049"/>
      <c r="J102" s="1049"/>
      <c r="K102" s="1049"/>
      <c r="L102" s="1049"/>
      <c r="M102" s="1049"/>
      <c r="N102" s="1049"/>
      <c r="O102" s="1049"/>
      <c r="P102" s="1049"/>
      <c r="Q102" s="1016"/>
      <c r="R102" s="541"/>
      <c r="S102" s="932"/>
      <c r="T102" s="932"/>
      <c r="U102" s="932"/>
      <c r="V102" s="932"/>
      <c r="W102" s="932"/>
      <c r="X102" s="932"/>
      <c r="Y102" s="932"/>
      <c r="Z102" s="932"/>
      <c r="AA102" s="932"/>
      <c r="AB102" s="932"/>
      <c r="AC102" s="932"/>
      <c r="AD102" s="932"/>
      <c r="AE102" s="932"/>
      <c r="AF102" s="932"/>
      <c r="AG102" s="932"/>
      <c r="AH102" s="932"/>
      <c r="AI102" s="932"/>
      <c r="AJ102" s="932"/>
      <c r="AK102" s="932"/>
      <c r="AL102" s="932"/>
      <c r="AM102" s="932"/>
      <c r="AN102" s="932"/>
      <c r="AO102" s="932"/>
      <c r="AP102" s="932"/>
      <c r="AQ102" s="932"/>
      <c r="AR102" s="932"/>
      <c r="AS102" s="932"/>
      <c r="AT102" s="932"/>
      <c r="AU102" s="932"/>
      <c r="AV102" s="932"/>
      <c r="AW102" s="932"/>
      <c r="AX102" s="932"/>
      <c r="AY102" s="735"/>
      <c r="AZ102" s="735"/>
      <c r="BA102" s="735"/>
      <c r="BB102" s="735"/>
      <c r="BC102" s="735"/>
      <c r="BD102" s="594"/>
      <c r="BE102" s="594"/>
      <c r="BF102" s="594"/>
      <c r="BG102" s="735"/>
      <c r="BH102" s="735"/>
      <c r="BI102" s="735"/>
      <c r="BJ102" s="145"/>
      <c r="BK102" s="932"/>
      <c r="BL102" s="932"/>
      <c r="BM102" s="932"/>
      <c r="BN102" s="932"/>
      <c r="BO102" s="932"/>
      <c r="BP102" s="932"/>
      <c r="BQ102" s="932"/>
      <c r="BR102" s="932"/>
      <c r="BS102" s="932"/>
      <c r="BT102" s="932"/>
      <c r="BU102" s="932"/>
      <c r="BV102" s="932"/>
    </row>
    <row r="103" spans="1:74" x14ac:dyDescent="0.2">
      <c r="A103" s="937"/>
      <c r="B103" s="464"/>
      <c r="C103" s="44"/>
      <c r="D103" s="44"/>
      <c r="E103" s="44"/>
      <c r="F103" s="44"/>
      <c r="G103" s="44"/>
      <c r="H103" s="44"/>
      <c r="I103" s="44"/>
      <c r="J103" s="44"/>
      <c r="K103" s="44"/>
      <c r="L103" s="44"/>
      <c r="M103" s="44"/>
      <c r="N103" s="44"/>
      <c r="O103" s="44"/>
      <c r="P103" s="44"/>
      <c r="Q103" s="44"/>
      <c r="R103" s="44"/>
      <c r="S103" s="44"/>
      <c r="T103" s="44"/>
      <c r="U103" s="44"/>
      <c r="V103" s="44"/>
      <c r="W103" s="44"/>
      <c r="X103" s="44"/>
      <c r="Y103" s="44"/>
      <c r="Z103" s="44"/>
      <c r="AA103" s="44"/>
      <c r="AB103" s="44"/>
      <c r="AC103" s="44"/>
      <c r="AD103" s="44"/>
      <c r="AE103" s="44"/>
      <c r="AF103" s="44"/>
      <c r="AG103" s="44"/>
      <c r="AH103" s="44"/>
      <c r="AI103" s="44"/>
      <c r="AJ103" s="44"/>
      <c r="AK103" s="44"/>
      <c r="AL103" s="44"/>
      <c r="AM103" s="44"/>
      <c r="AN103" s="44"/>
      <c r="AO103" s="44"/>
      <c r="AP103" s="44"/>
      <c r="AQ103" s="44"/>
      <c r="AR103" s="44"/>
      <c r="AS103" s="44"/>
      <c r="AT103" s="44"/>
      <c r="AU103" s="44"/>
      <c r="AV103" s="44"/>
      <c r="AW103" s="44"/>
      <c r="AX103" s="44"/>
      <c r="AY103" s="739"/>
      <c r="AZ103" s="739"/>
      <c r="BA103" s="739"/>
      <c r="BB103" s="739"/>
      <c r="BC103" s="739"/>
      <c r="BD103" s="600"/>
      <c r="BE103" s="600"/>
      <c r="BF103" s="600"/>
      <c r="BG103" s="739"/>
      <c r="BH103" s="739"/>
      <c r="BI103" s="739"/>
      <c r="BJ103" s="93"/>
      <c r="BK103" s="93"/>
      <c r="BL103" s="93"/>
      <c r="BM103" s="93"/>
      <c r="BN103" s="93"/>
      <c r="BO103" s="93"/>
      <c r="BP103" s="93"/>
      <c r="BQ103" s="93"/>
      <c r="BR103" s="93"/>
      <c r="BS103" s="93"/>
      <c r="BT103" s="93"/>
      <c r="BU103" s="93"/>
      <c r="BV103" s="93"/>
    </row>
    <row r="104" spans="1:74" x14ac:dyDescent="0.2">
      <c r="A104" s="937"/>
      <c r="B104" s="464"/>
      <c r="C104" s="44"/>
      <c r="D104" s="44"/>
      <c r="E104" s="44"/>
      <c r="F104" s="44"/>
      <c r="G104" s="44"/>
      <c r="H104" s="44"/>
      <c r="I104" s="44"/>
      <c r="J104" s="44"/>
      <c r="K104" s="44"/>
      <c r="L104" s="44"/>
      <c r="M104" s="44"/>
      <c r="N104" s="44"/>
      <c r="O104" s="44"/>
      <c r="P104" s="44"/>
      <c r="Q104" s="44"/>
      <c r="R104" s="44"/>
      <c r="S104" s="44"/>
      <c r="T104" s="44"/>
      <c r="U104" s="44"/>
      <c r="V104" s="44"/>
      <c r="W104" s="44"/>
      <c r="X104" s="44"/>
      <c r="Y104" s="44"/>
      <c r="Z104" s="44"/>
      <c r="AA104" s="44"/>
      <c r="AB104" s="44"/>
      <c r="AC104" s="44"/>
      <c r="AD104" s="44"/>
      <c r="AE104" s="44"/>
      <c r="AF104" s="44"/>
      <c r="AG104" s="44"/>
      <c r="AH104" s="44"/>
      <c r="AI104" s="44"/>
      <c r="AJ104" s="44"/>
      <c r="AK104" s="44"/>
      <c r="AL104" s="44"/>
      <c r="AM104" s="44"/>
      <c r="AN104" s="44"/>
      <c r="AO104" s="44"/>
      <c r="AP104" s="44"/>
      <c r="AQ104" s="44"/>
      <c r="AR104" s="44"/>
      <c r="AS104" s="44"/>
      <c r="AT104" s="44"/>
      <c r="AU104" s="44"/>
      <c r="AV104" s="44"/>
      <c r="AW104" s="44"/>
      <c r="AX104" s="44"/>
      <c r="AY104" s="739"/>
      <c r="AZ104" s="739"/>
      <c r="BA104" s="739"/>
      <c r="BB104" s="739"/>
      <c r="BC104" s="739"/>
      <c r="BD104" s="600"/>
      <c r="BE104" s="600"/>
      <c r="BF104" s="600"/>
      <c r="BG104" s="739"/>
      <c r="BH104" s="739"/>
      <c r="BI104" s="739"/>
      <c r="BJ104" s="93"/>
      <c r="BK104" s="93"/>
      <c r="BL104" s="93"/>
      <c r="BM104" s="93"/>
      <c r="BN104" s="93"/>
      <c r="BO104" s="93"/>
      <c r="BP104" s="93"/>
      <c r="BQ104" s="93"/>
      <c r="BR104" s="93"/>
      <c r="BS104" s="93"/>
      <c r="BT104" s="93"/>
      <c r="BU104" s="93"/>
      <c r="BV104" s="93"/>
    </row>
    <row r="105" spans="1:74" x14ac:dyDescent="0.2">
      <c r="A105" s="937"/>
      <c r="B105" s="464"/>
      <c r="C105" s="44"/>
      <c r="D105" s="44"/>
      <c r="E105" s="44"/>
      <c r="F105" s="44"/>
      <c r="G105" s="44"/>
      <c r="H105" s="44"/>
      <c r="I105" s="44"/>
      <c r="J105" s="44"/>
      <c r="K105" s="44"/>
      <c r="L105" s="44"/>
      <c r="M105" s="44"/>
      <c r="N105" s="44"/>
      <c r="O105" s="44"/>
      <c r="P105" s="44"/>
      <c r="Q105" s="44"/>
      <c r="R105" s="44"/>
      <c r="S105" s="44"/>
      <c r="T105" s="44"/>
      <c r="U105" s="44"/>
      <c r="V105" s="44"/>
      <c r="W105" s="44"/>
      <c r="X105" s="44"/>
      <c r="Y105" s="44"/>
      <c r="Z105" s="44"/>
      <c r="AA105" s="44"/>
      <c r="AB105" s="44"/>
      <c r="AC105" s="44"/>
      <c r="AD105" s="44"/>
      <c r="AE105" s="44"/>
      <c r="AF105" s="44"/>
      <c r="AG105" s="44"/>
      <c r="AH105" s="44"/>
      <c r="AI105" s="44"/>
      <c r="AJ105" s="44"/>
      <c r="AK105" s="44"/>
      <c r="AL105" s="44"/>
      <c r="AM105" s="44"/>
      <c r="AN105" s="44"/>
      <c r="AO105" s="44"/>
      <c r="AP105" s="44"/>
      <c r="AQ105" s="44"/>
      <c r="AR105" s="44"/>
      <c r="AS105" s="44"/>
      <c r="AT105" s="44"/>
      <c r="AU105" s="44"/>
      <c r="AV105" s="44"/>
      <c r="AW105" s="44"/>
      <c r="AX105" s="44"/>
      <c r="AY105" s="739"/>
      <c r="AZ105" s="739"/>
      <c r="BA105" s="739"/>
      <c r="BB105" s="739"/>
      <c r="BC105" s="739"/>
      <c r="BD105" s="600"/>
      <c r="BE105" s="600"/>
      <c r="BF105" s="600"/>
      <c r="BG105" s="739"/>
      <c r="BH105" s="739"/>
      <c r="BI105" s="739"/>
      <c r="BJ105" s="93"/>
      <c r="BK105" s="93"/>
      <c r="BL105" s="93"/>
      <c r="BM105" s="93"/>
      <c r="BN105" s="93"/>
      <c r="BO105" s="93"/>
      <c r="BP105" s="93"/>
      <c r="BQ105" s="93"/>
      <c r="BR105" s="93"/>
      <c r="BS105" s="93"/>
      <c r="BT105" s="93"/>
      <c r="BU105" s="93"/>
      <c r="BV105" s="93"/>
    </row>
    <row r="106" spans="1:74" x14ac:dyDescent="0.2">
      <c r="A106" s="937"/>
      <c r="B106" s="464"/>
      <c r="C106" s="44"/>
      <c r="D106" s="44"/>
      <c r="E106" s="44"/>
      <c r="F106" s="44"/>
      <c r="G106" s="44"/>
      <c r="H106" s="44"/>
      <c r="I106" s="44"/>
      <c r="J106" s="44"/>
      <c r="K106" s="44"/>
      <c r="L106" s="44"/>
      <c r="M106" s="44"/>
      <c r="N106" s="44"/>
      <c r="O106" s="44"/>
      <c r="P106" s="44"/>
      <c r="Q106" s="44"/>
      <c r="R106" s="44"/>
      <c r="S106" s="44"/>
      <c r="T106" s="44"/>
      <c r="U106" s="44"/>
      <c r="V106" s="44"/>
      <c r="W106" s="44"/>
      <c r="X106" s="44"/>
      <c r="Y106" s="44"/>
      <c r="Z106" s="44"/>
      <c r="AA106" s="44"/>
      <c r="AB106" s="44"/>
      <c r="AC106" s="44"/>
      <c r="AD106" s="44"/>
      <c r="AE106" s="44"/>
      <c r="AF106" s="44"/>
      <c r="AG106" s="44"/>
      <c r="AH106" s="44"/>
      <c r="AI106" s="44"/>
      <c r="AJ106" s="44"/>
      <c r="AK106" s="44"/>
      <c r="AL106" s="44"/>
      <c r="AM106" s="44"/>
      <c r="AN106" s="44"/>
      <c r="AO106" s="44"/>
      <c r="AP106" s="44"/>
      <c r="AQ106" s="44"/>
      <c r="AR106" s="44"/>
      <c r="AS106" s="44"/>
      <c r="AT106" s="44"/>
      <c r="AU106" s="44"/>
      <c r="AV106" s="44"/>
      <c r="AW106" s="44"/>
      <c r="AX106" s="44"/>
      <c r="AY106" s="739"/>
      <c r="AZ106" s="739"/>
      <c r="BA106" s="739"/>
      <c r="BB106" s="739"/>
      <c r="BC106" s="739"/>
      <c r="BD106" s="600"/>
      <c r="BE106" s="600"/>
      <c r="BF106" s="600"/>
      <c r="BG106" s="739"/>
      <c r="BH106" s="739"/>
      <c r="BI106" s="739"/>
      <c r="BJ106" s="93"/>
      <c r="BK106" s="93"/>
      <c r="BL106" s="93"/>
      <c r="BM106" s="93"/>
      <c r="BN106" s="93"/>
      <c r="BO106" s="93"/>
      <c r="BP106" s="93"/>
      <c r="BQ106" s="93"/>
      <c r="BR106" s="93"/>
      <c r="BS106" s="93"/>
      <c r="BT106" s="93"/>
      <c r="BU106" s="93"/>
      <c r="BV106" s="93"/>
    </row>
    <row r="107" spans="1:74" x14ac:dyDescent="0.2">
      <c r="A107" s="937"/>
      <c r="B107" s="464"/>
      <c r="C107" s="44"/>
      <c r="D107" s="44"/>
      <c r="E107" s="44"/>
      <c r="F107" s="44"/>
      <c r="G107" s="44"/>
      <c r="H107" s="44"/>
      <c r="I107" s="44"/>
      <c r="J107" s="44"/>
      <c r="K107" s="44"/>
      <c r="L107" s="44"/>
      <c r="M107" s="44"/>
      <c r="N107" s="44"/>
      <c r="O107" s="44"/>
      <c r="P107" s="44"/>
      <c r="Q107" s="44"/>
      <c r="R107" s="44"/>
      <c r="S107" s="44"/>
      <c r="T107" s="44"/>
      <c r="U107" s="44"/>
      <c r="V107" s="44"/>
      <c r="W107" s="44"/>
      <c r="X107" s="44"/>
      <c r="Y107" s="44"/>
      <c r="Z107" s="44"/>
      <c r="AA107" s="44"/>
      <c r="AB107" s="44"/>
      <c r="AC107" s="44"/>
      <c r="AD107" s="44"/>
      <c r="AE107" s="44"/>
      <c r="AF107" s="44"/>
      <c r="AG107" s="44"/>
      <c r="AH107" s="44"/>
      <c r="AI107" s="44"/>
      <c r="AJ107" s="44"/>
      <c r="AK107" s="44"/>
      <c r="AL107" s="44"/>
      <c r="AM107" s="44"/>
      <c r="AN107" s="44"/>
      <c r="AO107" s="44"/>
      <c r="AP107" s="44"/>
      <c r="AQ107" s="44"/>
      <c r="AR107" s="44"/>
      <c r="AS107" s="44"/>
      <c r="AT107" s="44"/>
      <c r="AU107" s="44"/>
      <c r="AV107" s="44"/>
      <c r="AW107" s="44"/>
      <c r="AX107" s="44"/>
      <c r="AY107" s="739"/>
      <c r="AZ107" s="739"/>
      <c r="BA107" s="739"/>
      <c r="BB107" s="739"/>
      <c r="BC107" s="739"/>
      <c r="BD107" s="600"/>
      <c r="BE107" s="600"/>
      <c r="BF107" s="600"/>
      <c r="BG107" s="739"/>
      <c r="BH107" s="739"/>
      <c r="BI107" s="739"/>
      <c r="BJ107" s="93"/>
      <c r="BK107" s="93"/>
      <c r="BL107" s="93"/>
      <c r="BM107" s="93"/>
      <c r="BN107" s="93"/>
      <c r="BO107" s="93"/>
      <c r="BP107" s="93"/>
      <c r="BQ107" s="93"/>
      <c r="BR107" s="93"/>
      <c r="BS107" s="93"/>
      <c r="BT107" s="93"/>
      <c r="BU107" s="93"/>
      <c r="BV107" s="93"/>
    </row>
    <row r="108" spans="1:74" x14ac:dyDescent="0.2">
      <c r="A108" s="937"/>
      <c r="B108" s="464"/>
      <c r="C108" s="44"/>
      <c r="D108" s="44"/>
      <c r="E108" s="44"/>
      <c r="F108" s="44"/>
      <c r="G108" s="44"/>
      <c r="H108" s="44"/>
      <c r="I108" s="44"/>
      <c r="J108" s="44"/>
      <c r="K108" s="44"/>
      <c r="L108" s="44"/>
      <c r="M108" s="44"/>
      <c r="N108" s="44"/>
      <c r="O108" s="44"/>
      <c r="P108" s="44"/>
      <c r="Q108" s="44"/>
      <c r="R108" s="44"/>
      <c r="S108" s="44"/>
      <c r="T108" s="44"/>
      <c r="U108" s="44"/>
      <c r="V108" s="44"/>
      <c r="W108" s="44"/>
      <c r="X108" s="44"/>
      <c r="Y108" s="44"/>
      <c r="Z108" s="44"/>
      <c r="AA108" s="44"/>
      <c r="AB108" s="44"/>
      <c r="AC108" s="44"/>
      <c r="AD108" s="44"/>
      <c r="AE108" s="44"/>
      <c r="AF108" s="44"/>
      <c r="AG108" s="44"/>
      <c r="AH108" s="44"/>
      <c r="AI108" s="44"/>
      <c r="AJ108" s="44"/>
      <c r="AK108" s="44"/>
      <c r="AL108" s="44"/>
      <c r="AM108" s="44"/>
      <c r="AN108" s="44"/>
      <c r="AO108" s="44"/>
      <c r="AP108" s="44"/>
      <c r="AQ108" s="44"/>
      <c r="AR108" s="44"/>
      <c r="AS108" s="44"/>
      <c r="AT108" s="44"/>
      <c r="AU108" s="44"/>
      <c r="AV108" s="44"/>
      <c r="AW108" s="44"/>
      <c r="AX108" s="44"/>
      <c r="AY108" s="739"/>
      <c r="AZ108" s="739"/>
      <c r="BA108" s="739"/>
      <c r="BB108" s="739"/>
      <c r="BC108" s="739"/>
      <c r="BD108" s="600"/>
      <c r="BE108" s="600"/>
      <c r="BF108" s="600"/>
      <c r="BG108" s="739"/>
      <c r="BH108" s="739"/>
      <c r="BI108" s="739"/>
      <c r="BJ108" s="93"/>
      <c r="BK108" s="93"/>
      <c r="BL108" s="93"/>
      <c r="BM108" s="93"/>
      <c r="BN108" s="93"/>
      <c r="BO108" s="93"/>
      <c r="BP108" s="93"/>
      <c r="BQ108" s="93"/>
      <c r="BR108" s="93"/>
      <c r="BS108" s="93"/>
      <c r="BT108" s="93"/>
      <c r="BU108" s="93"/>
      <c r="BV108" s="93"/>
    </row>
    <row r="109" spans="1:74" x14ac:dyDescent="0.2">
      <c r="A109" s="937"/>
      <c r="B109" s="464"/>
      <c r="C109" s="44"/>
      <c r="D109" s="44"/>
      <c r="E109" s="44"/>
      <c r="F109" s="44"/>
      <c r="G109" s="44"/>
      <c r="H109" s="44"/>
      <c r="I109" s="44"/>
      <c r="J109" s="44"/>
      <c r="K109" s="44"/>
      <c r="L109" s="44"/>
      <c r="M109" s="44"/>
      <c r="N109" s="44"/>
      <c r="O109" s="44"/>
      <c r="P109" s="44"/>
      <c r="Q109" s="44"/>
      <c r="R109" s="44"/>
      <c r="S109" s="44"/>
      <c r="T109" s="44"/>
      <c r="U109" s="44"/>
      <c r="V109" s="44"/>
      <c r="W109" s="44"/>
      <c r="X109" s="44"/>
      <c r="Y109" s="44"/>
      <c r="Z109" s="44"/>
      <c r="AA109" s="44"/>
      <c r="AB109" s="44"/>
      <c r="AC109" s="44"/>
      <c r="AD109" s="44"/>
      <c r="AE109" s="44"/>
      <c r="AF109" s="44"/>
      <c r="AG109" s="44"/>
      <c r="AH109" s="44"/>
      <c r="AI109" s="44"/>
      <c r="AJ109" s="44"/>
      <c r="AK109" s="44"/>
      <c r="AL109" s="44"/>
      <c r="AM109" s="44"/>
      <c r="AN109" s="44"/>
      <c r="AO109" s="44"/>
      <c r="AP109" s="44"/>
      <c r="AQ109" s="44"/>
      <c r="AR109" s="44"/>
      <c r="AS109" s="44"/>
      <c r="AT109" s="44"/>
      <c r="AU109" s="44"/>
      <c r="AV109" s="44"/>
      <c r="AW109" s="44"/>
      <c r="AX109" s="44"/>
      <c r="AY109" s="739"/>
      <c r="AZ109" s="739"/>
      <c r="BA109" s="739"/>
      <c r="BB109" s="739"/>
      <c r="BC109" s="739"/>
      <c r="BD109" s="600"/>
      <c r="BE109" s="600"/>
      <c r="BF109" s="600"/>
      <c r="BG109" s="739"/>
      <c r="BH109" s="739"/>
      <c r="BI109" s="739"/>
      <c r="BJ109" s="93"/>
      <c r="BK109" s="93"/>
      <c r="BL109" s="93"/>
      <c r="BM109" s="93"/>
      <c r="BN109" s="93"/>
      <c r="BO109" s="93"/>
      <c r="BP109" s="93"/>
      <c r="BQ109" s="93"/>
      <c r="BR109" s="93"/>
      <c r="BS109" s="93"/>
      <c r="BT109" s="93"/>
      <c r="BU109" s="93"/>
      <c r="BV109" s="93"/>
    </row>
    <row r="110" spans="1:74" x14ac:dyDescent="0.2">
      <c r="A110" s="937"/>
      <c r="B110" s="464"/>
      <c r="C110" s="44"/>
      <c r="D110" s="44"/>
      <c r="E110" s="44"/>
      <c r="F110" s="44"/>
      <c r="G110" s="44"/>
      <c r="H110" s="44"/>
      <c r="I110" s="44"/>
      <c r="J110" s="44"/>
      <c r="K110" s="44"/>
      <c r="L110" s="44"/>
      <c r="M110" s="44"/>
      <c r="N110" s="44"/>
      <c r="O110" s="44"/>
      <c r="P110" s="44"/>
      <c r="Q110" s="44"/>
      <c r="R110" s="44"/>
      <c r="S110" s="44"/>
      <c r="T110" s="44"/>
      <c r="U110" s="44"/>
      <c r="V110" s="44"/>
      <c r="W110" s="44"/>
      <c r="X110" s="44"/>
      <c r="Y110" s="44"/>
      <c r="Z110" s="44"/>
      <c r="AA110" s="44"/>
      <c r="AB110" s="44"/>
      <c r="AC110" s="44"/>
      <c r="AD110" s="44"/>
      <c r="AE110" s="44"/>
      <c r="AF110" s="44"/>
      <c r="AG110" s="44"/>
      <c r="AH110" s="44"/>
      <c r="AI110" s="44"/>
      <c r="AJ110" s="44"/>
      <c r="AK110" s="44"/>
      <c r="AL110" s="44"/>
      <c r="AM110" s="44"/>
      <c r="AN110" s="44"/>
      <c r="AO110" s="44"/>
      <c r="AP110" s="44"/>
      <c r="AQ110" s="44"/>
      <c r="AR110" s="44"/>
      <c r="AS110" s="44"/>
      <c r="AT110" s="44"/>
      <c r="AU110" s="44"/>
      <c r="AV110" s="44"/>
      <c r="AW110" s="44"/>
      <c r="AX110" s="44"/>
      <c r="AY110" s="739"/>
      <c r="AZ110" s="739"/>
      <c r="BA110" s="739"/>
      <c r="BB110" s="739"/>
      <c r="BC110" s="739"/>
      <c r="BD110" s="600"/>
      <c r="BE110" s="600"/>
      <c r="BF110" s="600"/>
      <c r="BG110" s="739"/>
      <c r="BH110" s="739"/>
      <c r="BI110" s="739"/>
      <c r="BJ110" s="93"/>
      <c r="BK110" s="93"/>
      <c r="BL110" s="93"/>
      <c r="BM110" s="93"/>
      <c r="BN110" s="93"/>
      <c r="BO110" s="93"/>
      <c r="BP110" s="93"/>
      <c r="BQ110" s="93"/>
      <c r="BR110" s="93"/>
      <c r="BS110" s="93"/>
      <c r="BT110" s="93"/>
      <c r="BU110" s="93"/>
      <c r="BV110" s="93"/>
    </row>
    <row r="111" spans="1:74" x14ac:dyDescent="0.2">
      <c r="A111" s="937"/>
      <c r="B111" s="464"/>
      <c r="C111" s="44"/>
      <c r="D111" s="44"/>
      <c r="E111" s="44"/>
      <c r="F111" s="44"/>
      <c r="G111" s="44"/>
      <c r="H111" s="44"/>
      <c r="I111" s="44"/>
      <c r="J111" s="44"/>
      <c r="K111" s="44"/>
      <c r="L111" s="44"/>
      <c r="M111" s="44"/>
      <c r="N111" s="44"/>
      <c r="O111" s="44"/>
      <c r="P111" s="44"/>
      <c r="Q111" s="44"/>
      <c r="R111" s="44"/>
      <c r="S111" s="44"/>
      <c r="T111" s="44"/>
      <c r="U111" s="44"/>
      <c r="V111" s="44"/>
      <c r="W111" s="44"/>
      <c r="X111" s="44"/>
      <c r="Y111" s="44"/>
      <c r="Z111" s="44"/>
      <c r="AA111" s="44"/>
      <c r="AB111" s="44"/>
      <c r="AC111" s="44"/>
      <c r="AD111" s="44"/>
      <c r="AE111" s="44"/>
      <c r="AF111" s="44"/>
      <c r="AG111" s="44"/>
      <c r="AH111" s="44"/>
      <c r="AI111" s="44"/>
      <c r="AJ111" s="44"/>
      <c r="AK111" s="44"/>
      <c r="AL111" s="44"/>
      <c r="AM111" s="44"/>
      <c r="AN111" s="44"/>
      <c r="AO111" s="44"/>
      <c r="AP111" s="44"/>
      <c r="AQ111" s="44"/>
      <c r="AR111" s="44"/>
      <c r="AS111" s="44"/>
      <c r="AT111" s="44"/>
      <c r="AU111" s="44"/>
      <c r="AV111" s="44"/>
      <c r="AW111" s="44"/>
      <c r="AX111" s="44"/>
      <c r="AY111" s="739"/>
      <c r="AZ111" s="739"/>
      <c r="BA111" s="739"/>
      <c r="BB111" s="739"/>
      <c r="BC111" s="739"/>
      <c r="BD111" s="600"/>
      <c r="BE111" s="600"/>
      <c r="BF111" s="600"/>
      <c r="BG111" s="739"/>
      <c r="BH111" s="739"/>
      <c r="BI111" s="739"/>
      <c r="BJ111" s="93"/>
      <c r="BK111" s="93"/>
      <c r="BL111" s="93"/>
      <c r="BM111" s="93"/>
      <c r="BN111" s="93"/>
      <c r="BO111" s="93"/>
      <c r="BP111" s="93"/>
      <c r="BQ111" s="93"/>
      <c r="BR111" s="93"/>
      <c r="BS111" s="93"/>
      <c r="BT111" s="93"/>
      <c r="BU111" s="93"/>
      <c r="BV111" s="93"/>
    </row>
    <row r="112" spans="1:74" x14ac:dyDescent="0.2">
      <c r="A112" s="464"/>
      <c r="B112" s="464"/>
      <c r="C112" s="464"/>
      <c r="D112" s="464"/>
      <c r="E112" s="464"/>
      <c r="F112" s="464"/>
      <c r="G112" s="464"/>
      <c r="H112" s="464"/>
      <c r="I112" s="464"/>
      <c r="J112" s="464"/>
      <c r="K112" s="464"/>
      <c r="L112" s="464"/>
      <c r="M112" s="464"/>
      <c r="N112" s="464"/>
      <c r="O112" s="464"/>
      <c r="P112" s="464"/>
      <c r="Q112" s="464"/>
      <c r="R112" s="464"/>
      <c r="S112" s="464"/>
      <c r="T112" s="464"/>
      <c r="U112" s="464"/>
      <c r="V112" s="464"/>
      <c r="W112" s="464"/>
      <c r="X112" s="464"/>
      <c r="Y112" s="464"/>
      <c r="Z112" s="464"/>
      <c r="AA112" s="464"/>
      <c r="AB112" s="464"/>
      <c r="AC112" s="464"/>
      <c r="AD112" s="464"/>
      <c r="AE112" s="464"/>
      <c r="AF112" s="464"/>
      <c r="AG112" s="464"/>
      <c r="AH112" s="464"/>
      <c r="AI112" s="464"/>
      <c r="AJ112" s="464"/>
      <c r="AK112" s="464"/>
      <c r="AL112" s="464"/>
      <c r="AM112" s="464"/>
      <c r="AN112" s="464"/>
      <c r="AO112" s="464"/>
      <c r="AP112" s="464"/>
      <c r="AQ112" s="464"/>
      <c r="AR112" s="464"/>
      <c r="AS112" s="464"/>
      <c r="AT112" s="464"/>
      <c r="AU112" s="464"/>
      <c r="AV112" s="464"/>
      <c r="AW112" s="464"/>
      <c r="AX112" s="464"/>
      <c r="BK112" s="94"/>
      <c r="BL112" s="94"/>
      <c r="BM112" s="94"/>
      <c r="BN112" s="94"/>
      <c r="BO112" s="94"/>
      <c r="BP112" s="94"/>
      <c r="BQ112" s="94"/>
      <c r="BR112" s="94"/>
      <c r="BS112" s="94"/>
      <c r="BT112" s="94"/>
      <c r="BU112" s="94"/>
      <c r="BV112" s="94"/>
    </row>
    <row r="113" spans="1:74" x14ac:dyDescent="0.2">
      <c r="A113" s="937"/>
      <c r="B113" s="464"/>
      <c r="C113" s="44"/>
      <c r="D113" s="44"/>
      <c r="E113" s="44"/>
      <c r="F113" s="44"/>
      <c r="G113" s="44"/>
      <c r="H113" s="44"/>
      <c r="I113" s="44"/>
      <c r="J113" s="44"/>
      <c r="K113" s="44"/>
      <c r="L113" s="44"/>
      <c r="M113" s="44"/>
      <c r="N113" s="44"/>
      <c r="O113" s="44"/>
      <c r="P113" s="44"/>
      <c r="Q113" s="44"/>
      <c r="R113" s="44"/>
      <c r="S113" s="44"/>
      <c r="T113" s="44"/>
      <c r="U113" s="44"/>
      <c r="V113" s="44"/>
      <c r="W113" s="44"/>
      <c r="X113" s="44"/>
      <c r="Y113" s="44"/>
      <c r="Z113" s="44"/>
      <c r="AA113" s="44"/>
      <c r="AB113" s="44"/>
      <c r="AC113" s="44"/>
      <c r="AD113" s="44"/>
      <c r="AE113" s="44"/>
      <c r="AF113" s="44"/>
      <c r="AG113" s="44"/>
      <c r="AH113" s="44"/>
      <c r="AI113" s="44"/>
      <c r="AJ113" s="44"/>
      <c r="AK113" s="44"/>
      <c r="AL113" s="44"/>
      <c r="AM113" s="44"/>
      <c r="AN113" s="44"/>
      <c r="AO113" s="44"/>
      <c r="AP113" s="44"/>
      <c r="AQ113" s="44"/>
      <c r="AR113" s="44"/>
      <c r="AS113" s="44"/>
      <c r="AT113" s="44"/>
      <c r="AU113" s="44"/>
      <c r="AV113" s="44"/>
      <c r="AW113" s="44"/>
      <c r="AX113" s="44"/>
      <c r="AY113" s="739"/>
      <c r="AZ113" s="739"/>
      <c r="BA113" s="739"/>
      <c r="BB113" s="739"/>
      <c r="BC113" s="739"/>
      <c r="BD113" s="600"/>
      <c r="BE113" s="600"/>
      <c r="BF113" s="600"/>
      <c r="BG113" s="739"/>
      <c r="BH113" s="739"/>
      <c r="BI113" s="739"/>
      <c r="BJ113" s="93"/>
      <c r="BK113" s="93"/>
      <c r="BL113" s="93"/>
      <c r="BM113" s="93"/>
      <c r="BN113" s="93"/>
      <c r="BO113" s="93"/>
      <c r="BP113" s="93"/>
      <c r="BQ113" s="93"/>
      <c r="BR113" s="93"/>
      <c r="BS113" s="93"/>
      <c r="BT113" s="93"/>
      <c r="BU113" s="93"/>
      <c r="BV113" s="93"/>
    </row>
    <row r="114" spans="1:74" x14ac:dyDescent="0.2">
      <c r="A114" s="937"/>
      <c r="B114" s="464"/>
      <c r="C114" s="44"/>
      <c r="D114" s="44"/>
      <c r="E114" s="44"/>
      <c r="F114" s="44"/>
      <c r="G114" s="44"/>
      <c r="H114" s="44"/>
      <c r="I114" s="44"/>
      <c r="J114" s="44"/>
      <c r="K114" s="44"/>
      <c r="L114" s="44"/>
      <c r="M114" s="44"/>
      <c r="N114" s="44"/>
      <c r="O114" s="44"/>
      <c r="P114" s="44"/>
      <c r="Q114" s="44"/>
      <c r="R114" s="44"/>
      <c r="S114" s="44"/>
      <c r="T114" s="44"/>
      <c r="U114" s="44"/>
      <c r="V114" s="44"/>
      <c r="W114" s="44"/>
      <c r="X114" s="44"/>
      <c r="Y114" s="44"/>
      <c r="Z114" s="44"/>
      <c r="AA114" s="44"/>
      <c r="AB114" s="44"/>
      <c r="AC114" s="44"/>
      <c r="AD114" s="44"/>
      <c r="AE114" s="44"/>
      <c r="AF114" s="44"/>
      <c r="AG114" s="44"/>
      <c r="AH114" s="44"/>
      <c r="AI114" s="44"/>
      <c r="AJ114" s="44"/>
      <c r="AK114" s="44"/>
      <c r="AL114" s="44"/>
      <c r="AM114" s="44"/>
      <c r="AN114" s="44"/>
      <c r="AO114" s="44"/>
      <c r="AP114" s="44"/>
      <c r="AQ114" s="44"/>
      <c r="AR114" s="44"/>
      <c r="AS114" s="44"/>
      <c r="AT114" s="44"/>
      <c r="AU114" s="44"/>
      <c r="AV114" s="44"/>
      <c r="AW114" s="44"/>
      <c r="AX114" s="44"/>
      <c r="AY114" s="739"/>
      <c r="AZ114" s="739"/>
      <c r="BA114" s="739"/>
      <c r="BB114" s="739"/>
      <c r="BC114" s="739"/>
      <c r="BD114" s="600"/>
      <c r="BE114" s="600"/>
      <c r="BF114" s="600"/>
      <c r="BG114" s="739"/>
      <c r="BH114" s="739"/>
      <c r="BI114" s="739"/>
      <c r="BJ114" s="93"/>
      <c r="BK114" s="93"/>
      <c r="BL114" s="93"/>
      <c r="BM114" s="93"/>
      <c r="BN114" s="93"/>
      <c r="BO114" s="93"/>
      <c r="BP114" s="93"/>
      <c r="BQ114" s="93"/>
      <c r="BR114" s="93"/>
      <c r="BS114" s="93"/>
      <c r="BT114" s="93"/>
      <c r="BU114" s="93"/>
      <c r="BV114" s="93"/>
    </row>
    <row r="115" spans="1:74" x14ac:dyDescent="0.2">
      <c r="A115" s="937"/>
      <c r="B115" s="464"/>
      <c r="C115" s="44"/>
      <c r="D115" s="44"/>
      <c r="E115" s="44"/>
      <c r="F115" s="44"/>
      <c r="G115" s="44"/>
      <c r="H115" s="44"/>
      <c r="I115" s="44"/>
      <c r="J115" s="44"/>
      <c r="K115" s="44"/>
      <c r="L115" s="44"/>
      <c r="M115" s="44"/>
      <c r="N115" s="44"/>
      <c r="O115" s="44"/>
      <c r="P115" s="44"/>
      <c r="Q115" s="44"/>
      <c r="R115" s="44"/>
      <c r="S115" s="44"/>
      <c r="T115" s="44"/>
      <c r="U115" s="44"/>
      <c r="V115" s="44"/>
      <c r="W115" s="44"/>
      <c r="X115" s="44"/>
      <c r="Y115" s="44"/>
      <c r="Z115" s="44"/>
      <c r="AA115" s="44"/>
      <c r="AB115" s="44"/>
      <c r="AC115" s="44"/>
      <c r="AD115" s="44"/>
      <c r="AE115" s="44"/>
      <c r="AF115" s="44"/>
      <c r="AG115" s="44"/>
      <c r="AH115" s="44"/>
      <c r="AI115" s="44"/>
      <c r="AJ115" s="44"/>
      <c r="AK115" s="44"/>
      <c r="AL115" s="44"/>
      <c r="AM115" s="44"/>
      <c r="AN115" s="44"/>
      <c r="AO115" s="44"/>
      <c r="AP115" s="44"/>
      <c r="AQ115" s="44"/>
      <c r="AR115" s="44"/>
      <c r="AS115" s="44"/>
      <c r="AT115" s="44"/>
      <c r="AU115" s="44"/>
      <c r="AV115" s="44"/>
      <c r="AW115" s="44"/>
      <c r="AX115" s="44"/>
      <c r="AY115" s="739"/>
      <c r="AZ115" s="739"/>
      <c r="BA115" s="739"/>
      <c r="BB115" s="739"/>
      <c r="BC115" s="739"/>
      <c r="BD115" s="600"/>
      <c r="BE115" s="600"/>
      <c r="BF115" s="600"/>
      <c r="BG115" s="739"/>
      <c r="BH115" s="739"/>
      <c r="BI115" s="739"/>
      <c r="BJ115" s="93"/>
      <c r="BK115" s="93"/>
      <c r="BL115" s="93"/>
      <c r="BM115" s="93"/>
      <c r="BN115" s="93"/>
      <c r="BO115" s="93"/>
      <c r="BP115" s="93"/>
      <c r="BQ115" s="93"/>
      <c r="BR115" s="93"/>
      <c r="BS115" s="93"/>
      <c r="BT115" s="93"/>
      <c r="BU115" s="93"/>
      <c r="BV115" s="93"/>
    </row>
    <row r="116" spans="1:74" x14ac:dyDescent="0.2">
      <c r="A116" s="937"/>
      <c r="B116" s="464"/>
      <c r="C116" s="44"/>
      <c r="D116" s="44"/>
      <c r="E116" s="44"/>
      <c r="F116" s="44"/>
      <c r="G116" s="44"/>
      <c r="H116" s="44"/>
      <c r="I116" s="44"/>
      <c r="J116" s="44"/>
      <c r="K116" s="44"/>
      <c r="L116" s="44"/>
      <c r="M116" s="44"/>
      <c r="N116" s="44"/>
      <c r="O116" s="44"/>
      <c r="P116" s="44"/>
      <c r="Q116" s="44"/>
      <c r="R116" s="44"/>
      <c r="S116" s="44"/>
      <c r="T116" s="44"/>
      <c r="U116" s="44"/>
      <c r="V116" s="44"/>
      <c r="W116" s="44"/>
      <c r="X116" s="44"/>
      <c r="Y116" s="44"/>
      <c r="Z116" s="44"/>
      <c r="AA116" s="44"/>
      <c r="AB116" s="44"/>
      <c r="AC116" s="44"/>
      <c r="AD116" s="44"/>
      <c r="AE116" s="44"/>
      <c r="AF116" s="44"/>
      <c r="AG116" s="44"/>
      <c r="AH116" s="44"/>
      <c r="AI116" s="44"/>
      <c r="AJ116" s="44"/>
      <c r="AK116" s="44"/>
      <c r="AL116" s="44"/>
      <c r="AM116" s="44"/>
      <c r="AN116" s="44"/>
      <c r="AO116" s="44"/>
      <c r="AP116" s="44"/>
      <c r="AQ116" s="44"/>
      <c r="AR116" s="44"/>
      <c r="AS116" s="44"/>
      <c r="AT116" s="44"/>
      <c r="AU116" s="44"/>
      <c r="AV116" s="44"/>
      <c r="AW116" s="44"/>
      <c r="AX116" s="44"/>
      <c r="AY116" s="739"/>
      <c r="AZ116" s="739"/>
      <c r="BA116" s="739"/>
      <c r="BB116" s="739"/>
      <c r="BC116" s="739"/>
      <c r="BD116" s="600"/>
      <c r="BE116" s="600"/>
      <c r="BF116" s="600"/>
      <c r="BG116" s="739"/>
      <c r="BH116" s="739"/>
      <c r="BI116" s="739"/>
      <c r="BJ116" s="93"/>
      <c r="BK116" s="93"/>
      <c r="BL116" s="93"/>
      <c r="BM116" s="93"/>
      <c r="BN116" s="93"/>
      <c r="BO116" s="93"/>
      <c r="BP116" s="93"/>
      <c r="BQ116" s="93"/>
      <c r="BR116" s="93"/>
      <c r="BS116" s="93"/>
      <c r="BT116" s="93"/>
      <c r="BU116" s="93"/>
      <c r="BV116" s="93"/>
    </row>
    <row r="117" spans="1:74" x14ac:dyDescent="0.2">
      <c r="A117" s="937"/>
      <c r="B117" s="464"/>
      <c r="C117" s="44"/>
      <c r="D117" s="44"/>
      <c r="E117" s="44"/>
      <c r="F117" s="44"/>
      <c r="G117" s="44"/>
      <c r="H117" s="44"/>
      <c r="I117" s="44"/>
      <c r="J117" s="44"/>
      <c r="K117" s="44"/>
      <c r="L117" s="44"/>
      <c r="M117" s="44"/>
      <c r="N117" s="44"/>
      <c r="O117" s="44"/>
      <c r="P117" s="44"/>
      <c r="Q117" s="44"/>
      <c r="R117" s="44"/>
      <c r="S117" s="44"/>
      <c r="T117" s="44"/>
      <c r="U117" s="44"/>
      <c r="V117" s="44"/>
      <c r="W117" s="44"/>
      <c r="X117" s="44"/>
      <c r="Y117" s="44"/>
      <c r="Z117" s="44"/>
      <c r="AA117" s="44"/>
      <c r="AB117" s="44"/>
      <c r="AC117" s="44"/>
      <c r="AD117" s="44"/>
      <c r="AE117" s="44"/>
      <c r="AF117" s="44"/>
      <c r="AG117" s="44"/>
      <c r="AH117" s="44"/>
      <c r="AI117" s="44"/>
      <c r="AJ117" s="44"/>
      <c r="AK117" s="44"/>
      <c r="AL117" s="44"/>
      <c r="AM117" s="44"/>
      <c r="AN117" s="44"/>
      <c r="AO117" s="44"/>
      <c r="AP117" s="44"/>
      <c r="AQ117" s="44"/>
      <c r="AR117" s="44"/>
      <c r="AS117" s="44"/>
      <c r="AT117" s="44"/>
      <c r="AU117" s="44"/>
      <c r="AV117" s="44"/>
      <c r="AW117" s="44"/>
      <c r="AX117" s="44"/>
      <c r="AY117" s="739"/>
      <c r="AZ117" s="739"/>
      <c r="BA117" s="739"/>
      <c r="BB117" s="739"/>
      <c r="BC117" s="739"/>
      <c r="BD117" s="600"/>
      <c r="BE117" s="600"/>
      <c r="BF117" s="600"/>
      <c r="BG117" s="739"/>
      <c r="BH117" s="739"/>
      <c r="BI117" s="739"/>
      <c r="BJ117" s="93"/>
      <c r="BK117" s="93"/>
      <c r="BL117" s="93"/>
      <c r="BM117" s="93"/>
      <c r="BN117" s="93"/>
      <c r="BO117" s="93"/>
      <c r="BP117" s="93"/>
      <c r="BQ117" s="93"/>
      <c r="BR117" s="93"/>
      <c r="BS117" s="93"/>
      <c r="BT117" s="93"/>
      <c r="BU117" s="93"/>
      <c r="BV117" s="93"/>
    </row>
    <row r="118" spans="1:74" x14ac:dyDescent="0.2">
      <c r="A118" s="937"/>
      <c r="B118" s="464"/>
      <c r="C118" s="44"/>
      <c r="D118" s="44"/>
      <c r="E118" s="44"/>
      <c r="F118" s="44"/>
      <c r="G118" s="44"/>
      <c r="H118" s="44"/>
      <c r="I118" s="44"/>
      <c r="J118" s="44"/>
      <c r="K118" s="44"/>
      <c r="L118" s="44"/>
      <c r="M118" s="44"/>
      <c r="N118" s="44"/>
      <c r="O118" s="44"/>
      <c r="P118" s="44"/>
      <c r="Q118" s="44"/>
      <c r="R118" s="44"/>
      <c r="S118" s="44"/>
      <c r="T118" s="44"/>
      <c r="U118" s="44"/>
      <c r="V118" s="44"/>
      <c r="W118" s="44"/>
      <c r="X118" s="44"/>
      <c r="Y118" s="44"/>
      <c r="Z118" s="44"/>
      <c r="AA118" s="44"/>
      <c r="AB118" s="44"/>
      <c r="AC118" s="44"/>
      <c r="AD118" s="44"/>
      <c r="AE118" s="44"/>
      <c r="AF118" s="44"/>
      <c r="AG118" s="44"/>
      <c r="AH118" s="44"/>
      <c r="AI118" s="44"/>
      <c r="AJ118" s="44"/>
      <c r="AK118" s="44"/>
      <c r="AL118" s="44"/>
      <c r="AM118" s="44"/>
      <c r="AN118" s="44"/>
      <c r="AO118" s="44"/>
      <c r="AP118" s="44"/>
      <c r="AQ118" s="44"/>
      <c r="AR118" s="44"/>
      <c r="AS118" s="44"/>
      <c r="AT118" s="44"/>
      <c r="AU118" s="44"/>
      <c r="AV118" s="44"/>
      <c r="AW118" s="44"/>
      <c r="AX118" s="44"/>
      <c r="AY118" s="739"/>
      <c r="AZ118" s="739"/>
      <c r="BA118" s="739"/>
      <c r="BB118" s="739"/>
      <c r="BC118" s="739"/>
      <c r="BD118" s="600"/>
      <c r="BE118" s="600"/>
      <c r="BF118" s="600"/>
      <c r="BG118" s="739"/>
      <c r="BH118" s="739"/>
      <c r="BI118" s="739"/>
      <c r="BJ118" s="93"/>
      <c r="BK118" s="93"/>
      <c r="BL118" s="93"/>
      <c r="BM118" s="93"/>
      <c r="BN118" s="93"/>
      <c r="BO118" s="93"/>
      <c r="BP118" s="93"/>
      <c r="BQ118" s="93"/>
      <c r="BR118" s="93"/>
      <c r="BS118" s="93"/>
      <c r="BT118" s="93"/>
      <c r="BU118" s="93"/>
      <c r="BV118" s="93"/>
    </row>
    <row r="119" spans="1:74" x14ac:dyDescent="0.2">
      <c r="A119" s="937"/>
      <c r="B119" s="464"/>
      <c r="C119" s="44"/>
      <c r="D119" s="44"/>
      <c r="E119" s="44"/>
      <c r="F119" s="44"/>
      <c r="G119" s="44"/>
      <c r="H119" s="44"/>
      <c r="I119" s="44"/>
      <c r="J119" s="44"/>
      <c r="K119" s="44"/>
      <c r="L119" s="44"/>
      <c r="M119" s="44"/>
      <c r="N119" s="44"/>
      <c r="O119" s="44"/>
      <c r="P119" s="44"/>
      <c r="Q119" s="44"/>
      <c r="R119" s="44"/>
      <c r="S119" s="44"/>
      <c r="T119" s="44"/>
      <c r="U119" s="44"/>
      <c r="V119" s="44"/>
      <c r="W119" s="44"/>
      <c r="X119" s="44"/>
      <c r="Y119" s="44"/>
      <c r="Z119" s="44"/>
      <c r="AA119" s="44"/>
      <c r="AB119" s="44"/>
      <c r="AC119" s="44"/>
      <c r="AD119" s="44"/>
      <c r="AE119" s="44"/>
      <c r="AF119" s="44"/>
      <c r="AG119" s="44"/>
      <c r="AH119" s="44"/>
      <c r="AI119" s="44"/>
      <c r="AJ119" s="44"/>
      <c r="AK119" s="44"/>
      <c r="AL119" s="44"/>
      <c r="AM119" s="44"/>
      <c r="AN119" s="44"/>
      <c r="AO119" s="44"/>
      <c r="AP119" s="44"/>
      <c r="AQ119" s="44"/>
      <c r="AR119" s="44"/>
      <c r="AS119" s="44"/>
      <c r="AT119" s="44"/>
      <c r="AU119" s="44"/>
      <c r="AV119" s="44"/>
      <c r="AW119" s="44"/>
      <c r="AX119" s="44"/>
      <c r="AY119" s="739"/>
      <c r="AZ119" s="739"/>
      <c r="BA119" s="739"/>
      <c r="BB119" s="739"/>
      <c r="BC119" s="739"/>
      <c r="BD119" s="600"/>
      <c r="BE119" s="600"/>
      <c r="BF119" s="600"/>
      <c r="BG119" s="739"/>
      <c r="BH119" s="739"/>
      <c r="BI119" s="739"/>
      <c r="BJ119" s="93"/>
      <c r="BK119" s="93"/>
      <c r="BL119" s="93"/>
      <c r="BM119" s="93"/>
      <c r="BN119" s="93"/>
      <c r="BO119" s="93"/>
      <c r="BP119" s="93"/>
      <c r="BQ119" s="93"/>
      <c r="BR119" s="93"/>
      <c r="BS119" s="93"/>
      <c r="BT119" s="93"/>
      <c r="BU119" s="93"/>
      <c r="BV119" s="93"/>
    </row>
    <row r="120" spans="1:74" x14ac:dyDescent="0.2">
      <c r="A120" s="937"/>
      <c r="B120" s="464"/>
      <c r="C120" s="44"/>
      <c r="D120" s="44"/>
      <c r="E120" s="44"/>
      <c r="F120" s="44"/>
      <c r="G120" s="44"/>
      <c r="H120" s="44"/>
      <c r="I120" s="44"/>
      <c r="J120" s="44"/>
      <c r="K120" s="44"/>
      <c r="L120" s="44"/>
      <c r="M120" s="44"/>
      <c r="N120" s="44"/>
      <c r="O120" s="44"/>
      <c r="P120" s="44"/>
      <c r="Q120" s="44"/>
      <c r="R120" s="44"/>
      <c r="S120" s="44"/>
      <c r="T120" s="44"/>
      <c r="U120" s="44"/>
      <c r="V120" s="44"/>
      <c r="W120" s="44"/>
      <c r="X120" s="44"/>
      <c r="Y120" s="44"/>
      <c r="Z120" s="44"/>
      <c r="AA120" s="44"/>
      <c r="AB120" s="44"/>
      <c r="AC120" s="44"/>
      <c r="AD120" s="44"/>
      <c r="AE120" s="44"/>
      <c r="AF120" s="44"/>
      <c r="AG120" s="44"/>
      <c r="AH120" s="44"/>
      <c r="AI120" s="44"/>
      <c r="AJ120" s="44"/>
      <c r="AK120" s="44"/>
      <c r="AL120" s="44"/>
      <c r="AM120" s="44"/>
      <c r="AN120" s="44"/>
      <c r="AO120" s="44"/>
      <c r="AP120" s="44"/>
      <c r="AQ120" s="44"/>
      <c r="AR120" s="44"/>
      <c r="AS120" s="44"/>
      <c r="AT120" s="44"/>
      <c r="AU120" s="44"/>
      <c r="AV120" s="44"/>
      <c r="AW120" s="44"/>
      <c r="AX120" s="44"/>
      <c r="AY120" s="739"/>
      <c r="AZ120" s="739"/>
      <c r="BA120" s="739"/>
      <c r="BB120" s="739"/>
      <c r="BC120" s="739"/>
      <c r="BD120" s="600"/>
      <c r="BE120" s="600"/>
      <c r="BF120" s="600"/>
      <c r="BG120" s="739"/>
      <c r="BH120" s="739"/>
      <c r="BI120" s="739"/>
      <c r="BJ120" s="93"/>
      <c r="BK120" s="93"/>
      <c r="BL120" s="93"/>
      <c r="BM120" s="93"/>
      <c r="BN120" s="93"/>
      <c r="BO120" s="93"/>
      <c r="BP120" s="93"/>
      <c r="BQ120" s="93"/>
      <c r="BR120" s="93"/>
      <c r="BS120" s="93"/>
      <c r="BT120" s="93"/>
      <c r="BU120" s="93"/>
      <c r="BV120" s="93"/>
    </row>
    <row r="121" spans="1:74" x14ac:dyDescent="0.2">
      <c r="A121" s="937"/>
      <c r="B121" s="464"/>
      <c r="C121" s="44"/>
      <c r="D121" s="44"/>
      <c r="E121" s="44"/>
      <c r="F121" s="44"/>
      <c r="G121" s="44"/>
      <c r="H121" s="44"/>
      <c r="I121" s="44"/>
      <c r="J121" s="44"/>
      <c r="K121" s="44"/>
      <c r="L121" s="44"/>
      <c r="M121" s="44"/>
      <c r="N121" s="44"/>
      <c r="O121" s="44"/>
      <c r="P121" s="44"/>
      <c r="Q121" s="44"/>
      <c r="R121" s="44"/>
      <c r="S121" s="44"/>
      <c r="T121" s="44"/>
      <c r="U121" s="44"/>
      <c r="V121" s="44"/>
      <c r="W121" s="44"/>
      <c r="X121" s="44"/>
      <c r="Y121" s="44"/>
      <c r="Z121" s="44"/>
      <c r="AA121" s="44"/>
      <c r="AB121" s="44"/>
      <c r="AC121" s="44"/>
      <c r="AD121" s="44"/>
      <c r="AE121" s="44"/>
      <c r="AF121" s="44"/>
      <c r="AG121" s="44"/>
      <c r="AH121" s="44"/>
      <c r="AI121" s="44"/>
      <c r="AJ121" s="44"/>
      <c r="AK121" s="44"/>
      <c r="AL121" s="44"/>
      <c r="AM121" s="44"/>
      <c r="AN121" s="44"/>
      <c r="AO121" s="44"/>
      <c r="AP121" s="44"/>
      <c r="AQ121" s="44"/>
      <c r="AR121" s="44"/>
      <c r="AS121" s="44"/>
      <c r="AT121" s="44"/>
      <c r="AU121" s="44"/>
      <c r="AV121" s="44"/>
      <c r="AW121" s="44"/>
      <c r="AX121" s="44"/>
      <c r="AY121" s="739"/>
      <c r="AZ121" s="739"/>
      <c r="BA121" s="739"/>
      <c r="BB121" s="739"/>
      <c r="BC121" s="739"/>
      <c r="BD121" s="600"/>
      <c r="BE121" s="600"/>
      <c r="BF121" s="600"/>
      <c r="BG121" s="739"/>
      <c r="BH121" s="739"/>
      <c r="BI121" s="739"/>
      <c r="BJ121" s="93"/>
      <c r="BK121" s="93"/>
      <c r="BL121" s="93"/>
      <c r="BM121" s="93"/>
      <c r="BN121" s="93"/>
      <c r="BO121" s="93"/>
      <c r="BP121" s="93"/>
      <c r="BQ121" s="93"/>
      <c r="BR121" s="93"/>
      <c r="BS121" s="93"/>
      <c r="BT121" s="93"/>
      <c r="BU121" s="93"/>
      <c r="BV121" s="93"/>
    </row>
    <row r="122" spans="1:74" x14ac:dyDescent="0.2">
      <c r="A122" s="464"/>
      <c r="B122" s="464"/>
      <c r="C122" s="464"/>
      <c r="D122" s="464"/>
      <c r="E122" s="464"/>
      <c r="F122" s="464"/>
      <c r="G122" s="464"/>
      <c r="H122" s="464"/>
      <c r="I122" s="464"/>
      <c r="J122" s="464"/>
      <c r="K122" s="464"/>
      <c r="L122" s="464"/>
      <c r="M122" s="464"/>
      <c r="N122" s="464"/>
      <c r="O122" s="464"/>
      <c r="P122" s="464"/>
      <c r="Q122" s="464"/>
      <c r="R122" s="464"/>
      <c r="S122" s="464"/>
      <c r="T122" s="464"/>
      <c r="U122" s="464"/>
      <c r="V122" s="464"/>
      <c r="W122" s="464"/>
      <c r="X122" s="464"/>
      <c r="Y122" s="464"/>
      <c r="Z122" s="464"/>
      <c r="AA122" s="464"/>
      <c r="AB122" s="464"/>
      <c r="AC122" s="464"/>
      <c r="AD122" s="464"/>
      <c r="AE122" s="464"/>
      <c r="AF122" s="464"/>
      <c r="AG122" s="464"/>
      <c r="AH122" s="464"/>
      <c r="AI122" s="464"/>
      <c r="AJ122" s="464"/>
      <c r="AK122" s="464"/>
      <c r="AL122" s="464"/>
      <c r="AM122" s="464"/>
      <c r="AN122" s="464"/>
      <c r="AO122" s="464"/>
      <c r="AP122" s="464"/>
      <c r="AQ122" s="464"/>
      <c r="AR122" s="464"/>
      <c r="AS122" s="464"/>
      <c r="AT122" s="464"/>
      <c r="AU122" s="464"/>
      <c r="AV122" s="464"/>
      <c r="AW122" s="464"/>
      <c r="AX122" s="464"/>
      <c r="BK122" s="94"/>
      <c r="BL122" s="94"/>
      <c r="BM122" s="94"/>
      <c r="BN122" s="94"/>
      <c r="BO122" s="94"/>
      <c r="BP122" s="94"/>
      <c r="BQ122" s="94"/>
      <c r="BR122" s="94"/>
      <c r="BS122" s="94"/>
      <c r="BT122" s="94"/>
      <c r="BU122" s="94"/>
      <c r="BV122" s="94"/>
    </row>
    <row r="123" spans="1:74" x14ac:dyDescent="0.2">
      <c r="A123" s="464"/>
      <c r="B123" s="464"/>
      <c r="C123" s="464"/>
      <c r="D123" s="464"/>
      <c r="E123" s="464"/>
      <c r="F123" s="464"/>
      <c r="G123" s="464"/>
      <c r="H123" s="464"/>
      <c r="I123" s="464"/>
      <c r="J123" s="464"/>
      <c r="K123" s="464"/>
      <c r="L123" s="464"/>
      <c r="M123" s="464"/>
      <c r="N123" s="464"/>
      <c r="O123" s="464"/>
      <c r="P123" s="464"/>
      <c r="Q123" s="464"/>
      <c r="R123" s="464"/>
      <c r="S123" s="464"/>
      <c r="T123" s="464"/>
      <c r="U123" s="464"/>
      <c r="V123" s="464"/>
      <c r="W123" s="464"/>
      <c r="X123" s="464"/>
      <c r="Y123" s="464"/>
      <c r="Z123" s="464"/>
      <c r="AA123" s="464"/>
      <c r="AB123" s="464"/>
      <c r="AC123" s="464"/>
      <c r="AD123" s="464"/>
      <c r="AE123" s="464"/>
      <c r="AF123" s="464"/>
      <c r="AG123" s="464"/>
      <c r="AH123" s="464"/>
      <c r="AI123" s="464"/>
      <c r="AJ123" s="464"/>
      <c r="AK123" s="464"/>
      <c r="AL123" s="464"/>
      <c r="AM123" s="464"/>
      <c r="AN123" s="464"/>
      <c r="AO123" s="464"/>
      <c r="AP123" s="464"/>
      <c r="AQ123" s="464"/>
      <c r="AR123" s="464"/>
      <c r="AS123" s="464"/>
      <c r="AT123" s="464"/>
      <c r="AU123" s="464"/>
      <c r="AV123" s="464"/>
      <c r="AW123" s="464"/>
      <c r="AX123" s="464"/>
      <c r="BK123" s="94"/>
      <c r="BL123" s="94"/>
      <c r="BM123" s="94"/>
      <c r="BN123" s="94"/>
      <c r="BO123" s="94"/>
      <c r="BP123" s="94"/>
      <c r="BQ123" s="94"/>
      <c r="BR123" s="94"/>
      <c r="BS123" s="94"/>
      <c r="BT123" s="94"/>
      <c r="BU123" s="94"/>
      <c r="BV123" s="94"/>
    </row>
    <row r="124" spans="1:74" x14ac:dyDescent="0.2">
      <c r="A124" s="464"/>
      <c r="B124" s="464"/>
      <c r="C124" s="938"/>
      <c r="D124" s="938"/>
      <c r="E124" s="938"/>
      <c r="F124" s="938"/>
      <c r="G124" s="938"/>
      <c r="H124" s="938"/>
      <c r="I124" s="938"/>
      <c r="J124" s="938"/>
      <c r="K124" s="938"/>
      <c r="L124" s="938"/>
      <c r="M124" s="938"/>
      <c r="N124" s="938"/>
      <c r="O124" s="938"/>
      <c r="P124" s="938"/>
      <c r="Q124" s="938"/>
      <c r="R124" s="938"/>
      <c r="S124" s="938"/>
      <c r="T124" s="938"/>
      <c r="U124" s="938"/>
      <c r="V124" s="938"/>
      <c r="W124" s="938"/>
      <c r="X124" s="938"/>
      <c r="Y124" s="938"/>
      <c r="Z124" s="938"/>
      <c r="AA124" s="938"/>
      <c r="AB124" s="938"/>
      <c r="AC124" s="938"/>
      <c r="AD124" s="938"/>
      <c r="AE124" s="938"/>
      <c r="AF124" s="938"/>
      <c r="AG124" s="938"/>
      <c r="AH124" s="938"/>
      <c r="AI124" s="938"/>
      <c r="AJ124" s="938"/>
      <c r="AK124" s="938"/>
      <c r="AL124" s="938"/>
      <c r="AM124" s="938"/>
      <c r="AN124" s="938"/>
      <c r="AO124" s="938"/>
      <c r="AP124" s="938"/>
      <c r="AQ124" s="938"/>
      <c r="AR124" s="938"/>
      <c r="AS124" s="938"/>
      <c r="AT124" s="938"/>
      <c r="AU124" s="938"/>
      <c r="AV124" s="938"/>
      <c r="AW124" s="938"/>
      <c r="AX124" s="938"/>
      <c r="AY124" s="740"/>
      <c r="AZ124" s="740"/>
      <c r="BA124" s="740"/>
      <c r="BB124" s="740"/>
      <c r="BC124" s="740"/>
      <c r="BD124" s="601"/>
      <c r="BE124" s="601"/>
      <c r="BF124" s="601"/>
      <c r="BG124" s="740"/>
      <c r="BH124" s="740"/>
      <c r="BI124" s="740"/>
      <c r="BJ124" s="95"/>
      <c r="BK124" s="95"/>
      <c r="BL124" s="95"/>
      <c r="BM124" s="95"/>
      <c r="BN124" s="95"/>
      <c r="BO124" s="95"/>
      <c r="BP124" s="95"/>
      <c r="BQ124" s="95"/>
      <c r="BR124" s="95"/>
      <c r="BS124" s="95"/>
      <c r="BT124" s="95"/>
      <c r="BU124" s="95"/>
      <c r="BV124" s="95"/>
    </row>
    <row r="125" spans="1:74" x14ac:dyDescent="0.2">
      <c r="A125" s="464"/>
      <c r="B125" s="464"/>
      <c r="C125" s="464"/>
      <c r="D125" s="464"/>
      <c r="E125" s="464"/>
      <c r="F125" s="464"/>
      <c r="G125" s="464"/>
      <c r="H125" s="464"/>
      <c r="I125" s="464"/>
      <c r="J125" s="464"/>
      <c r="K125" s="464"/>
      <c r="L125" s="464"/>
      <c r="M125" s="464"/>
      <c r="N125" s="464"/>
      <c r="O125" s="464"/>
      <c r="P125" s="464"/>
      <c r="Q125" s="464"/>
      <c r="R125" s="464"/>
      <c r="S125" s="464"/>
      <c r="T125" s="464"/>
      <c r="U125" s="464"/>
      <c r="V125" s="464"/>
      <c r="W125" s="464"/>
      <c r="X125" s="464"/>
      <c r="Y125" s="464"/>
      <c r="Z125" s="464"/>
      <c r="AA125" s="464"/>
      <c r="AB125" s="464"/>
      <c r="AC125" s="464"/>
      <c r="AD125" s="464"/>
      <c r="AE125" s="464"/>
      <c r="AF125" s="464"/>
      <c r="AG125" s="464"/>
      <c r="AH125" s="464"/>
      <c r="AI125" s="464"/>
      <c r="AJ125" s="464"/>
      <c r="AK125" s="464"/>
      <c r="AL125" s="464"/>
      <c r="AM125" s="464"/>
      <c r="AN125" s="464"/>
      <c r="AO125" s="464"/>
      <c r="AP125" s="464"/>
      <c r="AQ125" s="464"/>
      <c r="AR125" s="464"/>
      <c r="AS125" s="464"/>
      <c r="AT125" s="464"/>
      <c r="AU125" s="464"/>
      <c r="AV125" s="464"/>
      <c r="AW125" s="464"/>
      <c r="AX125" s="464"/>
      <c r="BK125" s="94"/>
      <c r="BL125" s="94"/>
      <c r="BM125" s="94"/>
      <c r="BN125" s="94"/>
      <c r="BO125" s="94"/>
      <c r="BP125" s="94"/>
      <c r="BQ125" s="94"/>
      <c r="BR125" s="94"/>
      <c r="BS125" s="94"/>
      <c r="BT125" s="94"/>
      <c r="BU125" s="94"/>
      <c r="BV125" s="94"/>
    </row>
    <row r="126" spans="1:74" x14ac:dyDescent="0.2">
      <c r="A126" s="464"/>
      <c r="B126" s="464"/>
      <c r="C126" s="464"/>
      <c r="D126" s="464"/>
      <c r="E126" s="464"/>
      <c r="F126" s="464"/>
      <c r="G126" s="464"/>
      <c r="H126" s="464"/>
      <c r="I126" s="464"/>
      <c r="J126" s="464"/>
      <c r="K126" s="464"/>
      <c r="L126" s="464"/>
      <c r="M126" s="464"/>
      <c r="N126" s="464"/>
      <c r="O126" s="464"/>
      <c r="P126" s="464"/>
      <c r="Q126" s="464"/>
      <c r="R126" s="464"/>
      <c r="S126" s="464"/>
      <c r="T126" s="464"/>
      <c r="U126" s="464"/>
      <c r="V126" s="464"/>
      <c r="W126" s="464"/>
      <c r="X126" s="464"/>
      <c r="Y126" s="464"/>
      <c r="Z126" s="464"/>
      <c r="AA126" s="464"/>
      <c r="AB126" s="464"/>
      <c r="AC126" s="464"/>
      <c r="AD126" s="464"/>
      <c r="AE126" s="464"/>
      <c r="AF126" s="464"/>
      <c r="AG126" s="464"/>
      <c r="AH126" s="464"/>
      <c r="AI126" s="464"/>
      <c r="AJ126" s="464"/>
      <c r="AK126" s="464"/>
      <c r="AL126" s="464"/>
      <c r="AM126" s="464"/>
      <c r="AN126" s="464"/>
      <c r="AO126" s="464"/>
      <c r="AP126" s="464"/>
      <c r="AQ126" s="464"/>
      <c r="AR126" s="464"/>
      <c r="AS126" s="464"/>
      <c r="AT126" s="464"/>
      <c r="AU126" s="464"/>
      <c r="AV126" s="464"/>
      <c r="AW126" s="464"/>
      <c r="AX126" s="464"/>
      <c r="BK126" s="94"/>
      <c r="BL126" s="94"/>
      <c r="BM126" s="94"/>
      <c r="BN126" s="94"/>
      <c r="BO126" s="94"/>
      <c r="BP126" s="94"/>
      <c r="BQ126" s="94"/>
      <c r="BR126" s="94"/>
      <c r="BS126" s="94"/>
      <c r="BT126" s="94"/>
      <c r="BU126" s="94"/>
      <c r="BV126" s="94"/>
    </row>
    <row r="127" spans="1:74" x14ac:dyDescent="0.2">
      <c r="A127" s="464"/>
      <c r="B127" s="464"/>
      <c r="C127" s="464"/>
      <c r="D127" s="464"/>
      <c r="E127" s="464"/>
      <c r="F127" s="464"/>
      <c r="G127" s="464"/>
      <c r="H127" s="464"/>
      <c r="I127" s="464"/>
      <c r="J127" s="464"/>
      <c r="K127" s="464"/>
      <c r="L127" s="464"/>
      <c r="M127" s="464"/>
      <c r="N127" s="464"/>
      <c r="O127" s="464"/>
      <c r="P127" s="464"/>
      <c r="Q127" s="464"/>
      <c r="R127" s="464"/>
      <c r="S127" s="464"/>
      <c r="T127" s="464"/>
      <c r="U127" s="464"/>
      <c r="V127" s="464"/>
      <c r="W127" s="464"/>
      <c r="X127" s="464"/>
      <c r="Y127" s="464"/>
      <c r="Z127" s="464"/>
      <c r="AA127" s="464"/>
      <c r="AB127" s="464"/>
      <c r="AC127" s="464"/>
      <c r="AD127" s="464"/>
      <c r="AE127" s="464"/>
      <c r="AF127" s="464"/>
      <c r="AG127" s="464"/>
      <c r="AH127" s="464"/>
      <c r="AI127" s="464"/>
      <c r="AJ127" s="464"/>
      <c r="AK127" s="464"/>
      <c r="AL127" s="464"/>
      <c r="AM127" s="464"/>
      <c r="AN127" s="464"/>
      <c r="AO127" s="464"/>
      <c r="AP127" s="464"/>
      <c r="AQ127" s="464"/>
      <c r="AR127" s="464"/>
      <c r="AS127" s="464"/>
      <c r="AT127" s="464"/>
      <c r="AU127" s="464"/>
      <c r="AV127" s="464"/>
      <c r="AW127" s="464"/>
      <c r="AX127" s="464"/>
      <c r="BK127" s="94"/>
      <c r="BL127" s="94"/>
      <c r="BM127" s="94"/>
      <c r="BN127" s="94"/>
      <c r="BO127" s="94"/>
      <c r="BP127" s="94"/>
      <c r="BQ127" s="94"/>
      <c r="BR127" s="94"/>
      <c r="BS127" s="94"/>
      <c r="BT127" s="94"/>
      <c r="BU127" s="94"/>
      <c r="BV127" s="94"/>
    </row>
    <row r="128" spans="1:74" x14ac:dyDescent="0.2">
      <c r="A128" s="464"/>
      <c r="B128" s="464"/>
      <c r="C128" s="464"/>
      <c r="D128" s="464"/>
      <c r="E128" s="464"/>
      <c r="F128" s="464"/>
      <c r="G128" s="464"/>
      <c r="H128" s="464"/>
      <c r="I128" s="464"/>
      <c r="J128" s="464"/>
      <c r="K128" s="464"/>
      <c r="L128" s="464"/>
      <c r="M128" s="464"/>
      <c r="N128" s="464"/>
      <c r="O128" s="464"/>
      <c r="P128" s="464"/>
      <c r="Q128" s="464"/>
      <c r="R128" s="464"/>
      <c r="S128" s="464"/>
      <c r="T128" s="464"/>
      <c r="U128" s="464"/>
      <c r="V128" s="464"/>
      <c r="W128" s="464"/>
      <c r="X128" s="464"/>
      <c r="Y128" s="464"/>
      <c r="Z128" s="464"/>
      <c r="AA128" s="464"/>
      <c r="AB128" s="464"/>
      <c r="AC128" s="464"/>
      <c r="AD128" s="464"/>
      <c r="AE128" s="464"/>
      <c r="AF128" s="464"/>
      <c r="AG128" s="464"/>
      <c r="AH128" s="464"/>
      <c r="AI128" s="464"/>
      <c r="AJ128" s="464"/>
      <c r="AK128" s="464"/>
      <c r="AL128" s="464"/>
      <c r="AM128" s="464"/>
      <c r="AN128" s="464"/>
      <c r="AO128" s="464"/>
      <c r="AP128" s="464"/>
      <c r="AQ128" s="464"/>
      <c r="AR128" s="464"/>
      <c r="AS128" s="464"/>
      <c r="AT128" s="464"/>
      <c r="AU128" s="464"/>
      <c r="AV128" s="464"/>
      <c r="AW128" s="464"/>
      <c r="AX128" s="464"/>
      <c r="BK128" s="94"/>
      <c r="BL128" s="94"/>
      <c r="BM128" s="94"/>
      <c r="BN128" s="94"/>
      <c r="BO128" s="94"/>
      <c r="BP128" s="94"/>
      <c r="BQ128" s="94"/>
      <c r="BR128" s="94"/>
      <c r="BS128" s="94"/>
      <c r="BT128" s="94"/>
      <c r="BU128" s="94"/>
      <c r="BV128" s="94"/>
    </row>
    <row r="129" spans="3:74" x14ac:dyDescent="0.2">
      <c r="C129" s="464"/>
      <c r="D129" s="464"/>
      <c r="E129" s="464"/>
      <c r="F129" s="464"/>
      <c r="G129" s="464"/>
      <c r="H129" s="464"/>
      <c r="I129" s="464"/>
      <c r="J129" s="464"/>
      <c r="K129" s="464"/>
      <c r="L129" s="464"/>
      <c r="M129" s="464"/>
      <c r="N129" s="464"/>
      <c r="O129" s="464"/>
      <c r="P129" s="464"/>
      <c r="Q129" s="464"/>
      <c r="R129" s="464"/>
      <c r="S129" s="464"/>
      <c r="T129" s="464"/>
      <c r="U129" s="464"/>
      <c r="V129" s="464"/>
      <c r="W129" s="464"/>
      <c r="X129" s="464"/>
      <c r="Y129" s="464"/>
      <c r="Z129" s="464"/>
      <c r="AA129" s="464"/>
      <c r="AB129" s="464"/>
      <c r="AC129" s="464"/>
      <c r="AD129" s="464"/>
      <c r="AE129" s="464"/>
      <c r="AF129" s="464"/>
      <c r="AG129" s="464"/>
      <c r="AH129" s="464"/>
      <c r="AI129" s="464"/>
      <c r="AJ129" s="464"/>
      <c r="AK129" s="464"/>
      <c r="AL129" s="464"/>
      <c r="AM129" s="464"/>
      <c r="AN129" s="464"/>
      <c r="AO129" s="464"/>
      <c r="AP129" s="464"/>
      <c r="AQ129" s="464"/>
      <c r="AR129" s="464"/>
      <c r="AS129" s="464"/>
      <c r="AT129" s="464"/>
      <c r="AU129" s="464"/>
      <c r="AV129" s="464"/>
      <c r="AW129" s="464"/>
      <c r="AX129" s="464"/>
      <c r="BK129" s="94"/>
      <c r="BL129" s="94"/>
      <c r="BM129" s="94"/>
      <c r="BN129" s="94"/>
      <c r="BO129" s="94"/>
      <c r="BP129" s="94"/>
      <c r="BQ129" s="94"/>
      <c r="BR129" s="94"/>
      <c r="BS129" s="94"/>
      <c r="BT129" s="94"/>
      <c r="BU129" s="94"/>
      <c r="BV129" s="94"/>
    </row>
    <row r="130" spans="3:74" x14ac:dyDescent="0.2">
      <c r="C130" s="464"/>
      <c r="D130" s="464"/>
      <c r="E130" s="464"/>
      <c r="F130" s="464"/>
      <c r="G130" s="464"/>
      <c r="H130" s="464"/>
      <c r="I130" s="464"/>
      <c r="J130" s="464"/>
      <c r="K130" s="464"/>
      <c r="L130" s="464"/>
      <c r="M130" s="464"/>
      <c r="N130" s="464"/>
      <c r="O130" s="464"/>
      <c r="P130" s="464"/>
      <c r="Q130" s="464"/>
      <c r="R130" s="464"/>
      <c r="S130" s="464"/>
      <c r="T130" s="464"/>
      <c r="U130" s="464"/>
      <c r="V130" s="464"/>
      <c r="W130" s="464"/>
      <c r="X130" s="464"/>
      <c r="Y130" s="464"/>
      <c r="Z130" s="464"/>
      <c r="AA130" s="464"/>
      <c r="AB130" s="464"/>
      <c r="AC130" s="464"/>
      <c r="AD130" s="464"/>
      <c r="AE130" s="464"/>
      <c r="AF130" s="464"/>
      <c r="AG130" s="464"/>
      <c r="AH130" s="464"/>
      <c r="AI130" s="464"/>
      <c r="AJ130" s="464"/>
      <c r="AK130" s="464"/>
      <c r="AL130" s="464"/>
      <c r="AM130" s="464"/>
      <c r="AN130" s="464"/>
      <c r="AO130" s="464"/>
      <c r="AP130" s="464"/>
      <c r="AQ130" s="464"/>
      <c r="AR130" s="464"/>
      <c r="AS130" s="464"/>
      <c r="AT130" s="464"/>
      <c r="AU130" s="464"/>
      <c r="AV130" s="464"/>
      <c r="AW130" s="464"/>
      <c r="AX130" s="464"/>
      <c r="BK130" s="94"/>
      <c r="BL130" s="94"/>
      <c r="BM130" s="94"/>
      <c r="BN130" s="94"/>
      <c r="BO130" s="94"/>
      <c r="BP130" s="94"/>
      <c r="BQ130" s="94"/>
      <c r="BR130" s="94"/>
      <c r="BS130" s="94"/>
      <c r="BT130" s="94"/>
      <c r="BU130" s="94"/>
      <c r="BV130" s="94"/>
    </row>
    <row r="131" spans="3:74" x14ac:dyDescent="0.2">
      <c r="C131" s="464"/>
      <c r="D131" s="464"/>
      <c r="E131" s="464"/>
      <c r="F131" s="464"/>
      <c r="G131" s="464"/>
      <c r="H131" s="464"/>
      <c r="I131" s="464"/>
      <c r="J131" s="464"/>
      <c r="K131" s="464"/>
      <c r="L131" s="464"/>
      <c r="M131" s="464"/>
      <c r="N131" s="464"/>
      <c r="O131" s="464"/>
      <c r="P131" s="464"/>
      <c r="Q131" s="464"/>
      <c r="R131" s="464"/>
      <c r="S131" s="464"/>
      <c r="T131" s="464"/>
      <c r="U131" s="464"/>
      <c r="V131" s="464"/>
      <c r="W131" s="464"/>
      <c r="X131" s="464"/>
      <c r="Y131" s="464"/>
      <c r="Z131" s="464"/>
      <c r="AA131" s="464"/>
      <c r="AB131" s="464"/>
      <c r="AC131" s="464"/>
      <c r="AD131" s="464"/>
      <c r="AE131" s="464"/>
      <c r="AF131" s="464"/>
      <c r="AG131" s="464"/>
      <c r="AH131" s="464"/>
      <c r="AI131" s="464"/>
      <c r="AJ131" s="464"/>
      <c r="AK131" s="464"/>
      <c r="AL131" s="464"/>
      <c r="AM131" s="464"/>
      <c r="AN131" s="464"/>
      <c r="AO131" s="464"/>
      <c r="AP131" s="464"/>
      <c r="AQ131" s="464"/>
      <c r="AR131" s="464"/>
      <c r="AS131" s="464"/>
      <c r="AT131" s="464"/>
      <c r="AU131" s="464"/>
      <c r="AV131" s="464"/>
      <c r="AW131" s="464"/>
      <c r="AX131" s="464"/>
      <c r="BK131" s="94"/>
      <c r="BL131" s="94"/>
      <c r="BM131" s="94"/>
      <c r="BN131" s="94"/>
      <c r="BO131" s="94"/>
      <c r="BP131" s="94"/>
      <c r="BQ131" s="94"/>
      <c r="BR131" s="94"/>
      <c r="BS131" s="94"/>
      <c r="BT131" s="94"/>
      <c r="BU131" s="94"/>
      <c r="BV131" s="94"/>
    </row>
    <row r="132" spans="3:74" x14ac:dyDescent="0.2">
      <c r="C132" s="464"/>
      <c r="D132" s="464"/>
      <c r="E132" s="464"/>
      <c r="F132" s="464"/>
      <c r="G132" s="464"/>
      <c r="H132" s="464"/>
      <c r="I132" s="464"/>
      <c r="J132" s="464"/>
      <c r="K132" s="464"/>
      <c r="L132" s="464"/>
      <c r="M132" s="464"/>
      <c r="N132" s="464"/>
      <c r="O132" s="464"/>
      <c r="P132" s="464"/>
      <c r="Q132" s="464"/>
      <c r="R132" s="464"/>
      <c r="S132" s="464"/>
      <c r="T132" s="464"/>
      <c r="U132" s="464"/>
      <c r="V132" s="464"/>
      <c r="W132" s="464"/>
      <c r="X132" s="464"/>
      <c r="Y132" s="464"/>
      <c r="Z132" s="464"/>
      <c r="AA132" s="464"/>
      <c r="AB132" s="464"/>
      <c r="AC132" s="464"/>
      <c r="AD132" s="464"/>
      <c r="AE132" s="464"/>
      <c r="AF132" s="464"/>
      <c r="AG132" s="464"/>
      <c r="AH132" s="464"/>
      <c r="AI132" s="464"/>
      <c r="AJ132" s="464"/>
      <c r="AK132" s="464"/>
      <c r="AL132" s="464"/>
      <c r="AM132" s="464"/>
      <c r="AN132" s="464"/>
      <c r="AO132" s="464"/>
      <c r="AP132" s="464"/>
      <c r="AQ132" s="464"/>
      <c r="AR132" s="464"/>
      <c r="AS132" s="464"/>
      <c r="AT132" s="464"/>
      <c r="AU132" s="464"/>
      <c r="AV132" s="464"/>
      <c r="AW132" s="464"/>
      <c r="AX132" s="464"/>
      <c r="BK132" s="94"/>
      <c r="BL132" s="94"/>
      <c r="BM132" s="94"/>
      <c r="BN132" s="94"/>
      <c r="BO132" s="94"/>
      <c r="BP132" s="94"/>
      <c r="BQ132" s="94"/>
      <c r="BR132" s="94"/>
      <c r="BS132" s="94"/>
      <c r="BT132" s="94"/>
      <c r="BU132" s="94"/>
      <c r="BV132" s="94"/>
    </row>
    <row r="133" spans="3:74" x14ac:dyDescent="0.2">
      <c r="C133" s="464"/>
      <c r="D133" s="464"/>
      <c r="E133" s="464"/>
      <c r="F133" s="464"/>
      <c r="G133" s="464"/>
      <c r="H133" s="464"/>
      <c r="I133" s="464"/>
      <c r="J133" s="464"/>
      <c r="K133" s="464"/>
      <c r="L133" s="464"/>
      <c r="M133" s="464"/>
      <c r="N133" s="464"/>
      <c r="O133" s="464"/>
      <c r="P133" s="464"/>
      <c r="Q133" s="464"/>
      <c r="R133" s="464"/>
      <c r="S133" s="464"/>
      <c r="T133" s="464"/>
      <c r="U133" s="464"/>
      <c r="V133" s="464"/>
      <c r="W133" s="464"/>
      <c r="X133" s="464"/>
      <c r="Y133" s="464"/>
      <c r="Z133" s="464"/>
      <c r="AA133" s="464"/>
      <c r="AB133" s="464"/>
      <c r="AC133" s="464"/>
      <c r="AD133" s="464"/>
      <c r="AE133" s="464"/>
      <c r="AF133" s="464"/>
      <c r="AG133" s="464"/>
      <c r="AH133" s="464"/>
      <c r="AI133" s="464"/>
      <c r="AJ133" s="464"/>
      <c r="AK133" s="464"/>
      <c r="AL133" s="464"/>
      <c r="AM133" s="464"/>
      <c r="AN133" s="464"/>
      <c r="AO133" s="464"/>
      <c r="AP133" s="464"/>
      <c r="AQ133" s="464"/>
      <c r="AR133" s="464"/>
      <c r="AS133" s="464"/>
      <c r="AT133" s="464"/>
      <c r="AU133" s="464"/>
      <c r="AV133" s="464"/>
      <c r="AW133" s="464"/>
      <c r="AX133" s="464"/>
      <c r="BK133" s="94"/>
      <c r="BL133" s="94"/>
      <c r="BM133" s="94"/>
      <c r="BN133" s="94"/>
      <c r="BO133" s="94"/>
      <c r="BP133" s="94"/>
      <c r="BQ133" s="94"/>
      <c r="BR133" s="94"/>
      <c r="BS133" s="94"/>
      <c r="BT133" s="94"/>
      <c r="BU133" s="94"/>
      <c r="BV133" s="94"/>
    </row>
    <row r="134" spans="3:74" x14ac:dyDescent="0.2">
      <c r="C134" s="939"/>
      <c r="D134" s="939"/>
      <c r="E134" s="939"/>
      <c r="F134" s="939"/>
      <c r="G134" s="939"/>
      <c r="H134" s="939"/>
      <c r="I134" s="939"/>
      <c r="J134" s="939"/>
      <c r="K134" s="939"/>
      <c r="L134" s="939"/>
      <c r="M134" s="939"/>
      <c r="N134" s="939"/>
      <c r="O134" s="939"/>
      <c r="P134" s="939"/>
      <c r="Q134" s="939"/>
      <c r="R134" s="939"/>
      <c r="S134" s="939"/>
      <c r="T134" s="939"/>
      <c r="U134" s="939"/>
      <c r="V134" s="939"/>
      <c r="W134" s="939"/>
      <c r="X134" s="939"/>
      <c r="Y134" s="939"/>
      <c r="Z134" s="939"/>
      <c r="AA134" s="939"/>
      <c r="AB134" s="939"/>
      <c r="AC134" s="939"/>
      <c r="AD134" s="939"/>
      <c r="AE134" s="939"/>
      <c r="AF134" s="939"/>
      <c r="AG134" s="939"/>
      <c r="AH134" s="939"/>
      <c r="AI134" s="939"/>
      <c r="AJ134" s="939"/>
      <c r="AK134" s="939"/>
      <c r="AL134" s="939"/>
      <c r="AM134" s="939"/>
      <c r="AN134" s="939"/>
      <c r="AO134" s="939"/>
      <c r="AP134" s="939"/>
      <c r="AQ134" s="939"/>
      <c r="AR134" s="939"/>
      <c r="AS134" s="939"/>
      <c r="AT134" s="939"/>
      <c r="AU134" s="939"/>
      <c r="AV134" s="939"/>
      <c r="AW134" s="939"/>
      <c r="AX134" s="939"/>
      <c r="AY134" s="741"/>
      <c r="AZ134" s="741"/>
      <c r="BA134" s="741"/>
      <c r="BB134" s="741"/>
      <c r="BC134" s="741"/>
      <c r="BD134" s="602"/>
      <c r="BE134" s="602"/>
      <c r="BF134" s="602"/>
      <c r="BG134" s="741"/>
      <c r="BH134" s="741"/>
      <c r="BI134" s="741"/>
      <c r="BJ134" s="96"/>
      <c r="BK134" s="96"/>
      <c r="BL134" s="96"/>
      <c r="BM134" s="96"/>
      <c r="BN134" s="96"/>
      <c r="BO134" s="96"/>
      <c r="BP134" s="96"/>
      <c r="BQ134" s="96"/>
      <c r="BR134" s="96"/>
      <c r="BS134" s="96"/>
      <c r="BT134" s="96"/>
      <c r="BU134" s="96"/>
      <c r="BV134" s="96"/>
    </row>
    <row r="135" spans="3:74" x14ac:dyDescent="0.2">
      <c r="C135" s="939"/>
      <c r="D135" s="939"/>
      <c r="E135" s="939"/>
      <c r="F135" s="939"/>
      <c r="G135" s="939"/>
      <c r="H135" s="939"/>
      <c r="I135" s="939"/>
      <c r="J135" s="939"/>
      <c r="K135" s="939"/>
      <c r="L135" s="939"/>
      <c r="M135" s="939"/>
      <c r="N135" s="939"/>
      <c r="O135" s="939"/>
      <c r="P135" s="939"/>
      <c r="Q135" s="939"/>
      <c r="R135" s="939"/>
      <c r="S135" s="939"/>
      <c r="T135" s="939"/>
      <c r="U135" s="939"/>
      <c r="V135" s="939"/>
      <c r="W135" s="939"/>
      <c r="X135" s="939"/>
      <c r="Y135" s="939"/>
      <c r="Z135" s="939"/>
      <c r="AA135" s="939"/>
      <c r="AB135" s="939"/>
      <c r="AC135" s="939"/>
      <c r="AD135" s="939"/>
      <c r="AE135" s="939"/>
      <c r="AF135" s="939"/>
      <c r="AG135" s="939"/>
      <c r="AH135" s="939"/>
      <c r="AI135" s="939"/>
      <c r="AJ135" s="939"/>
      <c r="AK135" s="939"/>
      <c r="AL135" s="939"/>
      <c r="AM135" s="939"/>
      <c r="AN135" s="939"/>
      <c r="AO135" s="939"/>
      <c r="AP135" s="939"/>
      <c r="AQ135" s="939"/>
      <c r="AR135" s="939"/>
      <c r="AS135" s="939"/>
      <c r="AT135" s="939"/>
      <c r="AU135" s="939"/>
      <c r="AV135" s="939"/>
      <c r="AW135" s="939"/>
      <c r="AX135" s="939"/>
      <c r="AY135" s="741"/>
      <c r="AZ135" s="741"/>
      <c r="BA135" s="741"/>
      <c r="BB135" s="741"/>
      <c r="BC135" s="741"/>
      <c r="BD135" s="602"/>
      <c r="BE135" s="602"/>
      <c r="BF135" s="602"/>
      <c r="BG135" s="741"/>
      <c r="BH135" s="741"/>
      <c r="BI135" s="741"/>
      <c r="BJ135" s="96"/>
      <c r="BK135" s="96"/>
      <c r="BL135" s="96"/>
      <c r="BM135" s="96"/>
      <c r="BN135" s="96"/>
      <c r="BO135" s="96"/>
      <c r="BP135" s="96"/>
      <c r="BQ135" s="96"/>
      <c r="BR135" s="96"/>
      <c r="BS135" s="96"/>
      <c r="BT135" s="96"/>
      <c r="BU135" s="96"/>
      <c r="BV135" s="96"/>
    </row>
    <row r="136" spans="3:74" x14ac:dyDescent="0.2">
      <c r="C136" s="939"/>
      <c r="D136" s="939"/>
      <c r="E136" s="939"/>
      <c r="F136" s="939"/>
      <c r="G136" s="939"/>
      <c r="H136" s="939"/>
      <c r="I136" s="939"/>
      <c r="J136" s="939"/>
      <c r="K136" s="939"/>
      <c r="L136" s="939"/>
      <c r="M136" s="939"/>
      <c r="N136" s="939"/>
      <c r="O136" s="939"/>
      <c r="P136" s="939"/>
      <c r="Q136" s="939"/>
      <c r="R136" s="939"/>
      <c r="S136" s="939"/>
      <c r="T136" s="939"/>
      <c r="U136" s="939"/>
      <c r="V136" s="939"/>
      <c r="W136" s="939"/>
      <c r="X136" s="939"/>
      <c r="Y136" s="939"/>
      <c r="Z136" s="939"/>
      <c r="AA136" s="939"/>
      <c r="AB136" s="939"/>
      <c r="AC136" s="939"/>
      <c r="AD136" s="939"/>
      <c r="AE136" s="939"/>
      <c r="AF136" s="939"/>
      <c r="AG136" s="939"/>
      <c r="AH136" s="939"/>
      <c r="AI136" s="939"/>
      <c r="AJ136" s="939"/>
      <c r="AK136" s="939"/>
      <c r="AL136" s="939"/>
      <c r="AM136" s="939"/>
      <c r="AN136" s="939"/>
      <c r="AO136" s="939"/>
      <c r="AP136" s="939"/>
      <c r="AQ136" s="939"/>
      <c r="AR136" s="939"/>
      <c r="AS136" s="939"/>
      <c r="AT136" s="939"/>
      <c r="AU136" s="939"/>
      <c r="AV136" s="939"/>
      <c r="AW136" s="939"/>
      <c r="AX136" s="939"/>
      <c r="AY136" s="741"/>
      <c r="AZ136" s="741"/>
      <c r="BA136" s="741"/>
      <c r="BB136" s="741"/>
      <c r="BC136" s="741"/>
      <c r="BD136" s="602"/>
      <c r="BE136" s="602"/>
      <c r="BF136" s="602"/>
      <c r="BG136" s="741"/>
      <c r="BH136" s="741"/>
      <c r="BI136" s="741"/>
      <c r="BJ136" s="96"/>
      <c r="BK136" s="96"/>
      <c r="BL136" s="96"/>
      <c r="BM136" s="96"/>
      <c r="BN136" s="96"/>
      <c r="BO136" s="96"/>
      <c r="BP136" s="96"/>
      <c r="BQ136" s="96"/>
      <c r="BR136" s="96"/>
      <c r="BS136" s="96"/>
      <c r="BT136" s="96"/>
      <c r="BU136" s="96"/>
      <c r="BV136" s="96"/>
    </row>
    <row r="137" spans="3:74" x14ac:dyDescent="0.2">
      <c r="C137" s="939"/>
      <c r="D137" s="939"/>
      <c r="E137" s="939"/>
      <c r="F137" s="939"/>
      <c r="G137" s="939"/>
      <c r="H137" s="939"/>
      <c r="I137" s="939"/>
      <c r="J137" s="939"/>
      <c r="K137" s="939"/>
      <c r="L137" s="939"/>
      <c r="M137" s="939"/>
      <c r="N137" s="939"/>
      <c r="O137" s="939"/>
      <c r="P137" s="939"/>
      <c r="Q137" s="939"/>
      <c r="R137" s="939"/>
      <c r="S137" s="939"/>
      <c r="T137" s="939"/>
      <c r="U137" s="939"/>
      <c r="V137" s="939"/>
      <c r="W137" s="939"/>
      <c r="X137" s="939"/>
      <c r="Y137" s="939"/>
      <c r="Z137" s="939"/>
      <c r="AA137" s="939"/>
      <c r="AB137" s="939"/>
      <c r="AC137" s="939"/>
      <c r="AD137" s="939"/>
      <c r="AE137" s="939"/>
      <c r="AF137" s="939"/>
      <c r="AG137" s="939"/>
      <c r="AH137" s="939"/>
      <c r="AI137" s="939"/>
      <c r="AJ137" s="939"/>
      <c r="AK137" s="939"/>
      <c r="AL137" s="939"/>
      <c r="AM137" s="939"/>
      <c r="AN137" s="939"/>
      <c r="AO137" s="939"/>
      <c r="AP137" s="939"/>
      <c r="AQ137" s="939"/>
      <c r="AR137" s="939"/>
      <c r="AS137" s="939"/>
      <c r="AT137" s="939"/>
      <c r="AU137" s="939"/>
      <c r="AV137" s="939"/>
      <c r="AW137" s="939"/>
      <c r="AX137" s="939"/>
      <c r="AY137" s="741"/>
      <c r="AZ137" s="741"/>
      <c r="BA137" s="741"/>
      <c r="BB137" s="741"/>
      <c r="BC137" s="741"/>
      <c r="BD137" s="602"/>
      <c r="BE137" s="602"/>
      <c r="BF137" s="602"/>
      <c r="BG137" s="741"/>
      <c r="BH137" s="741"/>
      <c r="BI137" s="741"/>
      <c r="BJ137" s="96"/>
      <c r="BK137" s="96"/>
      <c r="BL137" s="96"/>
      <c r="BM137" s="96"/>
      <c r="BN137" s="96"/>
      <c r="BO137" s="96"/>
      <c r="BP137" s="96"/>
      <c r="BQ137" s="96"/>
      <c r="BR137" s="96"/>
      <c r="BS137" s="96"/>
      <c r="BT137" s="96"/>
      <c r="BU137" s="96"/>
      <c r="BV137" s="96"/>
    </row>
    <row r="138" spans="3:74" x14ac:dyDescent="0.2">
      <c r="C138" s="939"/>
      <c r="D138" s="939"/>
      <c r="E138" s="939"/>
      <c r="F138" s="939"/>
      <c r="G138" s="939"/>
      <c r="H138" s="939"/>
      <c r="I138" s="939"/>
      <c r="J138" s="939"/>
      <c r="K138" s="939"/>
      <c r="L138" s="939"/>
      <c r="M138" s="939"/>
      <c r="N138" s="939"/>
      <c r="O138" s="939"/>
      <c r="P138" s="939"/>
      <c r="Q138" s="939"/>
      <c r="R138" s="939"/>
      <c r="S138" s="939"/>
      <c r="T138" s="939"/>
      <c r="U138" s="939"/>
      <c r="V138" s="939"/>
      <c r="W138" s="939"/>
      <c r="X138" s="939"/>
      <c r="Y138" s="939"/>
      <c r="Z138" s="939"/>
      <c r="AA138" s="939"/>
      <c r="AB138" s="939"/>
      <c r="AC138" s="939"/>
      <c r="AD138" s="939"/>
      <c r="AE138" s="939"/>
      <c r="AF138" s="939"/>
      <c r="AG138" s="939"/>
      <c r="AH138" s="939"/>
      <c r="AI138" s="939"/>
      <c r="AJ138" s="939"/>
      <c r="AK138" s="939"/>
      <c r="AL138" s="939"/>
      <c r="AM138" s="939"/>
      <c r="AN138" s="939"/>
      <c r="AO138" s="939"/>
      <c r="AP138" s="939"/>
      <c r="AQ138" s="939"/>
      <c r="AR138" s="939"/>
      <c r="AS138" s="939"/>
      <c r="AT138" s="939"/>
      <c r="AU138" s="939"/>
      <c r="AV138" s="939"/>
      <c r="AW138" s="939"/>
      <c r="AX138" s="939"/>
      <c r="AY138" s="741"/>
      <c r="AZ138" s="741"/>
      <c r="BA138" s="741"/>
      <c r="BB138" s="741"/>
      <c r="BC138" s="741"/>
      <c r="BD138" s="602"/>
      <c r="BE138" s="602"/>
      <c r="BF138" s="602"/>
      <c r="BG138" s="741"/>
      <c r="BH138" s="741"/>
      <c r="BI138" s="741"/>
      <c r="BJ138" s="96"/>
      <c r="BK138" s="96"/>
      <c r="BL138" s="96"/>
      <c r="BM138" s="96"/>
      <c r="BN138" s="96"/>
      <c r="BO138" s="96"/>
      <c r="BP138" s="96"/>
      <c r="BQ138" s="96"/>
      <c r="BR138" s="96"/>
      <c r="BS138" s="96"/>
      <c r="BT138" s="96"/>
      <c r="BU138" s="96"/>
      <c r="BV138" s="96"/>
    </row>
    <row r="139" spans="3:74" x14ac:dyDescent="0.2">
      <c r="C139" s="939"/>
      <c r="D139" s="939"/>
      <c r="E139" s="939"/>
      <c r="F139" s="939"/>
      <c r="G139" s="939"/>
      <c r="H139" s="939"/>
      <c r="I139" s="939"/>
      <c r="J139" s="939"/>
      <c r="K139" s="939"/>
      <c r="L139" s="939"/>
      <c r="M139" s="939"/>
      <c r="N139" s="939"/>
      <c r="O139" s="939"/>
      <c r="P139" s="939"/>
      <c r="Q139" s="939"/>
      <c r="R139" s="939"/>
      <c r="S139" s="939"/>
      <c r="T139" s="939"/>
      <c r="U139" s="939"/>
      <c r="V139" s="939"/>
      <c r="W139" s="939"/>
      <c r="X139" s="939"/>
      <c r="Y139" s="939"/>
      <c r="Z139" s="939"/>
      <c r="AA139" s="939"/>
      <c r="AB139" s="939"/>
      <c r="AC139" s="939"/>
      <c r="AD139" s="939"/>
      <c r="AE139" s="939"/>
      <c r="AF139" s="939"/>
      <c r="AG139" s="939"/>
      <c r="AH139" s="939"/>
      <c r="AI139" s="939"/>
      <c r="AJ139" s="939"/>
      <c r="AK139" s="939"/>
      <c r="AL139" s="939"/>
      <c r="AM139" s="939"/>
      <c r="AN139" s="939"/>
      <c r="AO139" s="939"/>
      <c r="AP139" s="939"/>
      <c r="AQ139" s="939"/>
      <c r="AR139" s="939"/>
      <c r="AS139" s="939"/>
      <c r="AT139" s="939"/>
      <c r="AU139" s="939"/>
      <c r="AV139" s="939"/>
      <c r="AW139" s="939"/>
      <c r="AX139" s="939"/>
      <c r="AY139" s="741"/>
      <c r="AZ139" s="741"/>
      <c r="BA139" s="741"/>
      <c r="BB139" s="741"/>
      <c r="BC139" s="741"/>
      <c r="BD139" s="602"/>
      <c r="BE139" s="602"/>
      <c r="BF139" s="602"/>
      <c r="BG139" s="741"/>
      <c r="BH139" s="741"/>
      <c r="BI139" s="741"/>
      <c r="BJ139" s="96"/>
      <c r="BK139" s="96"/>
      <c r="BL139" s="96"/>
      <c r="BM139" s="96"/>
      <c r="BN139" s="96"/>
      <c r="BO139" s="96"/>
      <c r="BP139" s="96"/>
      <c r="BQ139" s="96"/>
      <c r="BR139" s="96"/>
      <c r="BS139" s="96"/>
      <c r="BT139" s="96"/>
      <c r="BU139" s="96"/>
      <c r="BV139" s="96"/>
    </row>
    <row r="140" spans="3:74" x14ac:dyDescent="0.2">
      <c r="C140" s="939"/>
      <c r="D140" s="939"/>
      <c r="E140" s="939"/>
      <c r="F140" s="939"/>
      <c r="G140" s="939"/>
      <c r="H140" s="939"/>
      <c r="I140" s="939"/>
      <c r="J140" s="939"/>
      <c r="K140" s="939"/>
      <c r="L140" s="939"/>
      <c r="M140" s="939"/>
      <c r="N140" s="939"/>
      <c r="O140" s="939"/>
      <c r="P140" s="939"/>
      <c r="Q140" s="939"/>
      <c r="R140" s="939"/>
      <c r="S140" s="939"/>
      <c r="T140" s="939"/>
      <c r="U140" s="939"/>
      <c r="V140" s="939"/>
      <c r="W140" s="939"/>
      <c r="X140" s="939"/>
      <c r="Y140" s="939"/>
      <c r="Z140" s="939"/>
      <c r="AA140" s="939"/>
      <c r="AB140" s="939"/>
      <c r="AC140" s="939"/>
      <c r="AD140" s="939"/>
      <c r="AE140" s="939"/>
      <c r="AF140" s="939"/>
      <c r="AG140" s="939"/>
      <c r="AH140" s="939"/>
      <c r="AI140" s="939"/>
      <c r="AJ140" s="939"/>
      <c r="AK140" s="939"/>
      <c r="AL140" s="939"/>
      <c r="AM140" s="939"/>
      <c r="AN140" s="939"/>
      <c r="AO140" s="939"/>
      <c r="AP140" s="939"/>
      <c r="AQ140" s="939"/>
      <c r="AR140" s="939"/>
      <c r="AS140" s="939"/>
      <c r="AT140" s="939"/>
      <c r="AU140" s="939"/>
      <c r="AV140" s="939"/>
      <c r="AW140" s="939"/>
      <c r="AX140" s="939"/>
      <c r="AY140" s="741"/>
      <c r="AZ140" s="741"/>
      <c r="BA140" s="741"/>
      <c r="BB140" s="741"/>
      <c r="BC140" s="741"/>
      <c r="BD140" s="602"/>
      <c r="BE140" s="602"/>
      <c r="BF140" s="602"/>
      <c r="BG140" s="741"/>
      <c r="BH140" s="741"/>
      <c r="BI140" s="741"/>
      <c r="BJ140" s="96"/>
      <c r="BK140" s="96"/>
      <c r="BL140" s="96"/>
      <c r="BM140" s="96"/>
      <c r="BN140" s="96"/>
      <c r="BO140" s="96"/>
      <c r="BP140" s="96"/>
      <c r="BQ140" s="96"/>
      <c r="BR140" s="96"/>
      <c r="BS140" s="96"/>
      <c r="BT140" s="96"/>
      <c r="BU140" s="96"/>
      <c r="BV140" s="96"/>
    </row>
    <row r="141" spans="3:74" x14ac:dyDescent="0.2">
      <c r="C141" s="939"/>
      <c r="D141" s="939"/>
      <c r="E141" s="939"/>
      <c r="F141" s="939"/>
      <c r="G141" s="939"/>
      <c r="H141" s="939"/>
      <c r="I141" s="939"/>
      <c r="J141" s="939"/>
      <c r="K141" s="939"/>
      <c r="L141" s="939"/>
      <c r="M141" s="939"/>
      <c r="N141" s="939"/>
      <c r="O141" s="939"/>
      <c r="P141" s="939"/>
      <c r="Q141" s="939"/>
      <c r="R141" s="939"/>
      <c r="S141" s="939"/>
      <c r="T141" s="939"/>
      <c r="U141" s="939"/>
      <c r="V141" s="939"/>
      <c r="W141" s="939"/>
      <c r="X141" s="939"/>
      <c r="Y141" s="939"/>
      <c r="Z141" s="939"/>
      <c r="AA141" s="939"/>
      <c r="AB141" s="939"/>
      <c r="AC141" s="939"/>
      <c r="AD141" s="939"/>
      <c r="AE141" s="939"/>
      <c r="AF141" s="939"/>
      <c r="AG141" s="939"/>
      <c r="AH141" s="939"/>
      <c r="AI141" s="939"/>
      <c r="AJ141" s="939"/>
      <c r="AK141" s="939"/>
      <c r="AL141" s="939"/>
      <c r="AM141" s="939"/>
      <c r="AN141" s="939"/>
      <c r="AO141" s="939"/>
      <c r="AP141" s="939"/>
      <c r="AQ141" s="939"/>
      <c r="AR141" s="939"/>
      <c r="AS141" s="939"/>
      <c r="AT141" s="939"/>
      <c r="AU141" s="939"/>
      <c r="AV141" s="939"/>
      <c r="AW141" s="939"/>
      <c r="AX141" s="939"/>
      <c r="AY141" s="741"/>
      <c r="AZ141" s="741"/>
      <c r="BA141" s="741"/>
      <c r="BB141" s="741"/>
      <c r="BC141" s="741"/>
      <c r="BD141" s="602"/>
      <c r="BE141" s="602"/>
      <c r="BF141" s="602"/>
      <c r="BG141" s="741"/>
      <c r="BH141" s="741"/>
      <c r="BI141" s="741"/>
      <c r="BJ141" s="96"/>
      <c r="BK141" s="96"/>
      <c r="BL141" s="96"/>
      <c r="BM141" s="96"/>
      <c r="BN141" s="96"/>
      <c r="BO141" s="96"/>
      <c r="BP141" s="96"/>
      <c r="BQ141" s="96"/>
      <c r="BR141" s="96"/>
      <c r="BS141" s="96"/>
      <c r="BT141" s="96"/>
      <c r="BU141" s="96"/>
      <c r="BV141" s="96"/>
    </row>
    <row r="142" spans="3:74" x14ac:dyDescent="0.2">
      <c r="C142" s="939"/>
      <c r="D142" s="939"/>
      <c r="E142" s="939"/>
      <c r="F142" s="939"/>
      <c r="G142" s="939"/>
      <c r="H142" s="939"/>
      <c r="I142" s="939"/>
      <c r="J142" s="939"/>
      <c r="K142" s="939"/>
      <c r="L142" s="939"/>
      <c r="M142" s="939"/>
      <c r="N142" s="939"/>
      <c r="O142" s="939"/>
      <c r="P142" s="939"/>
      <c r="Q142" s="939"/>
      <c r="R142" s="939"/>
      <c r="S142" s="939"/>
      <c r="T142" s="939"/>
      <c r="U142" s="939"/>
      <c r="V142" s="939"/>
      <c r="W142" s="939"/>
      <c r="X142" s="939"/>
      <c r="Y142" s="939"/>
      <c r="Z142" s="939"/>
      <c r="AA142" s="939"/>
      <c r="AB142" s="939"/>
      <c r="AC142" s="939"/>
      <c r="AD142" s="939"/>
      <c r="AE142" s="939"/>
      <c r="AF142" s="939"/>
      <c r="AG142" s="939"/>
      <c r="AH142" s="939"/>
      <c r="AI142" s="939"/>
      <c r="AJ142" s="939"/>
      <c r="AK142" s="939"/>
      <c r="AL142" s="939"/>
      <c r="AM142" s="939"/>
      <c r="AN142" s="939"/>
      <c r="AO142" s="939"/>
      <c r="AP142" s="939"/>
      <c r="AQ142" s="939"/>
      <c r="AR142" s="939"/>
      <c r="AS142" s="939"/>
      <c r="AT142" s="939"/>
      <c r="AU142" s="939"/>
      <c r="AV142" s="939"/>
      <c r="AW142" s="939"/>
      <c r="AX142" s="939"/>
      <c r="AY142" s="741"/>
      <c r="AZ142" s="741"/>
      <c r="BA142" s="741"/>
      <c r="BB142" s="741"/>
      <c r="BC142" s="741"/>
      <c r="BD142" s="602"/>
      <c r="BE142" s="602"/>
      <c r="BF142" s="602"/>
      <c r="BG142" s="741"/>
      <c r="BH142" s="741"/>
      <c r="BI142" s="741"/>
      <c r="BJ142" s="96"/>
      <c r="BK142" s="96"/>
      <c r="BL142" s="96"/>
      <c r="BM142" s="96"/>
      <c r="BN142" s="96"/>
      <c r="BO142" s="96"/>
      <c r="BP142" s="96"/>
      <c r="BQ142" s="96"/>
      <c r="BR142" s="96"/>
      <c r="BS142" s="96"/>
      <c r="BT142" s="96"/>
      <c r="BU142" s="96"/>
      <c r="BV142" s="96"/>
    </row>
    <row r="143" spans="3:74" x14ac:dyDescent="0.2">
      <c r="C143" s="464"/>
      <c r="D143" s="464"/>
      <c r="E143" s="464"/>
      <c r="F143" s="464"/>
      <c r="G143" s="464"/>
      <c r="H143" s="464"/>
      <c r="I143" s="464"/>
      <c r="J143" s="464"/>
      <c r="K143" s="464"/>
      <c r="L143" s="464"/>
      <c r="M143" s="464"/>
      <c r="N143" s="464"/>
      <c r="O143" s="464"/>
      <c r="P143" s="464"/>
      <c r="Q143" s="464"/>
      <c r="R143" s="464"/>
      <c r="S143" s="464"/>
      <c r="T143" s="464"/>
      <c r="U143" s="464"/>
      <c r="V143" s="464"/>
      <c r="W143" s="464"/>
      <c r="X143" s="464"/>
      <c r="Y143" s="464"/>
      <c r="Z143" s="464"/>
      <c r="AA143" s="464"/>
      <c r="AB143" s="464"/>
      <c r="AC143" s="464"/>
      <c r="AD143" s="464"/>
      <c r="AE143" s="464"/>
      <c r="AF143" s="464"/>
      <c r="AG143" s="464"/>
      <c r="AH143" s="464"/>
      <c r="AI143" s="464"/>
      <c r="AJ143" s="464"/>
      <c r="AK143" s="464"/>
      <c r="AL143" s="464"/>
      <c r="AM143" s="464"/>
      <c r="AN143" s="464"/>
      <c r="AO143" s="464"/>
      <c r="AP143" s="464"/>
      <c r="AQ143" s="464"/>
      <c r="AR143" s="464"/>
      <c r="AS143" s="464"/>
      <c r="AT143" s="464"/>
      <c r="AU143" s="464"/>
      <c r="AV143" s="464"/>
      <c r="AW143" s="464"/>
      <c r="AX143" s="464"/>
      <c r="BK143" s="94"/>
      <c r="BL143" s="94"/>
      <c r="BM143" s="94"/>
      <c r="BN143" s="94"/>
      <c r="BO143" s="94"/>
      <c r="BP143" s="94"/>
      <c r="BQ143" s="94"/>
      <c r="BR143" s="94"/>
      <c r="BS143" s="94"/>
      <c r="BT143" s="94"/>
      <c r="BU143" s="94"/>
      <c r="BV143" s="94"/>
    </row>
    <row r="144" spans="3:74" x14ac:dyDescent="0.2">
      <c r="C144" s="940"/>
      <c r="D144" s="940"/>
      <c r="E144" s="940"/>
      <c r="F144" s="940"/>
      <c r="G144" s="940"/>
      <c r="H144" s="940"/>
      <c r="I144" s="940"/>
      <c r="J144" s="940"/>
      <c r="K144" s="940"/>
      <c r="L144" s="940"/>
      <c r="M144" s="940"/>
      <c r="N144" s="940"/>
      <c r="O144" s="940"/>
      <c r="P144" s="940"/>
      <c r="Q144" s="940"/>
      <c r="R144" s="940"/>
      <c r="S144" s="940"/>
      <c r="T144" s="940"/>
      <c r="U144" s="940"/>
      <c r="V144" s="940"/>
      <c r="W144" s="940"/>
      <c r="X144" s="940"/>
      <c r="Y144" s="940"/>
      <c r="Z144" s="940"/>
      <c r="AA144" s="940"/>
      <c r="AB144" s="940"/>
      <c r="AC144" s="940"/>
      <c r="AD144" s="940"/>
      <c r="AE144" s="940"/>
      <c r="AF144" s="940"/>
      <c r="AG144" s="940"/>
      <c r="AH144" s="940"/>
      <c r="AI144" s="940"/>
      <c r="AJ144" s="940"/>
      <c r="AK144" s="940"/>
      <c r="AL144" s="940"/>
      <c r="AM144" s="940"/>
      <c r="AN144" s="940"/>
      <c r="AO144" s="940"/>
      <c r="AP144" s="940"/>
      <c r="AQ144" s="940"/>
      <c r="AR144" s="940"/>
      <c r="AS144" s="940"/>
      <c r="AT144" s="940"/>
      <c r="AU144" s="940"/>
      <c r="AV144" s="940"/>
      <c r="AW144" s="940"/>
      <c r="AX144" s="940"/>
      <c r="AY144" s="742"/>
      <c r="AZ144" s="742"/>
      <c r="BA144" s="742"/>
      <c r="BB144" s="742"/>
      <c r="BC144" s="742"/>
      <c r="BD144" s="603"/>
      <c r="BE144" s="603"/>
      <c r="BF144" s="603"/>
      <c r="BG144" s="742"/>
      <c r="BH144" s="742"/>
      <c r="BI144" s="742"/>
      <c r="BJ144" s="97"/>
      <c r="BK144" s="97"/>
      <c r="BL144" s="97"/>
      <c r="BM144" s="97"/>
      <c r="BN144" s="97"/>
      <c r="BO144" s="97"/>
      <c r="BP144" s="97"/>
      <c r="BQ144" s="97"/>
      <c r="BR144" s="97"/>
      <c r="BS144" s="97"/>
      <c r="BT144" s="97"/>
      <c r="BU144" s="97"/>
      <c r="BV144" s="97"/>
    </row>
    <row r="145" spans="63:74" x14ac:dyDescent="0.2">
      <c r="BK145" s="94"/>
      <c r="BL145" s="94"/>
      <c r="BM145" s="94"/>
      <c r="BN145" s="94"/>
      <c r="BO145" s="94"/>
      <c r="BP145" s="94"/>
      <c r="BQ145" s="94"/>
      <c r="BR145" s="94"/>
      <c r="BS145" s="94"/>
      <c r="BT145" s="94"/>
      <c r="BU145" s="94"/>
      <c r="BV145" s="94"/>
    </row>
    <row r="146" spans="63:74" x14ac:dyDescent="0.2">
      <c r="BK146" s="94"/>
      <c r="BL146" s="94"/>
      <c r="BM146" s="94"/>
      <c r="BN146" s="94"/>
      <c r="BO146" s="94"/>
      <c r="BP146" s="94"/>
      <c r="BQ146" s="94"/>
      <c r="BR146" s="94"/>
      <c r="BS146" s="94"/>
      <c r="BT146" s="94"/>
      <c r="BU146" s="94"/>
      <c r="BV146" s="94"/>
    </row>
    <row r="147" spans="63:74" x14ac:dyDescent="0.2">
      <c r="BK147" s="94"/>
      <c r="BL147" s="94"/>
      <c r="BM147" s="94"/>
      <c r="BN147" s="94"/>
      <c r="BO147" s="94"/>
      <c r="BP147" s="94"/>
      <c r="BQ147" s="94"/>
      <c r="BR147" s="94"/>
      <c r="BS147" s="94"/>
      <c r="BT147" s="94"/>
      <c r="BU147" s="94"/>
      <c r="BV147" s="94"/>
    </row>
    <row r="148" spans="63:74" x14ac:dyDescent="0.2">
      <c r="BK148" s="94"/>
      <c r="BL148" s="94"/>
      <c r="BM148" s="94"/>
      <c r="BN148" s="94"/>
      <c r="BO148" s="94"/>
      <c r="BP148" s="94"/>
      <c r="BQ148" s="94"/>
      <c r="BR148" s="94"/>
      <c r="BS148" s="94"/>
      <c r="BT148" s="94"/>
      <c r="BU148" s="94"/>
      <c r="BV148" s="94"/>
    </row>
    <row r="149" spans="63:74" x14ac:dyDescent="0.2">
      <c r="BK149" s="94"/>
      <c r="BL149" s="94"/>
      <c r="BM149" s="94"/>
      <c r="BN149" s="94"/>
      <c r="BO149" s="94"/>
      <c r="BP149" s="94"/>
      <c r="BQ149" s="94"/>
      <c r="BR149" s="94"/>
      <c r="BS149" s="94"/>
      <c r="BT149" s="94"/>
      <c r="BU149" s="94"/>
      <c r="BV149" s="94"/>
    </row>
    <row r="150" spans="63:74" x14ac:dyDescent="0.2">
      <c r="BK150" s="94"/>
      <c r="BL150" s="94"/>
      <c r="BM150" s="94"/>
      <c r="BN150" s="94"/>
      <c r="BO150" s="94"/>
      <c r="BP150" s="94"/>
      <c r="BQ150" s="94"/>
      <c r="BR150" s="94"/>
      <c r="BS150" s="94"/>
      <c r="BT150" s="94"/>
      <c r="BU150" s="94"/>
      <c r="BV150" s="94"/>
    </row>
    <row r="151" spans="63:74" x14ac:dyDescent="0.2">
      <c r="BK151" s="94"/>
      <c r="BL151" s="94"/>
      <c r="BM151" s="94"/>
      <c r="BN151" s="94"/>
      <c r="BO151" s="94"/>
      <c r="BP151" s="94"/>
      <c r="BQ151" s="94"/>
      <c r="BR151" s="94"/>
      <c r="BS151" s="94"/>
      <c r="BT151" s="94"/>
      <c r="BU151" s="94"/>
      <c r="BV151" s="94"/>
    </row>
    <row r="152" spans="63:74" x14ac:dyDescent="0.2">
      <c r="BK152" s="94"/>
      <c r="BL152" s="94"/>
      <c r="BM152" s="94"/>
      <c r="BN152" s="94"/>
      <c r="BO152" s="94"/>
      <c r="BP152" s="94"/>
      <c r="BQ152" s="94"/>
      <c r="BR152" s="94"/>
      <c r="BS152" s="94"/>
      <c r="BT152" s="94"/>
      <c r="BU152" s="94"/>
      <c r="BV152" s="94"/>
    </row>
    <row r="153" spans="63:74" x14ac:dyDescent="0.2">
      <c r="BK153" s="94"/>
      <c r="BL153" s="94"/>
      <c r="BM153" s="94"/>
      <c r="BN153" s="94"/>
      <c r="BO153" s="94"/>
      <c r="BP153" s="94"/>
      <c r="BQ153" s="94"/>
      <c r="BR153" s="94"/>
      <c r="BS153" s="94"/>
      <c r="BT153" s="94"/>
      <c r="BU153" s="94"/>
      <c r="BV153" s="94"/>
    </row>
    <row r="154" spans="63:74" x14ac:dyDescent="0.2">
      <c r="BK154" s="94"/>
      <c r="BL154" s="94"/>
      <c r="BM154" s="94"/>
      <c r="BN154" s="94"/>
      <c r="BO154" s="94"/>
      <c r="BP154" s="94"/>
      <c r="BQ154" s="94"/>
      <c r="BR154" s="94"/>
      <c r="BS154" s="94"/>
      <c r="BT154" s="94"/>
      <c r="BU154" s="94"/>
      <c r="BV154" s="94"/>
    </row>
    <row r="155" spans="63:74" x14ac:dyDescent="0.2">
      <c r="BK155" s="94"/>
      <c r="BL155" s="94"/>
      <c r="BM155" s="94"/>
      <c r="BN155" s="94"/>
      <c r="BO155" s="94"/>
      <c r="BP155" s="94"/>
      <c r="BQ155" s="94"/>
      <c r="BR155" s="94"/>
      <c r="BS155" s="94"/>
      <c r="BT155" s="94"/>
      <c r="BU155" s="94"/>
      <c r="BV155" s="94"/>
    </row>
    <row r="156" spans="63:74" x14ac:dyDescent="0.2">
      <c r="BK156" s="94"/>
      <c r="BL156" s="94"/>
      <c r="BM156" s="94"/>
      <c r="BN156" s="94"/>
      <c r="BO156" s="94"/>
      <c r="BP156" s="94"/>
      <c r="BQ156" s="94"/>
      <c r="BR156" s="94"/>
      <c r="BS156" s="94"/>
      <c r="BT156" s="94"/>
      <c r="BU156" s="94"/>
      <c r="BV156" s="94"/>
    </row>
    <row r="157" spans="63:74" x14ac:dyDescent="0.2">
      <c r="BK157" s="94"/>
      <c r="BL157" s="94"/>
      <c r="BM157" s="94"/>
      <c r="BN157" s="94"/>
      <c r="BO157" s="94"/>
      <c r="BP157" s="94"/>
      <c r="BQ157" s="94"/>
      <c r="BR157" s="94"/>
      <c r="BS157" s="94"/>
      <c r="BT157" s="94"/>
      <c r="BU157" s="94"/>
      <c r="BV157" s="94"/>
    </row>
    <row r="158" spans="63:74" x14ac:dyDescent="0.2">
      <c r="BK158" s="94"/>
      <c r="BL158" s="94"/>
      <c r="BM158" s="94"/>
      <c r="BN158" s="94"/>
      <c r="BO158" s="94"/>
      <c r="BP158" s="94"/>
      <c r="BQ158" s="94"/>
      <c r="BR158" s="94"/>
      <c r="BS158" s="94"/>
      <c r="BT158" s="94"/>
      <c r="BU158" s="94"/>
      <c r="BV158" s="94"/>
    </row>
    <row r="159" spans="63:74" x14ac:dyDescent="0.2">
      <c r="BK159" s="94"/>
      <c r="BL159" s="94"/>
      <c r="BM159" s="94"/>
      <c r="BN159" s="94"/>
      <c r="BO159" s="94"/>
      <c r="BP159" s="94"/>
      <c r="BQ159" s="94"/>
      <c r="BR159" s="94"/>
      <c r="BS159" s="94"/>
      <c r="BT159" s="94"/>
      <c r="BU159" s="94"/>
      <c r="BV159" s="94"/>
    </row>
    <row r="160" spans="63:74" x14ac:dyDescent="0.2">
      <c r="BK160" s="94"/>
      <c r="BL160" s="94"/>
      <c r="BM160" s="94"/>
      <c r="BN160" s="94"/>
      <c r="BO160" s="94"/>
      <c r="BP160" s="94"/>
      <c r="BQ160" s="94"/>
      <c r="BR160" s="94"/>
      <c r="BS160" s="94"/>
      <c r="BT160" s="94"/>
      <c r="BU160" s="94"/>
      <c r="BV160" s="94"/>
    </row>
    <row r="161" spans="63:74" x14ac:dyDescent="0.2">
      <c r="BK161" s="94"/>
      <c r="BL161" s="94"/>
      <c r="BM161" s="94"/>
      <c r="BN161" s="94"/>
      <c r="BO161" s="94"/>
      <c r="BP161" s="94"/>
      <c r="BQ161" s="94"/>
      <c r="BR161" s="94"/>
      <c r="BS161" s="94"/>
      <c r="BT161" s="94"/>
      <c r="BU161" s="94"/>
      <c r="BV161" s="94"/>
    </row>
    <row r="162" spans="63:74" x14ac:dyDescent="0.2">
      <c r="BK162" s="94"/>
      <c r="BL162" s="94"/>
      <c r="BM162" s="94"/>
      <c r="BN162" s="94"/>
      <c r="BO162" s="94"/>
      <c r="BP162" s="94"/>
      <c r="BQ162" s="94"/>
      <c r="BR162" s="94"/>
      <c r="BS162" s="94"/>
      <c r="BT162" s="94"/>
      <c r="BU162" s="94"/>
      <c r="BV162" s="94"/>
    </row>
    <row r="163" spans="63:74" x14ac:dyDescent="0.2">
      <c r="BK163" s="94"/>
      <c r="BL163" s="94"/>
      <c r="BM163" s="94"/>
      <c r="BN163" s="94"/>
      <c r="BO163" s="94"/>
      <c r="BP163" s="94"/>
      <c r="BQ163" s="94"/>
      <c r="BR163" s="94"/>
      <c r="BS163" s="94"/>
      <c r="BT163" s="94"/>
      <c r="BU163" s="94"/>
      <c r="BV163" s="94"/>
    </row>
    <row r="164" spans="63:74" x14ac:dyDescent="0.2">
      <c r="BK164" s="94"/>
      <c r="BL164" s="94"/>
      <c r="BM164" s="94"/>
      <c r="BN164" s="94"/>
      <c r="BO164" s="94"/>
      <c r="BP164" s="94"/>
      <c r="BQ164" s="94"/>
      <c r="BR164" s="94"/>
      <c r="BS164" s="94"/>
      <c r="BT164" s="94"/>
      <c r="BU164" s="94"/>
      <c r="BV164" s="94"/>
    </row>
    <row r="165" spans="63:74" x14ac:dyDescent="0.2">
      <c r="BK165" s="94"/>
      <c r="BL165" s="94"/>
      <c r="BM165" s="94"/>
      <c r="BN165" s="94"/>
      <c r="BO165" s="94"/>
      <c r="BP165" s="94"/>
      <c r="BQ165" s="94"/>
      <c r="BR165" s="94"/>
      <c r="BS165" s="94"/>
      <c r="BT165" s="94"/>
      <c r="BU165" s="94"/>
      <c r="BV165" s="94"/>
    </row>
    <row r="166" spans="63:74" x14ac:dyDescent="0.2">
      <c r="BK166" s="94"/>
      <c r="BL166" s="94"/>
      <c r="BM166" s="94"/>
      <c r="BN166" s="94"/>
      <c r="BO166" s="94"/>
      <c r="BP166" s="94"/>
      <c r="BQ166" s="94"/>
      <c r="BR166" s="94"/>
      <c r="BS166" s="94"/>
      <c r="BT166" s="94"/>
      <c r="BU166" s="94"/>
      <c r="BV166" s="94"/>
    </row>
    <row r="167" spans="63:74" x14ac:dyDescent="0.2">
      <c r="BK167" s="94"/>
      <c r="BL167" s="94"/>
      <c r="BM167" s="94"/>
      <c r="BN167" s="94"/>
      <c r="BO167" s="94"/>
      <c r="BP167" s="94"/>
      <c r="BQ167" s="94"/>
      <c r="BR167" s="94"/>
      <c r="BS167" s="94"/>
      <c r="BT167" s="94"/>
      <c r="BU167" s="94"/>
      <c r="BV167" s="94"/>
    </row>
    <row r="168" spans="63:74" x14ac:dyDescent="0.2">
      <c r="BK168" s="94"/>
      <c r="BL168" s="94"/>
      <c r="BM168" s="94"/>
      <c r="BN168" s="94"/>
      <c r="BO168" s="94"/>
      <c r="BP168" s="94"/>
      <c r="BQ168" s="94"/>
      <c r="BR168" s="94"/>
      <c r="BS168" s="94"/>
      <c r="BT168" s="94"/>
      <c r="BU168" s="94"/>
      <c r="BV168" s="94"/>
    </row>
    <row r="169" spans="63:74" x14ac:dyDescent="0.2">
      <c r="BK169" s="94"/>
      <c r="BL169" s="94"/>
      <c r="BM169" s="94"/>
      <c r="BN169" s="94"/>
      <c r="BO169" s="94"/>
      <c r="BP169" s="94"/>
      <c r="BQ169" s="94"/>
      <c r="BR169" s="94"/>
      <c r="BS169" s="94"/>
      <c r="BT169" s="94"/>
      <c r="BU169" s="94"/>
      <c r="BV169" s="94"/>
    </row>
    <row r="170" spans="63:74" x14ac:dyDescent="0.2">
      <c r="BK170" s="94"/>
      <c r="BL170" s="94"/>
      <c r="BM170" s="94"/>
      <c r="BN170" s="94"/>
      <c r="BO170" s="94"/>
      <c r="BP170" s="94"/>
      <c r="BQ170" s="94"/>
      <c r="BR170" s="94"/>
      <c r="BS170" s="94"/>
      <c r="BT170" s="94"/>
      <c r="BU170" s="94"/>
      <c r="BV170" s="94"/>
    </row>
    <row r="171" spans="63:74" x14ac:dyDescent="0.2">
      <c r="BK171" s="94"/>
      <c r="BL171" s="94"/>
      <c r="BM171" s="94"/>
      <c r="BN171" s="94"/>
      <c r="BO171" s="94"/>
      <c r="BP171" s="94"/>
      <c r="BQ171" s="94"/>
      <c r="BR171" s="94"/>
      <c r="BS171" s="94"/>
      <c r="BT171" s="94"/>
      <c r="BU171" s="94"/>
      <c r="BV171" s="94"/>
    </row>
    <row r="172" spans="63:74" x14ac:dyDescent="0.2">
      <c r="BK172" s="94"/>
      <c r="BL172" s="94"/>
      <c r="BM172" s="94"/>
      <c r="BN172" s="94"/>
      <c r="BO172" s="94"/>
      <c r="BP172" s="94"/>
      <c r="BQ172" s="94"/>
      <c r="BR172" s="94"/>
      <c r="BS172" s="94"/>
      <c r="BT172" s="94"/>
      <c r="BU172" s="94"/>
      <c r="BV172" s="94"/>
    </row>
    <row r="173" spans="63:74" x14ac:dyDescent="0.2">
      <c r="BK173" s="94"/>
      <c r="BL173" s="94"/>
      <c r="BM173" s="94"/>
      <c r="BN173" s="94"/>
      <c r="BO173" s="94"/>
      <c r="BP173" s="94"/>
      <c r="BQ173" s="94"/>
      <c r="BR173" s="94"/>
      <c r="BS173" s="94"/>
      <c r="BT173" s="94"/>
      <c r="BU173" s="94"/>
      <c r="BV173" s="94"/>
    </row>
    <row r="174" spans="63:74" x14ac:dyDescent="0.2">
      <c r="BK174" s="94"/>
      <c r="BL174" s="94"/>
      <c r="BM174" s="94"/>
      <c r="BN174" s="94"/>
      <c r="BO174" s="94"/>
      <c r="BP174" s="94"/>
      <c r="BQ174" s="94"/>
      <c r="BR174" s="94"/>
      <c r="BS174" s="94"/>
      <c r="BT174" s="94"/>
      <c r="BU174" s="94"/>
      <c r="BV174" s="94"/>
    </row>
    <row r="175" spans="63:74" x14ac:dyDescent="0.2">
      <c r="BK175" s="94"/>
      <c r="BL175" s="94"/>
      <c r="BM175" s="94"/>
      <c r="BN175" s="94"/>
      <c r="BO175" s="94"/>
      <c r="BP175" s="94"/>
      <c r="BQ175" s="94"/>
      <c r="BR175" s="94"/>
      <c r="BS175" s="94"/>
      <c r="BT175" s="94"/>
      <c r="BU175" s="94"/>
      <c r="BV175" s="94"/>
    </row>
    <row r="176" spans="63:74" x14ac:dyDescent="0.2">
      <c r="BK176" s="94"/>
      <c r="BL176" s="94"/>
      <c r="BM176" s="94"/>
      <c r="BN176" s="94"/>
      <c r="BO176" s="94"/>
      <c r="BP176" s="94"/>
      <c r="BQ176" s="94"/>
      <c r="BR176" s="94"/>
      <c r="BS176" s="94"/>
      <c r="BT176" s="94"/>
      <c r="BU176" s="94"/>
      <c r="BV176" s="94"/>
    </row>
    <row r="177" spans="63:74" x14ac:dyDescent="0.2">
      <c r="BK177" s="94"/>
      <c r="BL177" s="94"/>
      <c r="BM177" s="94"/>
      <c r="BN177" s="94"/>
      <c r="BO177" s="94"/>
      <c r="BP177" s="94"/>
      <c r="BQ177" s="94"/>
      <c r="BR177" s="94"/>
      <c r="BS177" s="94"/>
      <c r="BT177" s="94"/>
      <c r="BU177" s="94"/>
      <c r="BV177" s="94"/>
    </row>
    <row r="178" spans="63:74" x14ac:dyDescent="0.2">
      <c r="BK178" s="94"/>
      <c r="BL178" s="94"/>
      <c r="BM178" s="94"/>
      <c r="BN178" s="94"/>
      <c r="BO178" s="94"/>
      <c r="BP178" s="94"/>
      <c r="BQ178" s="94"/>
      <c r="BR178" s="94"/>
      <c r="BS178" s="94"/>
      <c r="BT178" s="94"/>
      <c r="BU178" s="94"/>
      <c r="BV178" s="94"/>
    </row>
    <row r="179" spans="63:74" x14ac:dyDescent="0.2">
      <c r="BK179" s="94"/>
      <c r="BL179" s="94"/>
      <c r="BM179" s="94"/>
      <c r="BN179" s="94"/>
      <c r="BO179" s="94"/>
      <c r="BP179" s="94"/>
      <c r="BQ179" s="94"/>
      <c r="BR179" s="94"/>
      <c r="BS179" s="94"/>
      <c r="BT179" s="94"/>
      <c r="BU179" s="94"/>
      <c r="BV179" s="94"/>
    </row>
    <row r="180" spans="63:74" x14ac:dyDescent="0.2">
      <c r="BK180" s="94"/>
      <c r="BL180" s="94"/>
      <c r="BM180" s="94"/>
      <c r="BN180" s="94"/>
      <c r="BO180" s="94"/>
      <c r="BP180" s="94"/>
      <c r="BQ180" s="94"/>
      <c r="BR180" s="94"/>
      <c r="BS180" s="94"/>
      <c r="BT180" s="94"/>
      <c r="BU180" s="94"/>
      <c r="BV180" s="94"/>
    </row>
    <row r="181" spans="63:74" x14ac:dyDescent="0.2">
      <c r="BK181" s="94"/>
      <c r="BL181" s="94"/>
      <c r="BM181" s="94"/>
      <c r="BN181" s="94"/>
      <c r="BO181" s="94"/>
      <c r="BP181" s="94"/>
      <c r="BQ181" s="94"/>
      <c r="BR181" s="94"/>
      <c r="BS181" s="94"/>
      <c r="BT181" s="94"/>
      <c r="BU181" s="94"/>
      <c r="BV181" s="94"/>
    </row>
    <row r="182" spans="63:74" x14ac:dyDescent="0.2">
      <c r="BK182" s="94"/>
      <c r="BL182" s="94"/>
      <c r="BM182" s="94"/>
      <c r="BN182" s="94"/>
      <c r="BO182" s="94"/>
      <c r="BP182" s="94"/>
      <c r="BQ182" s="94"/>
      <c r="BR182" s="94"/>
      <c r="BS182" s="94"/>
      <c r="BT182" s="94"/>
      <c r="BU182" s="94"/>
      <c r="BV182" s="94"/>
    </row>
    <row r="183" spans="63:74" x14ac:dyDescent="0.2">
      <c r="BK183" s="94"/>
      <c r="BL183" s="94"/>
      <c r="BM183" s="94"/>
      <c r="BN183" s="94"/>
      <c r="BO183" s="94"/>
      <c r="BP183" s="94"/>
      <c r="BQ183" s="94"/>
      <c r="BR183" s="94"/>
      <c r="BS183" s="94"/>
      <c r="BT183" s="94"/>
      <c r="BU183" s="94"/>
      <c r="BV183" s="94"/>
    </row>
    <row r="184" spans="63:74" x14ac:dyDescent="0.2">
      <c r="BK184" s="94"/>
      <c r="BL184" s="94"/>
      <c r="BM184" s="94"/>
      <c r="BN184" s="94"/>
      <c r="BO184" s="94"/>
      <c r="BP184" s="94"/>
      <c r="BQ184" s="94"/>
      <c r="BR184" s="94"/>
      <c r="BS184" s="94"/>
      <c r="BT184" s="94"/>
      <c r="BU184" s="94"/>
      <c r="BV184" s="94"/>
    </row>
    <row r="185" spans="63:74" x14ac:dyDescent="0.2">
      <c r="BK185" s="94"/>
      <c r="BL185" s="94"/>
      <c r="BM185" s="94"/>
      <c r="BN185" s="94"/>
      <c r="BO185" s="94"/>
      <c r="BP185" s="94"/>
      <c r="BQ185" s="94"/>
      <c r="BR185" s="94"/>
      <c r="BS185" s="94"/>
      <c r="BT185" s="94"/>
      <c r="BU185" s="94"/>
      <c r="BV185" s="94"/>
    </row>
    <row r="186" spans="63:74" x14ac:dyDescent="0.2">
      <c r="BK186" s="94"/>
      <c r="BL186" s="94"/>
      <c r="BM186" s="94"/>
      <c r="BN186" s="94"/>
      <c r="BO186" s="94"/>
      <c r="BP186" s="94"/>
      <c r="BQ186" s="94"/>
      <c r="BR186" s="94"/>
      <c r="BS186" s="94"/>
      <c r="BT186" s="94"/>
      <c r="BU186" s="94"/>
      <c r="BV186" s="94"/>
    </row>
    <row r="187" spans="63:74" x14ac:dyDescent="0.2">
      <c r="BK187" s="94"/>
      <c r="BL187" s="94"/>
      <c r="BM187" s="94"/>
      <c r="BN187" s="94"/>
      <c r="BO187" s="94"/>
      <c r="BP187" s="94"/>
      <c r="BQ187" s="94"/>
      <c r="BR187" s="94"/>
      <c r="BS187" s="94"/>
      <c r="BT187" s="94"/>
      <c r="BU187" s="94"/>
      <c r="BV187" s="94"/>
    </row>
    <row r="188" spans="63:74" x14ac:dyDescent="0.2">
      <c r="BK188" s="94"/>
      <c r="BL188" s="94"/>
      <c r="BM188" s="94"/>
      <c r="BN188" s="94"/>
      <c r="BO188" s="94"/>
      <c r="BP188" s="94"/>
      <c r="BQ188" s="94"/>
      <c r="BR188" s="94"/>
      <c r="BS188" s="94"/>
      <c r="BT188" s="94"/>
      <c r="BU188" s="94"/>
      <c r="BV188" s="94"/>
    </row>
  </sheetData>
  <mergeCells count="18">
    <mergeCell ref="B97:Q97"/>
    <mergeCell ref="B98:Q98"/>
    <mergeCell ref="B99:Q99"/>
    <mergeCell ref="B100:Q100"/>
    <mergeCell ref="B102:Q102"/>
    <mergeCell ref="B101:R101"/>
    <mergeCell ref="AY3:BJ3"/>
    <mergeCell ref="BK3:BV3"/>
    <mergeCell ref="B93:Q93"/>
    <mergeCell ref="B94:Q94"/>
    <mergeCell ref="B95:Q95"/>
    <mergeCell ref="B92:Q92"/>
    <mergeCell ref="AM3:AX3"/>
    <mergeCell ref="A1:A2"/>
    <mergeCell ref="B1:AL1"/>
    <mergeCell ref="C3:N3"/>
    <mergeCell ref="O3:Z3"/>
    <mergeCell ref="AA3:AL3"/>
  </mergeCells>
  <conditionalFormatting sqref="C92:P92">
    <cfRule type="cellIs" dxfId="0" priority="1" stopIfTrue="1" operator="notEqual">
      <formula>0</formula>
    </cfRule>
  </conditionalFormatting>
  <hyperlinks>
    <hyperlink ref="A1:A2" location="Contents!A1" display="Table of Contents" xr:uid="{82D4B807-DECA-4BB5-ADE4-469E7B1E263B}"/>
  </hyperlinks>
  <pageMargins left="0.25" right="0.25" top="0.25" bottom="0.25" header="0.5" footer="0.5"/>
  <pageSetup scale="87" orientation="portrait" horizontalDpi="300" verticalDpi="300" r:id="rId1"/>
  <headerFooter alignWithMargins="0">
    <oddFooter>&amp;L&amp;"Courier,Bold"&amp;14&amp;F&amp;C&amp;6&amp;P&amp;R&amp;"Courier,Bold"&amp;14&amp;D  &amp;T</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826C6-2B00-469B-BAC1-E1B1527366B9}">
  <sheetPr transitionEvaluation="1" transitionEntry="1">
    <pageSetUpPr fitToPage="1"/>
  </sheetPr>
  <dimension ref="A1:BV128"/>
  <sheetViews>
    <sheetView showGridLines="0" zoomScaleNormal="100" workbookViewId="0">
      <pane xSplit="2" ySplit="4" topLeftCell="AU5" activePane="bottomRight" state="frozen"/>
      <selection pane="topRight" activeCell="BF63" sqref="BF63"/>
      <selection pane="bottomLeft" activeCell="BF63" sqref="BF63"/>
      <selection pane="bottomRight" activeCell="BE19" sqref="BE19"/>
    </sheetView>
  </sheetViews>
  <sheetFormatPr defaultColWidth="9.5703125" defaultRowHeight="12" x14ac:dyDescent="0.15"/>
  <cols>
    <col min="1" max="1" width="10.5703125" style="2" customWidth="1"/>
    <col min="2" max="2" width="58" style="2" customWidth="1"/>
    <col min="3" max="50" width="6.5703125" style="2" customWidth="1"/>
    <col min="51" max="55" width="6.5703125" style="571" customWidth="1"/>
    <col min="56" max="58" width="6.5703125" style="569" customWidth="1"/>
    <col min="59" max="61" width="6.5703125" style="571" customWidth="1"/>
    <col min="62" max="62" width="6.5703125" style="103" customWidth="1"/>
    <col min="63" max="64" width="6.5703125" style="2" customWidth="1"/>
    <col min="65" max="65" width="6.5703125" style="2" bestFit="1" customWidth="1"/>
    <col min="66" max="74" width="6.5703125" style="2" customWidth="1"/>
    <col min="75" max="16384" width="9.5703125" style="2"/>
  </cols>
  <sheetData>
    <row r="1" spans="1:74" ht="15.75" customHeight="1" x14ac:dyDescent="0.2">
      <c r="A1" s="970" t="s">
        <v>38</v>
      </c>
      <c r="B1" s="1041" t="s">
        <v>37</v>
      </c>
      <c r="C1" s="975"/>
      <c r="D1" s="975"/>
      <c r="E1" s="975"/>
      <c r="F1" s="975"/>
      <c r="G1" s="975"/>
      <c r="H1" s="975"/>
      <c r="I1" s="975"/>
      <c r="J1" s="975"/>
      <c r="K1" s="975"/>
      <c r="L1" s="975"/>
      <c r="M1" s="975"/>
      <c r="N1" s="975"/>
      <c r="O1" s="975"/>
      <c r="P1" s="975"/>
      <c r="Q1" s="975"/>
      <c r="R1" s="975"/>
      <c r="S1" s="975"/>
      <c r="T1" s="975"/>
      <c r="U1" s="975"/>
      <c r="V1" s="975"/>
      <c r="W1" s="975"/>
      <c r="X1" s="975"/>
      <c r="Y1" s="975"/>
      <c r="Z1" s="975"/>
      <c r="AA1" s="975"/>
      <c r="AB1" s="975"/>
      <c r="AC1" s="975"/>
      <c r="AD1" s="975"/>
      <c r="AE1" s="975"/>
      <c r="AF1" s="975"/>
      <c r="AG1" s="975"/>
      <c r="AH1" s="975"/>
      <c r="AI1" s="975"/>
      <c r="AJ1" s="975"/>
      <c r="AK1" s="975"/>
      <c r="AL1" s="975"/>
    </row>
    <row r="2" spans="1:74" s="4" customFormat="1" ht="12.75" x14ac:dyDescent="0.2">
      <c r="A2" s="971"/>
      <c r="B2" s="884" t="str">
        <f>"U.S. Energy Information Administration  |  Short-Term Energy Outlook  - "&amp;Dates!D1</f>
        <v>U.S. Energy Information Administration  |  Short-Term Energy Outlook  - August 2026</v>
      </c>
      <c r="C2" s="164"/>
      <c r="D2" s="164"/>
      <c r="E2" s="164"/>
      <c r="F2" s="164"/>
      <c r="G2" s="164"/>
      <c r="H2" s="164"/>
      <c r="I2" s="164"/>
      <c r="J2" s="164"/>
      <c r="K2" s="164"/>
      <c r="L2" s="164"/>
      <c r="M2" s="164"/>
      <c r="N2" s="164"/>
      <c r="O2" s="164"/>
      <c r="P2" s="164"/>
      <c r="Q2" s="164"/>
      <c r="R2" s="164"/>
      <c r="S2" s="164"/>
      <c r="T2" s="164"/>
      <c r="U2" s="164"/>
      <c r="V2" s="164"/>
      <c r="W2" s="164"/>
      <c r="X2" s="164"/>
      <c r="Y2" s="164"/>
      <c r="Z2" s="164"/>
      <c r="AA2" s="164"/>
      <c r="AB2" s="164"/>
      <c r="AC2" s="164"/>
      <c r="AD2" s="164"/>
      <c r="AE2" s="164"/>
      <c r="AF2" s="164"/>
      <c r="AG2" s="164"/>
      <c r="AH2" s="164"/>
      <c r="AI2" s="164"/>
      <c r="AJ2" s="164"/>
      <c r="AK2" s="164"/>
      <c r="AL2" s="164"/>
      <c r="AY2" s="731"/>
      <c r="AZ2" s="731"/>
      <c r="BA2" s="731"/>
      <c r="BB2" s="731"/>
      <c r="BC2" s="731"/>
      <c r="BD2" s="570"/>
      <c r="BE2" s="570"/>
      <c r="BF2" s="570"/>
      <c r="BG2" s="731"/>
      <c r="BH2" s="731"/>
      <c r="BI2" s="731"/>
      <c r="BJ2" s="156"/>
    </row>
    <row r="3" spans="1:74" s="7" customFormat="1" ht="12.75" x14ac:dyDescent="0.2">
      <c r="A3" s="248" t="s">
        <v>39</v>
      </c>
      <c r="B3" s="9"/>
      <c r="C3" s="962">
        <f>Dates!D3</f>
        <v>2022</v>
      </c>
      <c r="D3" s="963"/>
      <c r="E3" s="963"/>
      <c r="F3" s="963"/>
      <c r="G3" s="963"/>
      <c r="H3" s="963"/>
      <c r="I3" s="963"/>
      <c r="J3" s="963"/>
      <c r="K3" s="963"/>
      <c r="L3" s="963"/>
      <c r="M3" s="963"/>
      <c r="N3" s="964"/>
      <c r="O3" s="962">
        <f>C3+1</f>
        <v>2023</v>
      </c>
      <c r="P3" s="965"/>
      <c r="Q3" s="965"/>
      <c r="R3" s="965"/>
      <c r="S3" s="965"/>
      <c r="T3" s="965"/>
      <c r="U3" s="965"/>
      <c r="V3" s="965"/>
      <c r="W3" s="965"/>
      <c r="X3" s="963"/>
      <c r="Y3" s="963"/>
      <c r="Z3" s="964"/>
      <c r="AA3" s="955">
        <f>O3+1</f>
        <v>2024</v>
      </c>
      <c r="AB3" s="963"/>
      <c r="AC3" s="963"/>
      <c r="AD3" s="963"/>
      <c r="AE3" s="963"/>
      <c r="AF3" s="963"/>
      <c r="AG3" s="963"/>
      <c r="AH3" s="963"/>
      <c r="AI3" s="963"/>
      <c r="AJ3" s="963"/>
      <c r="AK3" s="963"/>
      <c r="AL3" s="964"/>
      <c r="AM3" s="955">
        <f>AA3+1</f>
        <v>2025</v>
      </c>
      <c r="AN3" s="963"/>
      <c r="AO3" s="963"/>
      <c r="AP3" s="963"/>
      <c r="AQ3" s="963"/>
      <c r="AR3" s="963"/>
      <c r="AS3" s="963"/>
      <c r="AT3" s="963"/>
      <c r="AU3" s="963"/>
      <c r="AV3" s="963"/>
      <c r="AW3" s="963"/>
      <c r="AX3" s="964"/>
      <c r="AY3" s="955">
        <f>AM3+1</f>
        <v>2026</v>
      </c>
      <c r="AZ3" s="956"/>
      <c r="BA3" s="956"/>
      <c r="BB3" s="956"/>
      <c r="BC3" s="956"/>
      <c r="BD3" s="956"/>
      <c r="BE3" s="956"/>
      <c r="BF3" s="956"/>
      <c r="BG3" s="956"/>
      <c r="BH3" s="956"/>
      <c r="BI3" s="956"/>
      <c r="BJ3" s="957"/>
      <c r="BK3" s="955">
        <f>AY3+1</f>
        <v>2027</v>
      </c>
      <c r="BL3" s="963"/>
      <c r="BM3" s="963"/>
      <c r="BN3" s="963"/>
      <c r="BO3" s="963"/>
      <c r="BP3" s="963"/>
      <c r="BQ3" s="963"/>
      <c r="BR3" s="963"/>
      <c r="BS3" s="963"/>
      <c r="BT3" s="963"/>
      <c r="BU3" s="963"/>
      <c r="BV3" s="964"/>
    </row>
    <row r="4" spans="1:74" s="7" customFormat="1" ht="11.25" x14ac:dyDescent="0.2">
      <c r="A4" s="254" t="str">
        <f>TEXT(Dates!$D$2,"dddd, mmmm d, yyyy")</f>
        <v>Thursday, August 6, 2026</v>
      </c>
      <c r="B4" s="10"/>
      <c r="C4" s="11" t="s">
        <v>40</v>
      </c>
      <c r="D4" s="11" t="s">
        <v>41</v>
      </c>
      <c r="E4" s="11" t="s">
        <v>42</v>
      </c>
      <c r="F4" s="11" t="s">
        <v>43</v>
      </c>
      <c r="G4" s="11" t="s">
        <v>44</v>
      </c>
      <c r="H4" s="11" t="s">
        <v>45</v>
      </c>
      <c r="I4" s="11" t="s">
        <v>46</v>
      </c>
      <c r="J4" s="11" t="s">
        <v>47</v>
      </c>
      <c r="K4" s="11" t="s">
        <v>48</v>
      </c>
      <c r="L4" s="11" t="s">
        <v>49</v>
      </c>
      <c r="M4" s="11" t="s">
        <v>50</v>
      </c>
      <c r="N4" s="11" t="s">
        <v>51</v>
      </c>
      <c r="O4" s="11" t="s">
        <v>40</v>
      </c>
      <c r="P4" s="11" t="s">
        <v>41</v>
      </c>
      <c r="Q4" s="11" t="s">
        <v>42</v>
      </c>
      <c r="R4" s="11" t="s">
        <v>43</v>
      </c>
      <c r="S4" s="11" t="s">
        <v>44</v>
      </c>
      <c r="T4" s="11" t="s">
        <v>45</v>
      </c>
      <c r="U4" s="11" t="s">
        <v>46</v>
      </c>
      <c r="V4" s="11" t="s">
        <v>47</v>
      </c>
      <c r="W4" s="11" t="s">
        <v>48</v>
      </c>
      <c r="X4" s="11" t="s">
        <v>49</v>
      </c>
      <c r="Y4" s="11" t="s">
        <v>50</v>
      </c>
      <c r="Z4" s="11" t="s">
        <v>51</v>
      </c>
      <c r="AA4" s="11" t="s">
        <v>40</v>
      </c>
      <c r="AB4" s="11" t="s">
        <v>41</v>
      </c>
      <c r="AC4" s="11" t="s">
        <v>42</v>
      </c>
      <c r="AD4" s="11" t="s">
        <v>43</v>
      </c>
      <c r="AE4" s="11" t="s">
        <v>44</v>
      </c>
      <c r="AF4" s="11" t="s">
        <v>45</v>
      </c>
      <c r="AG4" s="11" t="s">
        <v>46</v>
      </c>
      <c r="AH4" s="11" t="s">
        <v>47</v>
      </c>
      <c r="AI4" s="11" t="s">
        <v>48</v>
      </c>
      <c r="AJ4" s="11" t="s">
        <v>49</v>
      </c>
      <c r="AK4" s="11" t="s">
        <v>50</v>
      </c>
      <c r="AL4" s="11" t="s">
        <v>51</v>
      </c>
      <c r="AM4" s="11" t="s">
        <v>40</v>
      </c>
      <c r="AN4" s="11" t="s">
        <v>41</v>
      </c>
      <c r="AO4" s="11" t="s">
        <v>42</v>
      </c>
      <c r="AP4" s="11" t="s">
        <v>43</v>
      </c>
      <c r="AQ4" s="11" t="s">
        <v>44</v>
      </c>
      <c r="AR4" s="11" t="s">
        <v>45</v>
      </c>
      <c r="AS4" s="11" t="s">
        <v>46</v>
      </c>
      <c r="AT4" s="11" t="s">
        <v>47</v>
      </c>
      <c r="AU4" s="11" t="s">
        <v>48</v>
      </c>
      <c r="AV4" s="11" t="s">
        <v>49</v>
      </c>
      <c r="AW4" s="11" t="s">
        <v>50</v>
      </c>
      <c r="AX4" s="11" t="s">
        <v>51</v>
      </c>
      <c r="AY4" s="553" t="s">
        <v>40</v>
      </c>
      <c r="AZ4" s="553" t="s">
        <v>41</v>
      </c>
      <c r="BA4" s="553" t="s">
        <v>42</v>
      </c>
      <c r="BB4" s="553" t="s">
        <v>43</v>
      </c>
      <c r="BC4" s="553" t="s">
        <v>44</v>
      </c>
      <c r="BD4" s="553" t="s">
        <v>45</v>
      </c>
      <c r="BE4" s="553" t="s">
        <v>46</v>
      </c>
      <c r="BF4" s="553" t="s">
        <v>47</v>
      </c>
      <c r="BG4" s="553" t="s">
        <v>48</v>
      </c>
      <c r="BH4" s="553" t="s">
        <v>49</v>
      </c>
      <c r="BI4" s="553" t="s">
        <v>50</v>
      </c>
      <c r="BJ4" s="11" t="s">
        <v>51</v>
      </c>
      <c r="BK4" s="11" t="s">
        <v>40</v>
      </c>
      <c r="BL4" s="11" t="s">
        <v>41</v>
      </c>
      <c r="BM4" s="11" t="s">
        <v>42</v>
      </c>
      <c r="BN4" s="11" t="s">
        <v>43</v>
      </c>
      <c r="BO4" s="11" t="s">
        <v>44</v>
      </c>
      <c r="BP4" s="11" t="s">
        <v>45</v>
      </c>
      <c r="BQ4" s="11" t="s">
        <v>46</v>
      </c>
      <c r="BR4" s="11" t="s">
        <v>47</v>
      </c>
      <c r="BS4" s="11" t="s">
        <v>48</v>
      </c>
      <c r="BT4" s="11" t="s">
        <v>49</v>
      </c>
      <c r="BU4" s="11" t="s">
        <v>50</v>
      </c>
      <c r="BV4" s="11" t="s">
        <v>51</v>
      </c>
    </row>
    <row r="5" spans="1:74" s="213" customFormat="1" ht="11.1" customHeight="1" x14ac:dyDescent="0.2">
      <c r="A5" s="518" t="s">
        <v>1573</v>
      </c>
      <c r="B5" s="545" t="s">
        <v>1574</v>
      </c>
      <c r="C5" s="507">
        <v>7.44</v>
      </c>
      <c r="D5" s="507">
        <v>7.5129999999999999</v>
      </c>
      <c r="E5" s="507">
        <v>7.79</v>
      </c>
      <c r="F5" s="507">
        <v>7.6669999999999998</v>
      </c>
      <c r="G5" s="507">
        <v>7.7859999999999996</v>
      </c>
      <c r="H5" s="507">
        <v>7.8390000000000004</v>
      </c>
      <c r="I5" s="507">
        <v>7.89</v>
      </c>
      <c r="J5" s="507">
        <v>8.016</v>
      </c>
      <c r="K5" s="507">
        <v>8.2149999999999999</v>
      </c>
      <c r="L5" s="507">
        <v>8.266</v>
      </c>
      <c r="M5" s="507">
        <v>8.2789999999999999</v>
      </c>
      <c r="N5" s="507">
        <v>8.0449999999999999</v>
      </c>
      <c r="O5" s="507">
        <v>8.31</v>
      </c>
      <c r="P5" s="507">
        <v>8.3680000000000003</v>
      </c>
      <c r="Q5" s="507">
        <v>8.5670000000000002</v>
      </c>
      <c r="R5" s="507">
        <v>8.5619999999999994</v>
      </c>
      <c r="S5" s="507">
        <v>8.5890000000000004</v>
      </c>
      <c r="T5" s="507">
        <v>8.5670000000000002</v>
      </c>
      <c r="U5" s="507">
        <v>8.6280000000000001</v>
      </c>
      <c r="V5" s="507">
        <v>8.7409999999999997</v>
      </c>
      <c r="W5" s="507">
        <v>8.8079999999999998</v>
      </c>
      <c r="X5" s="507">
        <v>8.8239999999999998</v>
      </c>
      <c r="Y5" s="507">
        <v>9.0259999999999998</v>
      </c>
      <c r="Z5" s="507">
        <v>9.0139999999999993</v>
      </c>
      <c r="AA5" s="507">
        <v>8.4380000000000006</v>
      </c>
      <c r="AB5" s="507">
        <v>8.8979999999999997</v>
      </c>
      <c r="AC5" s="507">
        <v>8.9700000000000006</v>
      </c>
      <c r="AD5" s="507">
        <v>9.0389999999999997</v>
      </c>
      <c r="AE5" s="507">
        <v>9.0579999999999998</v>
      </c>
      <c r="AF5" s="507">
        <v>9.0719999999999992</v>
      </c>
      <c r="AG5" s="507">
        <v>9.0359999999999996</v>
      </c>
      <c r="AH5" s="507">
        <v>9.2270000000000003</v>
      </c>
      <c r="AI5" s="507">
        <v>9.2840000000000007</v>
      </c>
      <c r="AJ5" s="507">
        <v>9.3879999999999999</v>
      </c>
      <c r="AK5" s="507">
        <v>9.4269999999999996</v>
      </c>
      <c r="AL5" s="507">
        <v>9.2680000000000007</v>
      </c>
      <c r="AM5" s="507">
        <v>9.0079999999999991</v>
      </c>
      <c r="AN5" s="507">
        <v>9.1270000000000007</v>
      </c>
      <c r="AO5" s="507">
        <v>9.3520000000000003</v>
      </c>
      <c r="AP5" s="507">
        <v>9.327</v>
      </c>
      <c r="AQ5" s="507">
        <v>9.3089999999999993</v>
      </c>
      <c r="AR5" s="507">
        <v>9.36</v>
      </c>
      <c r="AS5" s="507">
        <v>9.4909999999999997</v>
      </c>
      <c r="AT5" s="507">
        <v>9.4649999999999999</v>
      </c>
      <c r="AU5" s="507">
        <v>9.4659999999999993</v>
      </c>
      <c r="AV5" s="507">
        <v>9.4629999999999992</v>
      </c>
      <c r="AW5" s="507">
        <v>9.5150000000000006</v>
      </c>
      <c r="AX5" s="507">
        <v>9.3650000000000002</v>
      </c>
      <c r="AY5" s="507">
        <v>8.9489999999999998</v>
      </c>
      <c r="AZ5" s="507">
        <v>9.3689999999999998</v>
      </c>
      <c r="BA5" s="507">
        <v>9.4529999999999994</v>
      </c>
      <c r="BB5" s="507">
        <v>9.4640000000000004</v>
      </c>
      <c r="BC5" s="507">
        <v>9.4749999999999996</v>
      </c>
      <c r="BD5" s="507">
        <v>9.4930000000000003</v>
      </c>
      <c r="BE5" s="507">
        <v>9.4960000000000004</v>
      </c>
      <c r="BF5" s="853">
        <v>0</v>
      </c>
      <c r="BG5" s="853">
        <v>0</v>
      </c>
      <c r="BH5" s="853">
        <v>0</v>
      </c>
      <c r="BI5" s="853">
        <v>0</v>
      </c>
      <c r="BJ5" s="853">
        <v>0</v>
      </c>
      <c r="BK5" s="853">
        <v>0</v>
      </c>
      <c r="BL5" s="853">
        <v>0</v>
      </c>
      <c r="BM5" s="853">
        <v>0</v>
      </c>
      <c r="BN5" s="853">
        <v>0</v>
      </c>
      <c r="BO5" s="853">
        <v>0</v>
      </c>
      <c r="BP5" s="853">
        <v>0</v>
      </c>
      <c r="BQ5" s="853">
        <v>0</v>
      </c>
      <c r="BR5" s="853">
        <v>0</v>
      </c>
      <c r="BS5" s="853">
        <v>0</v>
      </c>
      <c r="BT5" s="853">
        <v>0</v>
      </c>
      <c r="BU5" s="853">
        <v>0</v>
      </c>
      <c r="BV5" s="853">
        <v>0</v>
      </c>
    </row>
    <row r="6" spans="1:74" ht="11.1" customHeight="1" x14ac:dyDescent="0.2">
      <c r="A6" s="205" t="s">
        <v>1575</v>
      </c>
      <c r="B6" s="477" t="s">
        <v>1576</v>
      </c>
      <c r="C6" s="508">
        <v>0.107</v>
      </c>
      <c r="D6" s="508">
        <v>0.121</v>
      </c>
      <c r="E6" s="508">
        <v>0.11899999999999999</v>
      </c>
      <c r="F6" s="508">
        <v>0.11799999999999999</v>
      </c>
      <c r="G6" s="508">
        <v>0.121</v>
      </c>
      <c r="H6" s="508">
        <v>0.122</v>
      </c>
      <c r="I6" s="508">
        <v>0.124</v>
      </c>
      <c r="J6" s="508">
        <v>0.12</v>
      </c>
      <c r="K6" s="508">
        <v>0.11600000000000001</v>
      </c>
      <c r="L6" s="508">
        <v>0.113</v>
      </c>
      <c r="M6" s="508">
        <v>0.114</v>
      </c>
      <c r="N6" s="508">
        <v>0.12</v>
      </c>
      <c r="O6" s="508">
        <v>0.128</v>
      </c>
      <c r="P6" s="508">
        <v>0.129</v>
      </c>
      <c r="Q6" s="508">
        <v>0.126</v>
      </c>
      <c r="R6" s="508">
        <v>0.128</v>
      </c>
      <c r="S6" s="508">
        <v>0.126</v>
      </c>
      <c r="T6" s="508">
        <v>0.11899999999999999</v>
      </c>
      <c r="U6" s="508">
        <v>0.124</v>
      </c>
      <c r="V6" s="508">
        <v>0.126</v>
      </c>
      <c r="W6" s="508">
        <v>0.13</v>
      </c>
      <c r="X6" s="508">
        <v>0.13200000000000001</v>
      </c>
      <c r="Y6" s="508">
        <v>0.128</v>
      </c>
      <c r="Z6" s="508">
        <v>0.11700000000000001</v>
      </c>
      <c r="AA6" s="508">
        <v>0.111</v>
      </c>
      <c r="AB6" s="508">
        <v>0.123</v>
      </c>
      <c r="AC6" s="508">
        <v>0.125</v>
      </c>
      <c r="AD6" s="508">
        <v>0.128</v>
      </c>
      <c r="AE6" s="508">
        <v>0.129</v>
      </c>
      <c r="AF6" s="508">
        <v>0.128</v>
      </c>
      <c r="AG6" s="508">
        <v>0.127</v>
      </c>
      <c r="AH6" s="508">
        <v>0.128</v>
      </c>
      <c r="AI6" s="508">
        <v>0.126</v>
      </c>
      <c r="AJ6" s="508">
        <v>0.13</v>
      </c>
      <c r="AK6" s="508">
        <v>0.127</v>
      </c>
      <c r="AL6" s="508">
        <v>0.126</v>
      </c>
      <c r="AM6" s="508">
        <v>0.11899999999999999</v>
      </c>
      <c r="AN6" s="508">
        <v>0.11799999999999999</v>
      </c>
      <c r="AO6" s="508">
        <v>0.12</v>
      </c>
      <c r="AP6" s="508">
        <v>0.126</v>
      </c>
      <c r="AQ6" s="508">
        <v>0.11899999999999999</v>
      </c>
      <c r="AR6" s="508">
        <v>0.114</v>
      </c>
      <c r="AS6" s="508">
        <v>0.113</v>
      </c>
      <c r="AT6" s="508">
        <v>0.11600000000000001</v>
      </c>
      <c r="AU6" s="508">
        <v>0.125</v>
      </c>
      <c r="AV6" s="508">
        <v>0.128</v>
      </c>
      <c r="AW6" s="508">
        <v>0.127</v>
      </c>
      <c r="AX6" s="508">
        <v>0.125</v>
      </c>
      <c r="AY6" s="508">
        <v>0.124</v>
      </c>
      <c r="AZ6" s="508">
        <v>0.125</v>
      </c>
      <c r="BA6" s="508">
        <v>0.124</v>
      </c>
      <c r="BB6" s="508">
        <v>0.125</v>
      </c>
      <c r="BC6" s="508">
        <v>0.122</v>
      </c>
      <c r="BD6" s="508">
        <v>0.11799999999999999</v>
      </c>
      <c r="BE6" s="508">
        <v>0.11799999999999999</v>
      </c>
      <c r="BF6" s="853">
        <v>0</v>
      </c>
      <c r="BG6" s="853">
        <v>0</v>
      </c>
      <c r="BH6" s="853">
        <v>0</v>
      </c>
      <c r="BI6" s="853">
        <v>0</v>
      </c>
      <c r="BJ6" s="853">
        <v>0</v>
      </c>
      <c r="BK6" s="853">
        <v>0</v>
      </c>
      <c r="BL6" s="853">
        <v>0</v>
      </c>
      <c r="BM6" s="853">
        <v>0</v>
      </c>
      <c r="BN6" s="853">
        <v>0</v>
      </c>
      <c r="BO6" s="853">
        <v>0</v>
      </c>
      <c r="BP6" s="853">
        <v>0</v>
      </c>
      <c r="BQ6" s="853">
        <v>0</v>
      </c>
      <c r="BR6" s="853">
        <v>0</v>
      </c>
      <c r="BS6" s="853">
        <v>0</v>
      </c>
      <c r="BT6" s="853">
        <v>0</v>
      </c>
      <c r="BU6" s="853">
        <v>0</v>
      </c>
      <c r="BV6" s="853">
        <v>0</v>
      </c>
    </row>
    <row r="7" spans="1:74" ht="11.1" customHeight="1" x14ac:dyDescent="0.2">
      <c r="A7" s="205" t="s">
        <v>1577</v>
      </c>
      <c r="B7" s="477" t="s">
        <v>1578</v>
      </c>
      <c r="C7" s="508">
        <v>1.079</v>
      </c>
      <c r="D7" s="508">
        <v>1.081</v>
      </c>
      <c r="E7" s="508">
        <v>1.117</v>
      </c>
      <c r="F7" s="508">
        <v>0.90400000000000003</v>
      </c>
      <c r="G7" s="508">
        <v>1.0489999999999999</v>
      </c>
      <c r="H7" s="508">
        <v>1.095</v>
      </c>
      <c r="I7" s="508">
        <v>1.0669999999999999</v>
      </c>
      <c r="J7" s="508">
        <v>1.0680000000000001</v>
      </c>
      <c r="K7" s="508">
        <v>1.117</v>
      </c>
      <c r="L7" s="508">
        <v>1.1100000000000001</v>
      </c>
      <c r="M7" s="508">
        <v>1.0940000000000001</v>
      </c>
      <c r="N7" s="508">
        <v>0.96099999999999997</v>
      </c>
      <c r="O7" s="508">
        <v>1.0640000000000001</v>
      </c>
      <c r="P7" s="508">
        <v>1.159</v>
      </c>
      <c r="Q7" s="508">
        <v>1.1259999999999999</v>
      </c>
      <c r="R7" s="508">
        <v>1.1339999999999999</v>
      </c>
      <c r="S7" s="508">
        <v>1.137</v>
      </c>
      <c r="T7" s="508">
        <v>1.17</v>
      </c>
      <c r="U7" s="508">
        <v>1.179</v>
      </c>
      <c r="V7" s="508">
        <v>1.2190000000000001</v>
      </c>
      <c r="W7" s="508">
        <v>1.3</v>
      </c>
      <c r="X7" s="508">
        <v>1.268</v>
      </c>
      <c r="Y7" s="508">
        <v>1.2929999999999999</v>
      </c>
      <c r="Z7" s="508">
        <v>1.288</v>
      </c>
      <c r="AA7" s="508">
        <v>1.1160000000000001</v>
      </c>
      <c r="AB7" s="508">
        <v>1.27</v>
      </c>
      <c r="AC7" s="508">
        <v>1.2490000000000001</v>
      </c>
      <c r="AD7" s="508">
        <v>1.262</v>
      </c>
      <c r="AE7" s="508">
        <v>1.2190000000000001</v>
      </c>
      <c r="AF7" s="508">
        <v>1.2070000000000001</v>
      </c>
      <c r="AG7" s="508">
        <v>1.1919999999999999</v>
      </c>
      <c r="AH7" s="508">
        <v>1.206</v>
      </c>
      <c r="AI7" s="508">
        <v>1.23</v>
      </c>
      <c r="AJ7" s="508">
        <v>1.212</v>
      </c>
      <c r="AK7" s="508">
        <v>1.26</v>
      </c>
      <c r="AL7" s="508">
        <v>1.2230000000000001</v>
      </c>
      <c r="AM7" s="508">
        <v>1.212</v>
      </c>
      <c r="AN7" s="508">
        <v>1.1910000000000001</v>
      </c>
      <c r="AO7" s="508">
        <v>1.2230000000000001</v>
      </c>
      <c r="AP7" s="508">
        <v>1.2010000000000001</v>
      </c>
      <c r="AQ7" s="508">
        <v>1.159</v>
      </c>
      <c r="AR7" s="508">
        <v>1.2030000000000001</v>
      </c>
      <c r="AS7" s="508">
        <v>1.2170000000000001</v>
      </c>
      <c r="AT7" s="508">
        <v>1.206</v>
      </c>
      <c r="AU7" s="508">
        <v>1.2070000000000001</v>
      </c>
      <c r="AV7" s="508">
        <v>1.2170000000000001</v>
      </c>
      <c r="AW7" s="508">
        <v>1.232</v>
      </c>
      <c r="AX7" s="508">
        <v>1.1619999999999999</v>
      </c>
      <c r="AY7" s="508">
        <v>1.161</v>
      </c>
      <c r="AZ7" s="508">
        <v>1.1659999999999999</v>
      </c>
      <c r="BA7" s="508">
        <v>1.173</v>
      </c>
      <c r="BB7" s="508">
        <v>1.175</v>
      </c>
      <c r="BC7" s="508">
        <v>1.1559999999999999</v>
      </c>
      <c r="BD7" s="508">
        <v>1.1859999999999999</v>
      </c>
      <c r="BE7" s="508">
        <v>1.1910000000000001</v>
      </c>
      <c r="BF7" s="853">
        <v>0</v>
      </c>
      <c r="BG7" s="853">
        <v>0</v>
      </c>
      <c r="BH7" s="853">
        <v>0</v>
      </c>
      <c r="BI7" s="853">
        <v>0</v>
      </c>
      <c r="BJ7" s="853">
        <v>0</v>
      </c>
      <c r="BK7" s="853">
        <v>0</v>
      </c>
      <c r="BL7" s="853">
        <v>0</v>
      </c>
      <c r="BM7" s="853">
        <v>0</v>
      </c>
      <c r="BN7" s="853">
        <v>0</v>
      </c>
      <c r="BO7" s="853">
        <v>0</v>
      </c>
      <c r="BP7" s="853">
        <v>0</v>
      </c>
      <c r="BQ7" s="853">
        <v>0</v>
      </c>
      <c r="BR7" s="853">
        <v>0</v>
      </c>
      <c r="BS7" s="853">
        <v>0</v>
      </c>
      <c r="BT7" s="853">
        <v>0</v>
      </c>
      <c r="BU7" s="853">
        <v>0</v>
      </c>
      <c r="BV7" s="853">
        <v>0</v>
      </c>
    </row>
    <row r="8" spans="1:74" ht="11.1" customHeight="1" x14ac:dyDescent="0.2">
      <c r="A8" s="205" t="s">
        <v>1579</v>
      </c>
      <c r="B8" s="477" t="s">
        <v>1580</v>
      </c>
      <c r="C8" s="508">
        <v>0.93899999999999995</v>
      </c>
      <c r="D8" s="508">
        <v>0.93500000000000005</v>
      </c>
      <c r="E8" s="508">
        <v>0.94099999999999995</v>
      </c>
      <c r="F8" s="508">
        <v>0.96699999999999997</v>
      </c>
      <c r="G8" s="508">
        <v>0.95799999999999996</v>
      </c>
      <c r="H8" s="508">
        <v>0.98899999999999999</v>
      </c>
      <c r="I8" s="508">
        <v>0.97699999999999998</v>
      </c>
      <c r="J8" s="508">
        <v>0.98899999999999999</v>
      </c>
      <c r="K8" s="508">
        <v>1.0109999999999999</v>
      </c>
      <c r="L8" s="508">
        <v>1.0109999999999999</v>
      </c>
      <c r="M8" s="508">
        <v>0.98199999999999998</v>
      </c>
      <c r="N8" s="508">
        <v>0.94899999999999995</v>
      </c>
      <c r="O8" s="508">
        <v>0.97899999999999998</v>
      </c>
      <c r="P8" s="508">
        <v>0.99399999999999999</v>
      </c>
      <c r="Q8" s="508">
        <v>1.0289999999999999</v>
      </c>
      <c r="R8" s="508">
        <v>1.01</v>
      </c>
      <c r="S8" s="508">
        <v>1.0369999999999999</v>
      </c>
      <c r="T8" s="508">
        <v>1.0509999999999999</v>
      </c>
      <c r="U8" s="508">
        <v>1.04</v>
      </c>
      <c r="V8" s="508">
        <v>1.0129999999999999</v>
      </c>
      <c r="W8" s="508">
        <v>1.01</v>
      </c>
      <c r="X8" s="508">
        <v>0.97899999999999998</v>
      </c>
      <c r="Y8" s="508">
        <v>0.97199999999999998</v>
      </c>
      <c r="Z8" s="508">
        <v>0.94199999999999995</v>
      </c>
      <c r="AA8" s="508">
        <v>0.90900000000000003</v>
      </c>
      <c r="AB8" s="508">
        <v>0.95099999999999996</v>
      </c>
      <c r="AC8" s="508">
        <v>0.96699999999999997</v>
      </c>
      <c r="AD8" s="508">
        <v>1.008</v>
      </c>
      <c r="AE8" s="508">
        <v>1.04</v>
      </c>
      <c r="AF8" s="508">
        <v>1.0389999999999999</v>
      </c>
      <c r="AG8" s="508">
        <v>1.0169999999999999</v>
      </c>
      <c r="AH8" s="508">
        <v>1.048</v>
      </c>
      <c r="AI8" s="508">
        <v>1.0649999999999999</v>
      </c>
      <c r="AJ8" s="508">
        <v>1.0780000000000001</v>
      </c>
      <c r="AK8" s="508">
        <v>1.036</v>
      </c>
      <c r="AL8" s="508">
        <v>1.006</v>
      </c>
      <c r="AM8" s="508">
        <v>0.98099999999999998</v>
      </c>
      <c r="AN8" s="508">
        <v>1.04</v>
      </c>
      <c r="AO8" s="508">
        <v>1.048</v>
      </c>
      <c r="AP8" s="508">
        <v>1.054</v>
      </c>
      <c r="AQ8" s="508">
        <v>1.052</v>
      </c>
      <c r="AR8" s="508">
        <v>1.06</v>
      </c>
      <c r="AS8" s="508">
        <v>1.073</v>
      </c>
      <c r="AT8" s="508">
        <v>1.05</v>
      </c>
      <c r="AU8" s="508">
        <v>1.014</v>
      </c>
      <c r="AV8" s="508">
        <v>0.96899999999999997</v>
      </c>
      <c r="AW8" s="508">
        <v>1.0049999999999999</v>
      </c>
      <c r="AX8" s="508">
        <v>0.99399999999999999</v>
      </c>
      <c r="AY8" s="508">
        <v>0.97599999999999998</v>
      </c>
      <c r="AZ8" s="508">
        <v>0.997</v>
      </c>
      <c r="BA8" s="508">
        <v>1.002</v>
      </c>
      <c r="BB8" s="508">
        <v>1.022</v>
      </c>
      <c r="BC8" s="508">
        <v>1.022</v>
      </c>
      <c r="BD8" s="508">
        <v>1.0269999999999999</v>
      </c>
      <c r="BE8" s="508">
        <v>1.02</v>
      </c>
      <c r="BF8" s="853">
        <v>0</v>
      </c>
      <c r="BG8" s="853">
        <v>0</v>
      </c>
      <c r="BH8" s="853">
        <v>0</v>
      </c>
      <c r="BI8" s="853">
        <v>0</v>
      </c>
      <c r="BJ8" s="853">
        <v>0</v>
      </c>
      <c r="BK8" s="853">
        <v>0</v>
      </c>
      <c r="BL8" s="853">
        <v>0</v>
      </c>
      <c r="BM8" s="853">
        <v>0</v>
      </c>
      <c r="BN8" s="853">
        <v>0</v>
      </c>
      <c r="BO8" s="853">
        <v>0</v>
      </c>
      <c r="BP8" s="853">
        <v>0</v>
      </c>
      <c r="BQ8" s="853">
        <v>0</v>
      </c>
      <c r="BR8" s="853">
        <v>0</v>
      </c>
      <c r="BS8" s="853">
        <v>0</v>
      </c>
      <c r="BT8" s="853">
        <v>0</v>
      </c>
      <c r="BU8" s="853">
        <v>0</v>
      </c>
      <c r="BV8" s="853">
        <v>0</v>
      </c>
    </row>
    <row r="9" spans="1:74" s="213" customFormat="1" ht="11.1" customHeight="1" x14ac:dyDescent="0.2">
      <c r="A9" s="205" t="s">
        <v>1581</v>
      </c>
      <c r="B9" s="477" t="s">
        <v>1582</v>
      </c>
      <c r="C9" s="508">
        <v>0.15</v>
      </c>
      <c r="D9" s="508">
        <v>0.14499999999999999</v>
      </c>
      <c r="E9" s="508">
        <v>0.157</v>
      </c>
      <c r="F9" s="508">
        <v>0.157</v>
      </c>
      <c r="G9" s="508">
        <v>0.156</v>
      </c>
      <c r="H9" s="508">
        <v>0.151</v>
      </c>
      <c r="I9" s="508">
        <v>0.14599999999999999</v>
      </c>
      <c r="J9" s="508">
        <v>0.14899999999999999</v>
      </c>
      <c r="K9" s="508">
        <v>0.14099999999999999</v>
      </c>
      <c r="L9" s="508">
        <v>0.154</v>
      </c>
      <c r="M9" s="508">
        <v>0.16</v>
      </c>
      <c r="N9" s="508">
        <v>0.15</v>
      </c>
      <c r="O9" s="508">
        <v>0.157</v>
      </c>
      <c r="P9" s="508">
        <v>0.155</v>
      </c>
      <c r="Q9" s="508">
        <v>0.154</v>
      </c>
      <c r="R9" s="508">
        <v>0.14799999999999999</v>
      </c>
      <c r="S9" s="508">
        <v>0.14899999999999999</v>
      </c>
      <c r="T9" s="508">
        <v>0.14299999999999999</v>
      </c>
      <c r="U9" s="508">
        <v>0.14199999999999999</v>
      </c>
      <c r="V9" s="508">
        <v>0.13600000000000001</v>
      </c>
      <c r="W9" s="508">
        <v>0.13600000000000001</v>
      </c>
      <c r="X9" s="508">
        <v>0.13500000000000001</v>
      </c>
      <c r="Y9" s="508">
        <v>0.13700000000000001</v>
      </c>
      <c r="Z9" s="508">
        <v>0.13600000000000001</v>
      </c>
      <c r="AA9" s="508">
        <v>0.121</v>
      </c>
      <c r="AB9" s="508">
        <v>0.13200000000000001</v>
      </c>
      <c r="AC9" s="508">
        <v>0.127</v>
      </c>
      <c r="AD9" s="508">
        <v>0.126</v>
      </c>
      <c r="AE9" s="508">
        <v>0.11799999999999999</v>
      </c>
      <c r="AF9" s="508">
        <v>0.114</v>
      </c>
      <c r="AG9" s="508">
        <v>0.113</v>
      </c>
      <c r="AH9" s="508">
        <v>0.113</v>
      </c>
      <c r="AI9" s="508">
        <v>0.11899999999999999</v>
      </c>
      <c r="AJ9" s="508">
        <v>0.11899999999999999</v>
      </c>
      <c r="AK9" s="508">
        <v>0.11899999999999999</v>
      </c>
      <c r="AL9" s="508">
        <v>0.115</v>
      </c>
      <c r="AM9" s="508">
        <v>0.113</v>
      </c>
      <c r="AN9" s="508">
        <v>0.10299999999999999</v>
      </c>
      <c r="AO9" s="508">
        <v>0.12</v>
      </c>
      <c r="AP9" s="508">
        <v>0.11799999999999999</v>
      </c>
      <c r="AQ9" s="508">
        <v>0.11899999999999999</v>
      </c>
      <c r="AR9" s="508">
        <v>0.121</v>
      </c>
      <c r="AS9" s="508">
        <v>0.121</v>
      </c>
      <c r="AT9" s="508">
        <v>0.115</v>
      </c>
      <c r="AU9" s="508">
        <v>0.11799999999999999</v>
      </c>
      <c r="AV9" s="508">
        <v>0.121</v>
      </c>
      <c r="AW9" s="508">
        <v>0.11700000000000001</v>
      </c>
      <c r="AX9" s="508">
        <v>0.113</v>
      </c>
      <c r="AY9" s="508">
        <v>9.8000000000000004E-2</v>
      </c>
      <c r="AZ9" s="508">
        <v>0.11</v>
      </c>
      <c r="BA9" s="508">
        <v>0.114</v>
      </c>
      <c r="BB9" s="508">
        <v>0.111</v>
      </c>
      <c r="BC9" s="508">
        <v>0.109</v>
      </c>
      <c r="BD9" s="508">
        <v>0.105</v>
      </c>
      <c r="BE9" s="508">
        <v>0.10199999999999999</v>
      </c>
      <c r="BF9" s="853">
        <v>0</v>
      </c>
      <c r="BG9" s="853">
        <v>0</v>
      </c>
      <c r="BH9" s="853">
        <v>0</v>
      </c>
      <c r="BI9" s="853">
        <v>0</v>
      </c>
      <c r="BJ9" s="853">
        <v>0</v>
      </c>
      <c r="BK9" s="853">
        <v>0</v>
      </c>
      <c r="BL9" s="853">
        <v>0</v>
      </c>
      <c r="BM9" s="853">
        <v>0</v>
      </c>
      <c r="BN9" s="853">
        <v>0</v>
      </c>
      <c r="BO9" s="853">
        <v>0</v>
      </c>
      <c r="BP9" s="853">
        <v>0</v>
      </c>
      <c r="BQ9" s="853">
        <v>0</v>
      </c>
      <c r="BR9" s="853">
        <v>0</v>
      </c>
      <c r="BS9" s="853">
        <v>0</v>
      </c>
      <c r="BT9" s="853">
        <v>0</v>
      </c>
      <c r="BU9" s="853">
        <v>0</v>
      </c>
      <c r="BV9" s="853">
        <v>0</v>
      </c>
    </row>
    <row r="10" spans="1:74" s="213" customFormat="1" ht="11.1" customHeight="1" x14ac:dyDescent="0.2">
      <c r="A10" s="205" t="s">
        <v>1583</v>
      </c>
      <c r="B10" s="477" t="s">
        <v>1584</v>
      </c>
      <c r="C10" s="508">
        <v>0.42599999999999999</v>
      </c>
      <c r="D10" s="508">
        <v>0.433</v>
      </c>
      <c r="E10" s="508">
        <v>0.442</v>
      </c>
      <c r="F10" s="508">
        <v>0.441</v>
      </c>
      <c r="G10" s="508">
        <v>0.432</v>
      </c>
      <c r="H10" s="508">
        <v>0.42599999999999999</v>
      </c>
      <c r="I10" s="508">
        <v>0.42599999999999999</v>
      </c>
      <c r="J10" s="508">
        <v>0.42799999999999999</v>
      </c>
      <c r="K10" s="508">
        <v>0.42699999999999999</v>
      </c>
      <c r="L10" s="508">
        <v>0.43</v>
      </c>
      <c r="M10" s="508">
        <v>0.442</v>
      </c>
      <c r="N10" s="508">
        <v>0.40500000000000003</v>
      </c>
      <c r="O10" s="508">
        <v>0.41699999999999998</v>
      </c>
      <c r="P10" s="508">
        <v>0.41099999999999998</v>
      </c>
      <c r="Q10" s="508">
        <v>0.432</v>
      </c>
      <c r="R10" s="508">
        <v>0.44700000000000001</v>
      </c>
      <c r="S10" s="508">
        <v>0.45</v>
      </c>
      <c r="T10" s="508">
        <v>0.45800000000000002</v>
      </c>
      <c r="U10" s="508">
        <v>0.45</v>
      </c>
      <c r="V10" s="508">
        <v>0.45800000000000002</v>
      </c>
      <c r="W10" s="508">
        <v>0.45500000000000002</v>
      </c>
      <c r="X10" s="508">
        <v>0.46800000000000003</v>
      </c>
      <c r="Y10" s="508">
        <v>0.48</v>
      </c>
      <c r="Z10" s="508">
        <v>0.49199999999999999</v>
      </c>
      <c r="AA10" s="508">
        <v>0.44900000000000001</v>
      </c>
      <c r="AB10" s="508">
        <v>0.47299999999999998</v>
      </c>
      <c r="AC10" s="508">
        <v>0.47499999999999998</v>
      </c>
      <c r="AD10" s="508">
        <v>0.45600000000000002</v>
      </c>
      <c r="AE10" s="508">
        <v>0.46</v>
      </c>
      <c r="AF10" s="508">
        <v>0.44800000000000001</v>
      </c>
      <c r="AG10" s="508">
        <v>0.44600000000000001</v>
      </c>
      <c r="AH10" s="508">
        <v>0.45400000000000001</v>
      </c>
      <c r="AI10" s="508">
        <v>0.47299999999999998</v>
      </c>
      <c r="AJ10" s="508">
        <v>0.498</v>
      </c>
      <c r="AK10" s="508">
        <v>0.52600000000000002</v>
      </c>
      <c r="AL10" s="508">
        <v>0.51500000000000001</v>
      </c>
      <c r="AM10" s="508">
        <v>0.47699999999999998</v>
      </c>
      <c r="AN10" s="508">
        <v>0.47099999999999997</v>
      </c>
      <c r="AO10" s="508">
        <v>0.47399999999999998</v>
      </c>
      <c r="AP10" s="508">
        <v>0.45400000000000001</v>
      </c>
      <c r="AQ10" s="508">
        <v>0.47399999999999998</v>
      </c>
      <c r="AR10" s="508">
        <v>0.45400000000000001</v>
      </c>
      <c r="AS10" s="508">
        <v>0.46400000000000002</v>
      </c>
      <c r="AT10" s="508">
        <v>0.46700000000000003</v>
      </c>
      <c r="AU10" s="508">
        <v>0.46200000000000002</v>
      </c>
      <c r="AV10" s="508">
        <v>0.47099999999999997</v>
      </c>
      <c r="AW10" s="508">
        <v>0.46100000000000002</v>
      </c>
      <c r="AX10" s="508">
        <v>0.45100000000000001</v>
      </c>
      <c r="AY10" s="508">
        <v>0.437</v>
      </c>
      <c r="AZ10" s="508">
        <v>0.443</v>
      </c>
      <c r="BA10" s="508">
        <v>0.45200000000000001</v>
      </c>
      <c r="BB10" s="508">
        <v>0.433</v>
      </c>
      <c r="BC10" s="508">
        <v>0.44700000000000001</v>
      </c>
      <c r="BD10" s="508">
        <v>0.433</v>
      </c>
      <c r="BE10" s="508">
        <v>0.439</v>
      </c>
      <c r="BF10" s="853">
        <v>0</v>
      </c>
      <c r="BG10" s="853">
        <v>0</v>
      </c>
      <c r="BH10" s="853">
        <v>0</v>
      </c>
      <c r="BI10" s="853">
        <v>0</v>
      </c>
      <c r="BJ10" s="853">
        <v>0</v>
      </c>
      <c r="BK10" s="853">
        <v>0</v>
      </c>
      <c r="BL10" s="853">
        <v>0</v>
      </c>
      <c r="BM10" s="853">
        <v>0</v>
      </c>
      <c r="BN10" s="853">
        <v>0</v>
      </c>
      <c r="BO10" s="853">
        <v>0</v>
      </c>
      <c r="BP10" s="853">
        <v>0</v>
      </c>
      <c r="BQ10" s="853">
        <v>0</v>
      </c>
      <c r="BR10" s="853">
        <v>0</v>
      </c>
      <c r="BS10" s="853">
        <v>0</v>
      </c>
      <c r="BT10" s="853">
        <v>0</v>
      </c>
      <c r="BU10" s="853">
        <v>0</v>
      </c>
      <c r="BV10" s="853">
        <v>0</v>
      </c>
    </row>
    <row r="11" spans="1:74" ht="11.1" customHeight="1" x14ac:dyDescent="0.2">
      <c r="A11" s="205" t="s">
        <v>1585</v>
      </c>
      <c r="B11" s="477" t="s">
        <v>1586</v>
      </c>
      <c r="C11" s="508">
        <v>4.3730000000000002</v>
      </c>
      <c r="D11" s="508">
        <v>4.4340000000000002</v>
      </c>
      <c r="E11" s="508">
        <v>4.6260000000000003</v>
      </c>
      <c r="F11" s="508">
        <v>4.6820000000000004</v>
      </c>
      <c r="G11" s="508">
        <v>4.6580000000000004</v>
      </c>
      <c r="H11" s="508">
        <v>4.6429999999999998</v>
      </c>
      <c r="I11" s="508">
        <v>4.74</v>
      </c>
      <c r="J11" s="508">
        <v>4.843</v>
      </c>
      <c r="K11" s="508">
        <v>4.9829999999999997</v>
      </c>
      <c r="L11" s="508">
        <v>5.0259999999999998</v>
      </c>
      <c r="M11" s="508">
        <v>5.0629999999999997</v>
      </c>
      <c r="N11" s="508">
        <v>5.0590000000000002</v>
      </c>
      <c r="O11" s="508">
        <v>5.1619999999999999</v>
      </c>
      <c r="P11" s="508">
        <v>5.1050000000000004</v>
      </c>
      <c r="Q11" s="508">
        <v>5.2610000000000001</v>
      </c>
      <c r="R11" s="508">
        <v>5.2679999999999998</v>
      </c>
      <c r="S11" s="508">
        <v>5.2510000000000003</v>
      </c>
      <c r="T11" s="508">
        <v>5.18</v>
      </c>
      <c r="U11" s="508">
        <v>5.2679999999999998</v>
      </c>
      <c r="V11" s="508">
        <v>5.359</v>
      </c>
      <c r="W11" s="508">
        <v>5.351</v>
      </c>
      <c r="X11" s="508">
        <v>5.415</v>
      </c>
      <c r="Y11" s="508">
        <v>5.5830000000000002</v>
      </c>
      <c r="Z11" s="508">
        <v>5.6120000000000001</v>
      </c>
      <c r="AA11" s="508">
        <v>5.3440000000000003</v>
      </c>
      <c r="AB11" s="508">
        <v>5.5549999999999997</v>
      </c>
      <c r="AC11" s="508">
        <v>5.6340000000000003</v>
      </c>
      <c r="AD11" s="508">
        <v>5.6580000000000004</v>
      </c>
      <c r="AE11" s="508">
        <v>5.6769999999999996</v>
      </c>
      <c r="AF11" s="508">
        <v>5.7210000000000001</v>
      </c>
      <c r="AG11" s="508">
        <v>5.7270000000000003</v>
      </c>
      <c r="AH11" s="508">
        <v>5.8479999999999999</v>
      </c>
      <c r="AI11" s="508">
        <v>5.8220000000000001</v>
      </c>
      <c r="AJ11" s="508">
        <v>5.91</v>
      </c>
      <c r="AK11" s="508">
        <v>5.907</v>
      </c>
      <c r="AL11" s="508">
        <v>5.8360000000000003</v>
      </c>
      <c r="AM11" s="508">
        <v>5.673</v>
      </c>
      <c r="AN11" s="508">
        <v>5.766</v>
      </c>
      <c r="AO11" s="508">
        <v>5.9089999999999998</v>
      </c>
      <c r="AP11" s="508">
        <v>5.931</v>
      </c>
      <c r="AQ11" s="508">
        <v>5.931</v>
      </c>
      <c r="AR11" s="508">
        <v>5.9420000000000002</v>
      </c>
      <c r="AS11" s="508">
        <v>6.05</v>
      </c>
      <c r="AT11" s="508">
        <v>6.0460000000000003</v>
      </c>
      <c r="AU11" s="508">
        <v>6.0780000000000003</v>
      </c>
      <c r="AV11" s="508">
        <v>6.125</v>
      </c>
      <c r="AW11" s="508">
        <v>6.1440000000000001</v>
      </c>
      <c r="AX11" s="508">
        <v>6.0759999999999996</v>
      </c>
      <c r="AY11" s="508">
        <v>5.7409999999999997</v>
      </c>
      <c r="AZ11" s="508">
        <v>6.0960000000000001</v>
      </c>
      <c r="BA11" s="508">
        <v>6.1440000000000001</v>
      </c>
      <c r="BB11" s="508">
        <v>6.1559999999999997</v>
      </c>
      <c r="BC11" s="508">
        <v>6.1619999999999999</v>
      </c>
      <c r="BD11" s="508">
        <v>6.165</v>
      </c>
      <c r="BE11" s="508">
        <v>6.1749999999999998</v>
      </c>
      <c r="BF11" s="853">
        <v>0</v>
      </c>
      <c r="BG11" s="853">
        <v>0</v>
      </c>
      <c r="BH11" s="853">
        <v>0</v>
      </c>
      <c r="BI11" s="853">
        <v>0</v>
      </c>
      <c r="BJ11" s="853">
        <v>0</v>
      </c>
      <c r="BK11" s="853">
        <v>0</v>
      </c>
      <c r="BL11" s="853">
        <v>0</v>
      </c>
      <c r="BM11" s="853">
        <v>0</v>
      </c>
      <c r="BN11" s="853">
        <v>0</v>
      </c>
      <c r="BO11" s="853">
        <v>0</v>
      </c>
      <c r="BP11" s="853">
        <v>0</v>
      </c>
      <c r="BQ11" s="853">
        <v>0</v>
      </c>
      <c r="BR11" s="853">
        <v>0</v>
      </c>
      <c r="BS11" s="853">
        <v>0</v>
      </c>
      <c r="BT11" s="853">
        <v>0</v>
      </c>
      <c r="BU11" s="853">
        <v>0</v>
      </c>
      <c r="BV11" s="853">
        <v>0</v>
      </c>
    </row>
    <row r="12" spans="1:74" ht="11.1" customHeight="1" x14ac:dyDescent="0.2">
      <c r="A12" s="205" t="s">
        <v>1587</v>
      </c>
      <c r="B12" s="477" t="s">
        <v>1588</v>
      </c>
      <c r="C12" s="508">
        <v>8.4000000000000005E-2</v>
      </c>
      <c r="D12" s="508">
        <v>7.8E-2</v>
      </c>
      <c r="E12" s="508">
        <v>9.0999999999999998E-2</v>
      </c>
      <c r="F12" s="508">
        <v>9.5000000000000001E-2</v>
      </c>
      <c r="G12" s="508">
        <v>9.5000000000000001E-2</v>
      </c>
      <c r="H12" s="508">
        <v>9.4E-2</v>
      </c>
      <c r="I12" s="508">
        <v>8.8999999999999996E-2</v>
      </c>
      <c r="J12" s="508">
        <v>9.0999999999999998E-2</v>
      </c>
      <c r="K12" s="508">
        <v>0.09</v>
      </c>
      <c r="L12" s="508">
        <v>8.6999999999999994E-2</v>
      </c>
      <c r="M12" s="508">
        <v>9.4E-2</v>
      </c>
      <c r="N12" s="508">
        <v>8.7999999999999995E-2</v>
      </c>
      <c r="O12" s="508">
        <v>9.2999999999999999E-2</v>
      </c>
      <c r="P12" s="508">
        <v>9.2999999999999999E-2</v>
      </c>
      <c r="Q12" s="508">
        <v>9.6000000000000002E-2</v>
      </c>
      <c r="R12" s="508">
        <v>9.2999999999999999E-2</v>
      </c>
      <c r="S12" s="508">
        <v>0.104</v>
      </c>
      <c r="T12" s="508">
        <v>0.10100000000000001</v>
      </c>
      <c r="U12" s="508">
        <v>0.10299999999999999</v>
      </c>
      <c r="V12" s="508">
        <v>9.7000000000000003E-2</v>
      </c>
      <c r="W12" s="508">
        <v>9.1999999999999998E-2</v>
      </c>
      <c r="X12" s="508">
        <v>8.8999999999999996E-2</v>
      </c>
      <c r="Y12" s="508">
        <v>8.8999999999999996E-2</v>
      </c>
      <c r="Z12" s="508">
        <v>8.6999999999999994E-2</v>
      </c>
      <c r="AA12" s="508">
        <v>7.8E-2</v>
      </c>
      <c r="AB12" s="508">
        <v>8.1000000000000003E-2</v>
      </c>
      <c r="AC12" s="508">
        <v>0.08</v>
      </c>
      <c r="AD12" s="508">
        <v>8.4000000000000005E-2</v>
      </c>
      <c r="AE12" s="508">
        <v>8.5999999999999993E-2</v>
      </c>
      <c r="AF12" s="508">
        <v>8.1000000000000003E-2</v>
      </c>
      <c r="AG12" s="508">
        <v>7.9000000000000001E-2</v>
      </c>
      <c r="AH12" s="508">
        <v>8.4000000000000005E-2</v>
      </c>
      <c r="AI12" s="508">
        <v>0.09</v>
      </c>
      <c r="AJ12" s="508">
        <v>9.0999999999999998E-2</v>
      </c>
      <c r="AK12" s="508">
        <v>9.2999999999999999E-2</v>
      </c>
      <c r="AL12" s="508">
        <v>9.1999999999999998E-2</v>
      </c>
      <c r="AM12" s="508">
        <v>0.09</v>
      </c>
      <c r="AN12" s="508">
        <v>8.3000000000000004E-2</v>
      </c>
      <c r="AO12" s="508">
        <v>8.5000000000000006E-2</v>
      </c>
      <c r="AP12" s="508">
        <v>0.08</v>
      </c>
      <c r="AQ12" s="508">
        <v>0.08</v>
      </c>
      <c r="AR12" s="508">
        <v>0.08</v>
      </c>
      <c r="AS12" s="508">
        <v>0.08</v>
      </c>
      <c r="AT12" s="508">
        <v>7.8E-2</v>
      </c>
      <c r="AU12" s="508">
        <v>7.6999999999999999E-2</v>
      </c>
      <c r="AV12" s="508">
        <v>7.9000000000000001E-2</v>
      </c>
      <c r="AW12" s="508">
        <v>7.8E-2</v>
      </c>
      <c r="AX12" s="508">
        <v>7.8E-2</v>
      </c>
      <c r="AY12" s="508">
        <v>6.9000000000000006E-2</v>
      </c>
      <c r="AZ12" s="508">
        <v>7.2999999999999995E-2</v>
      </c>
      <c r="BA12" s="508">
        <v>7.4999999999999997E-2</v>
      </c>
      <c r="BB12" s="508">
        <v>7.6999999999999999E-2</v>
      </c>
      <c r="BC12" s="508">
        <v>8.1000000000000003E-2</v>
      </c>
      <c r="BD12" s="508">
        <v>0.08</v>
      </c>
      <c r="BE12" s="508">
        <v>0.08</v>
      </c>
      <c r="BF12" s="853">
        <v>0</v>
      </c>
      <c r="BG12" s="853">
        <v>0</v>
      </c>
      <c r="BH12" s="853">
        <v>0</v>
      </c>
      <c r="BI12" s="853">
        <v>0</v>
      </c>
      <c r="BJ12" s="853">
        <v>0</v>
      </c>
      <c r="BK12" s="853">
        <v>0</v>
      </c>
      <c r="BL12" s="853">
        <v>0</v>
      </c>
      <c r="BM12" s="853">
        <v>0</v>
      </c>
      <c r="BN12" s="853">
        <v>0</v>
      </c>
      <c r="BO12" s="853">
        <v>0</v>
      </c>
      <c r="BP12" s="853">
        <v>0</v>
      </c>
      <c r="BQ12" s="853">
        <v>0</v>
      </c>
      <c r="BR12" s="853">
        <v>0</v>
      </c>
      <c r="BS12" s="853">
        <v>0</v>
      </c>
      <c r="BT12" s="853">
        <v>0</v>
      </c>
      <c r="BU12" s="853">
        <v>0</v>
      </c>
      <c r="BV12" s="853">
        <v>0</v>
      </c>
    </row>
    <row r="13" spans="1:74" ht="11.1" customHeight="1" x14ac:dyDescent="0.2">
      <c r="A13" s="205" t="s">
        <v>1589</v>
      </c>
      <c r="B13" s="477" t="s">
        <v>1590</v>
      </c>
      <c r="C13" s="508">
        <v>0.28199999999999997</v>
      </c>
      <c r="D13" s="508">
        <v>0.28599999999999998</v>
      </c>
      <c r="E13" s="508">
        <v>0.29699999999999999</v>
      </c>
      <c r="F13" s="508">
        <v>0.30299999999999999</v>
      </c>
      <c r="G13" s="508">
        <v>0.317</v>
      </c>
      <c r="H13" s="508">
        <v>0.31900000000000001</v>
      </c>
      <c r="I13" s="508">
        <v>0.32100000000000001</v>
      </c>
      <c r="J13" s="508">
        <v>0.32800000000000001</v>
      </c>
      <c r="K13" s="508">
        <v>0.33</v>
      </c>
      <c r="L13" s="508">
        <v>0.33500000000000002</v>
      </c>
      <c r="M13" s="508">
        <v>0.33</v>
      </c>
      <c r="N13" s="508">
        <v>0.313</v>
      </c>
      <c r="O13" s="508">
        <v>0.31</v>
      </c>
      <c r="P13" s="508">
        <v>0.32200000000000001</v>
      </c>
      <c r="Q13" s="508">
        <v>0.34300000000000003</v>
      </c>
      <c r="R13" s="508">
        <v>0.33400000000000002</v>
      </c>
      <c r="S13" s="508">
        <v>0.33500000000000002</v>
      </c>
      <c r="T13" s="508">
        <v>0.34499999999999997</v>
      </c>
      <c r="U13" s="508">
        <v>0.32200000000000001</v>
      </c>
      <c r="V13" s="508">
        <v>0.33300000000000002</v>
      </c>
      <c r="W13" s="508">
        <v>0.33400000000000002</v>
      </c>
      <c r="X13" s="508">
        <v>0.33800000000000002</v>
      </c>
      <c r="Y13" s="508">
        <v>0.34399999999999997</v>
      </c>
      <c r="Z13" s="508">
        <v>0.34</v>
      </c>
      <c r="AA13" s="508">
        <v>0.31</v>
      </c>
      <c r="AB13" s="508">
        <v>0.313</v>
      </c>
      <c r="AC13" s="508">
        <v>0.313</v>
      </c>
      <c r="AD13" s="508">
        <v>0.317</v>
      </c>
      <c r="AE13" s="508">
        <v>0.32900000000000001</v>
      </c>
      <c r="AF13" s="508">
        <v>0.33400000000000002</v>
      </c>
      <c r="AG13" s="508">
        <v>0.33500000000000002</v>
      </c>
      <c r="AH13" s="508">
        <v>0.34599999999999997</v>
      </c>
      <c r="AI13" s="508">
        <v>0.35899999999999999</v>
      </c>
      <c r="AJ13" s="508">
        <v>0.35</v>
      </c>
      <c r="AK13" s="508">
        <v>0.35899999999999999</v>
      </c>
      <c r="AL13" s="508">
        <v>0.35499999999999998</v>
      </c>
      <c r="AM13" s="508">
        <v>0.34300000000000003</v>
      </c>
      <c r="AN13" s="508">
        <v>0.35499999999999998</v>
      </c>
      <c r="AO13" s="508">
        <v>0.373</v>
      </c>
      <c r="AP13" s="508">
        <v>0.36299999999999999</v>
      </c>
      <c r="AQ13" s="508">
        <v>0.375</v>
      </c>
      <c r="AR13" s="508">
        <v>0.38600000000000001</v>
      </c>
      <c r="AS13" s="508">
        <v>0.373</v>
      </c>
      <c r="AT13" s="508">
        <v>0.38700000000000001</v>
      </c>
      <c r="AU13" s="508">
        <v>0.38500000000000001</v>
      </c>
      <c r="AV13" s="508">
        <v>0.35299999999999998</v>
      </c>
      <c r="AW13" s="508">
        <v>0.35099999999999998</v>
      </c>
      <c r="AX13" s="508">
        <v>0.36599999999999999</v>
      </c>
      <c r="AY13" s="508">
        <v>0.34300000000000003</v>
      </c>
      <c r="AZ13" s="508">
        <v>0.35899999999999999</v>
      </c>
      <c r="BA13" s="508">
        <v>0.36899999999999999</v>
      </c>
      <c r="BB13" s="508">
        <v>0.36499999999999999</v>
      </c>
      <c r="BC13" s="508">
        <v>0.376</v>
      </c>
      <c r="BD13" s="508">
        <v>0.379</v>
      </c>
      <c r="BE13" s="508">
        <v>0.371</v>
      </c>
      <c r="BF13" s="853">
        <v>0</v>
      </c>
      <c r="BG13" s="853">
        <v>0</v>
      </c>
      <c r="BH13" s="853">
        <v>0</v>
      </c>
      <c r="BI13" s="853">
        <v>0</v>
      </c>
      <c r="BJ13" s="853">
        <v>0</v>
      </c>
      <c r="BK13" s="853">
        <v>0</v>
      </c>
      <c r="BL13" s="853">
        <v>0</v>
      </c>
      <c r="BM13" s="853">
        <v>0</v>
      </c>
      <c r="BN13" s="853">
        <v>0</v>
      </c>
      <c r="BO13" s="853">
        <v>0</v>
      </c>
      <c r="BP13" s="853">
        <v>0</v>
      </c>
      <c r="BQ13" s="853">
        <v>0</v>
      </c>
      <c r="BR13" s="853">
        <v>0</v>
      </c>
      <c r="BS13" s="853">
        <v>0</v>
      </c>
      <c r="BT13" s="853">
        <v>0</v>
      </c>
      <c r="BU13" s="853">
        <v>0</v>
      </c>
      <c r="BV13" s="853">
        <v>0</v>
      </c>
    </row>
    <row r="14" spans="1:74" ht="11.1" customHeight="1" x14ac:dyDescent="0.2">
      <c r="A14" s="205"/>
      <c r="B14" s="209"/>
      <c r="C14" s="508"/>
      <c r="D14" s="508"/>
      <c r="E14" s="508"/>
      <c r="F14" s="508"/>
      <c r="G14" s="508"/>
      <c r="H14" s="508"/>
      <c r="I14" s="508"/>
      <c r="J14" s="508"/>
      <c r="K14" s="508"/>
      <c r="L14" s="508"/>
      <c r="M14" s="508"/>
      <c r="N14" s="508"/>
      <c r="O14" s="508"/>
      <c r="P14" s="508"/>
      <c r="Q14" s="508"/>
      <c r="R14" s="508"/>
      <c r="S14" s="508"/>
      <c r="T14" s="508"/>
      <c r="U14" s="508"/>
      <c r="V14" s="508"/>
      <c r="W14" s="508"/>
      <c r="X14" s="508"/>
      <c r="Y14" s="508"/>
      <c r="Z14" s="508"/>
      <c r="AA14" s="508"/>
      <c r="AB14" s="508"/>
      <c r="AC14" s="508"/>
      <c r="AD14" s="508"/>
      <c r="AE14" s="508"/>
      <c r="AF14" s="508"/>
      <c r="AG14" s="508"/>
      <c r="AH14" s="508"/>
      <c r="AI14" s="508"/>
      <c r="AJ14" s="508"/>
      <c r="AK14" s="508"/>
      <c r="AL14" s="508"/>
      <c r="AM14" s="508"/>
      <c r="AN14" s="508"/>
      <c r="AO14" s="508"/>
      <c r="AP14" s="508"/>
      <c r="AQ14" s="508"/>
      <c r="AR14" s="508"/>
      <c r="AS14" s="508"/>
      <c r="AT14" s="508"/>
      <c r="AU14" s="508"/>
      <c r="AV14" s="508"/>
      <c r="AW14" s="508"/>
      <c r="AX14" s="508"/>
      <c r="AY14" s="508"/>
      <c r="AZ14" s="508"/>
      <c r="BA14" s="508"/>
      <c r="BB14" s="508"/>
      <c r="BC14" s="508"/>
      <c r="BD14" s="508"/>
      <c r="BE14" s="508"/>
      <c r="BF14" s="546"/>
      <c r="BG14" s="546"/>
      <c r="BH14" s="546"/>
      <c r="BI14" s="546"/>
      <c r="BJ14" s="546"/>
      <c r="BK14" s="546"/>
      <c r="BL14" s="546"/>
      <c r="BM14" s="546"/>
      <c r="BN14" s="546"/>
      <c r="BO14" s="546"/>
      <c r="BP14" s="546"/>
      <c r="BQ14" s="546"/>
      <c r="BR14" s="546"/>
      <c r="BS14" s="546"/>
      <c r="BT14" s="546"/>
      <c r="BU14" s="546"/>
      <c r="BV14" s="546"/>
    </row>
    <row r="15" spans="1:74" s="213" customFormat="1" ht="11.1" customHeight="1" x14ac:dyDescent="0.2">
      <c r="A15" s="518" t="s">
        <v>1591</v>
      </c>
      <c r="B15" s="545" t="s">
        <v>1592</v>
      </c>
      <c r="C15" s="235">
        <v>76.814999999999998</v>
      </c>
      <c r="D15" s="235">
        <v>76.697000000000003</v>
      </c>
      <c r="E15" s="235">
        <v>77.924999999999997</v>
      </c>
      <c r="F15" s="235">
        <v>78.593000000000004</v>
      </c>
      <c r="G15" s="235">
        <v>79.881</v>
      </c>
      <c r="H15" s="235">
        <v>80.263999999999996</v>
      </c>
      <c r="I15" s="235">
        <v>80.706000000000003</v>
      </c>
      <c r="J15" s="235">
        <v>81.313999999999993</v>
      </c>
      <c r="K15" s="235">
        <v>82.64</v>
      </c>
      <c r="L15" s="235">
        <v>82.516000000000005</v>
      </c>
      <c r="M15" s="235">
        <v>83.16</v>
      </c>
      <c r="N15" s="235">
        <v>82.091999999999999</v>
      </c>
      <c r="O15" s="235">
        <v>83.581999999999994</v>
      </c>
      <c r="P15" s="235">
        <v>83.617999999999995</v>
      </c>
      <c r="Q15" s="235">
        <v>84.754999999999995</v>
      </c>
      <c r="R15" s="235">
        <v>84.194999999999993</v>
      </c>
      <c r="S15" s="235">
        <v>85.456999999999994</v>
      </c>
      <c r="T15" s="235">
        <v>84.811999999999998</v>
      </c>
      <c r="U15" s="235">
        <v>85.084999999999994</v>
      </c>
      <c r="V15" s="235">
        <v>85.516999999999996</v>
      </c>
      <c r="W15" s="235">
        <v>85.582999999999998</v>
      </c>
      <c r="X15" s="235">
        <v>85.274000000000001</v>
      </c>
      <c r="Y15" s="235">
        <v>87.087000000000003</v>
      </c>
      <c r="Z15" s="235">
        <v>87.400999999999996</v>
      </c>
      <c r="AA15" s="235">
        <v>84.682000000000002</v>
      </c>
      <c r="AB15" s="235">
        <v>86.613</v>
      </c>
      <c r="AC15" s="235">
        <v>84.564999999999998</v>
      </c>
      <c r="AD15" s="235">
        <v>83.344999999999999</v>
      </c>
      <c r="AE15" s="235">
        <v>83.16</v>
      </c>
      <c r="AF15" s="235">
        <v>84.164000000000001</v>
      </c>
      <c r="AG15" s="235">
        <v>84.941000000000003</v>
      </c>
      <c r="AH15" s="235">
        <v>84.756</v>
      </c>
      <c r="AI15" s="235">
        <v>84.497</v>
      </c>
      <c r="AJ15" s="235">
        <v>85.004999999999995</v>
      </c>
      <c r="AK15" s="235">
        <v>85.498999999999995</v>
      </c>
      <c r="AL15" s="235">
        <v>86.83</v>
      </c>
      <c r="AM15" s="235">
        <v>85.256</v>
      </c>
      <c r="AN15" s="235">
        <v>86.581000000000003</v>
      </c>
      <c r="AO15" s="235">
        <v>87.680999999999997</v>
      </c>
      <c r="AP15" s="235">
        <v>87.902000000000001</v>
      </c>
      <c r="AQ15" s="235">
        <v>88.885999999999996</v>
      </c>
      <c r="AR15" s="235">
        <v>88.88</v>
      </c>
      <c r="AS15" s="235">
        <v>89.525000000000006</v>
      </c>
      <c r="AT15" s="235">
        <v>90.382999999999996</v>
      </c>
      <c r="AU15" s="235">
        <v>90.152000000000001</v>
      </c>
      <c r="AV15" s="235">
        <v>88.75</v>
      </c>
      <c r="AW15" s="235">
        <v>91.058000000000007</v>
      </c>
      <c r="AX15" s="235">
        <v>91.778000000000006</v>
      </c>
      <c r="AY15" s="235">
        <v>88.322999999999993</v>
      </c>
      <c r="AZ15" s="235">
        <v>90.555000000000007</v>
      </c>
      <c r="BA15" s="235">
        <v>91.271000000000001</v>
      </c>
      <c r="BB15" s="235">
        <v>91.088999999999999</v>
      </c>
      <c r="BC15" s="235">
        <v>91.319000000000003</v>
      </c>
      <c r="BD15" s="235">
        <v>91.759</v>
      </c>
      <c r="BE15" s="235">
        <v>92.082999999999998</v>
      </c>
      <c r="BF15" s="854">
        <v>0</v>
      </c>
      <c r="BG15" s="854">
        <v>0</v>
      </c>
      <c r="BH15" s="854">
        <v>0</v>
      </c>
      <c r="BI15" s="854">
        <v>0</v>
      </c>
      <c r="BJ15" s="854">
        <v>0</v>
      </c>
      <c r="BK15" s="854">
        <v>0</v>
      </c>
      <c r="BL15" s="854">
        <v>0</v>
      </c>
      <c r="BM15" s="854">
        <v>0</v>
      </c>
      <c r="BN15" s="854">
        <v>0</v>
      </c>
      <c r="BO15" s="854">
        <v>0</v>
      </c>
      <c r="BP15" s="854">
        <v>0</v>
      </c>
      <c r="BQ15" s="854">
        <v>0</v>
      </c>
      <c r="BR15" s="854">
        <v>0</v>
      </c>
      <c r="BS15" s="854">
        <v>0</v>
      </c>
      <c r="BT15" s="854">
        <v>0</v>
      </c>
      <c r="BU15" s="854">
        <v>0</v>
      </c>
      <c r="BV15" s="854">
        <v>0</v>
      </c>
    </row>
    <row r="16" spans="1:74" ht="11.1" customHeight="1" x14ac:dyDescent="0.2">
      <c r="A16" s="205" t="s">
        <v>1593</v>
      </c>
      <c r="B16" s="477" t="s">
        <v>1578</v>
      </c>
      <c r="C16" s="381">
        <v>2.13</v>
      </c>
      <c r="D16" s="381">
        <v>2.153</v>
      </c>
      <c r="E16" s="381">
        <v>2.2589999999999999</v>
      </c>
      <c r="F16" s="381">
        <v>1.845</v>
      </c>
      <c r="G16" s="381">
        <v>2.0910000000000002</v>
      </c>
      <c r="H16" s="381">
        <v>2.2959999999999998</v>
      </c>
      <c r="I16" s="381">
        <v>2.3290000000000002</v>
      </c>
      <c r="J16" s="381">
        <v>2.3180000000000001</v>
      </c>
      <c r="K16" s="381">
        <v>2.3820000000000001</v>
      </c>
      <c r="L16" s="381">
        <v>2.3660000000000001</v>
      </c>
      <c r="M16" s="381">
        <v>2.2890000000000001</v>
      </c>
      <c r="N16" s="381">
        <v>1.992</v>
      </c>
      <c r="O16" s="381">
        <v>2.1819999999999999</v>
      </c>
      <c r="P16" s="381">
        <v>2.3410000000000002</v>
      </c>
      <c r="Q16" s="381">
        <v>2.339</v>
      </c>
      <c r="R16" s="381">
        <v>2.3929999999999998</v>
      </c>
      <c r="S16" s="381">
        <v>2.4209999999999998</v>
      </c>
      <c r="T16" s="381">
        <v>2.4900000000000002</v>
      </c>
      <c r="U16" s="381">
        <v>2.5329999999999999</v>
      </c>
      <c r="V16" s="381">
        <v>2.5550000000000002</v>
      </c>
      <c r="W16" s="381">
        <v>2.6480000000000001</v>
      </c>
      <c r="X16" s="381">
        <v>2.6179999999999999</v>
      </c>
      <c r="Y16" s="381">
        <v>2.6629999999999998</v>
      </c>
      <c r="Z16" s="381">
        <v>2.7109999999999999</v>
      </c>
      <c r="AA16" s="381">
        <v>2.3039999999999998</v>
      </c>
      <c r="AB16" s="381">
        <v>2.5859999999999999</v>
      </c>
      <c r="AC16" s="381">
        <v>2.6030000000000002</v>
      </c>
      <c r="AD16" s="381">
        <v>2.665</v>
      </c>
      <c r="AE16" s="381">
        <v>2.694</v>
      </c>
      <c r="AF16" s="381">
        <v>2.6819999999999999</v>
      </c>
      <c r="AG16" s="381">
        <v>2.6659999999999999</v>
      </c>
      <c r="AH16" s="381">
        <v>2.7130000000000001</v>
      </c>
      <c r="AI16" s="381">
        <v>2.7370000000000001</v>
      </c>
      <c r="AJ16" s="381">
        <v>2.63</v>
      </c>
      <c r="AK16" s="381">
        <v>2.6789999999999998</v>
      </c>
      <c r="AL16" s="381">
        <v>2.6120000000000001</v>
      </c>
      <c r="AM16" s="381">
        <v>2.57</v>
      </c>
      <c r="AN16" s="381">
        <v>2.5270000000000001</v>
      </c>
      <c r="AO16" s="381">
        <v>2.657</v>
      </c>
      <c r="AP16" s="381">
        <v>2.6819999999999999</v>
      </c>
      <c r="AQ16" s="381">
        <v>2.6059999999999999</v>
      </c>
      <c r="AR16" s="381">
        <v>2.6890000000000001</v>
      </c>
      <c r="AS16" s="381">
        <v>2.758</v>
      </c>
      <c r="AT16" s="381">
        <v>2.7480000000000002</v>
      </c>
      <c r="AU16" s="381">
        <v>2.77</v>
      </c>
      <c r="AV16" s="381">
        <v>2.7559999999999998</v>
      </c>
      <c r="AW16" s="381">
        <v>2.746</v>
      </c>
      <c r="AX16" s="381">
        <v>2.5920000000000001</v>
      </c>
      <c r="AY16" s="381">
        <v>2.573</v>
      </c>
      <c r="AZ16" s="381">
        <v>2.629</v>
      </c>
      <c r="BA16" s="381">
        <v>2.6930000000000001</v>
      </c>
      <c r="BB16" s="381">
        <v>2.7149999999999999</v>
      </c>
      <c r="BC16" s="381">
        <v>2.798</v>
      </c>
      <c r="BD16" s="381">
        <v>2.7570000000000001</v>
      </c>
      <c r="BE16" s="381">
        <v>2.8</v>
      </c>
      <c r="BF16" s="854">
        <v>0</v>
      </c>
      <c r="BG16" s="854">
        <v>0</v>
      </c>
      <c r="BH16" s="854">
        <v>0</v>
      </c>
      <c r="BI16" s="854">
        <v>0</v>
      </c>
      <c r="BJ16" s="854">
        <v>0</v>
      </c>
      <c r="BK16" s="854">
        <v>0</v>
      </c>
      <c r="BL16" s="854">
        <v>0</v>
      </c>
      <c r="BM16" s="854">
        <v>0</v>
      </c>
      <c r="BN16" s="854">
        <v>0</v>
      </c>
      <c r="BO16" s="854">
        <v>0</v>
      </c>
      <c r="BP16" s="854">
        <v>0</v>
      </c>
      <c r="BQ16" s="854">
        <v>0</v>
      </c>
      <c r="BR16" s="854">
        <v>0</v>
      </c>
      <c r="BS16" s="854">
        <v>0</v>
      </c>
      <c r="BT16" s="854">
        <v>0</v>
      </c>
      <c r="BU16" s="854">
        <v>0</v>
      </c>
      <c r="BV16" s="854">
        <v>0</v>
      </c>
    </row>
    <row r="17" spans="1:74" ht="11.1" customHeight="1" x14ac:dyDescent="0.2">
      <c r="A17" s="205" t="s">
        <v>1594</v>
      </c>
      <c r="B17" s="477" t="s">
        <v>1595</v>
      </c>
      <c r="C17" s="381">
        <v>1.875</v>
      </c>
      <c r="D17" s="381">
        <v>1.8260000000000001</v>
      </c>
      <c r="E17" s="381">
        <v>1.859</v>
      </c>
      <c r="F17" s="381">
        <v>1.871</v>
      </c>
      <c r="G17" s="381">
        <v>1.8839999999999999</v>
      </c>
      <c r="H17" s="381">
        <v>1.86</v>
      </c>
      <c r="I17" s="381">
        <v>1.8460000000000001</v>
      </c>
      <c r="J17" s="381">
        <v>1.879</v>
      </c>
      <c r="K17" s="381">
        <v>1.875</v>
      </c>
      <c r="L17" s="381">
        <v>1.893</v>
      </c>
      <c r="M17" s="381">
        <v>1.93</v>
      </c>
      <c r="N17" s="381">
        <v>1.851</v>
      </c>
      <c r="O17" s="381">
        <v>1.8280000000000001</v>
      </c>
      <c r="P17" s="381">
        <v>1.7869999999999999</v>
      </c>
      <c r="Q17" s="381">
        <v>1.84</v>
      </c>
      <c r="R17" s="381">
        <v>1.837</v>
      </c>
      <c r="S17" s="381">
        <v>1.8129999999999999</v>
      </c>
      <c r="T17" s="381">
        <v>1.8009999999999999</v>
      </c>
      <c r="U17" s="381">
        <v>1.7789999999999999</v>
      </c>
      <c r="V17" s="381">
        <v>1.746</v>
      </c>
      <c r="W17" s="381">
        <v>1.76</v>
      </c>
      <c r="X17" s="381">
        <v>1.7450000000000001</v>
      </c>
      <c r="Y17" s="381">
        <v>1.7490000000000001</v>
      </c>
      <c r="Z17" s="381">
        <v>1.7310000000000001</v>
      </c>
      <c r="AA17" s="381">
        <v>1.629</v>
      </c>
      <c r="AB17" s="381">
        <v>1.6639999999999999</v>
      </c>
      <c r="AC17" s="381">
        <v>1.651</v>
      </c>
      <c r="AD17" s="381">
        <v>1.629</v>
      </c>
      <c r="AE17" s="381">
        <v>1.6160000000000001</v>
      </c>
      <c r="AF17" s="381">
        <v>1.643</v>
      </c>
      <c r="AG17" s="381">
        <v>1.625</v>
      </c>
      <c r="AH17" s="381">
        <v>1.615</v>
      </c>
      <c r="AI17" s="381">
        <v>1.635</v>
      </c>
      <c r="AJ17" s="381">
        <v>1.6359999999999999</v>
      </c>
      <c r="AK17" s="381">
        <v>1.631</v>
      </c>
      <c r="AL17" s="381">
        <v>1.6339999999999999</v>
      </c>
      <c r="AM17" s="381">
        <v>1.6020000000000001</v>
      </c>
      <c r="AN17" s="381">
        <v>1.595</v>
      </c>
      <c r="AO17" s="381">
        <v>1.6120000000000001</v>
      </c>
      <c r="AP17" s="381">
        <v>1.625</v>
      </c>
      <c r="AQ17" s="381">
        <v>1.6359999999999999</v>
      </c>
      <c r="AR17" s="381">
        <v>1.6379999999999999</v>
      </c>
      <c r="AS17" s="381">
        <v>1.633</v>
      </c>
      <c r="AT17" s="381">
        <v>1.635</v>
      </c>
      <c r="AU17" s="381">
        <v>1.637</v>
      </c>
      <c r="AV17" s="381">
        <v>1.62</v>
      </c>
      <c r="AW17" s="381">
        <v>1.597</v>
      </c>
      <c r="AX17" s="381">
        <v>1.577</v>
      </c>
      <c r="AY17" s="381">
        <v>1.4850000000000001</v>
      </c>
      <c r="AZ17" s="381">
        <v>1.5129999999999999</v>
      </c>
      <c r="BA17" s="381">
        <v>1.5309999999999999</v>
      </c>
      <c r="BB17" s="381">
        <v>1.524</v>
      </c>
      <c r="BC17" s="381">
        <v>1.5189999999999999</v>
      </c>
      <c r="BD17" s="381">
        <v>1.52</v>
      </c>
      <c r="BE17" s="381">
        <v>1.5089999999999999</v>
      </c>
      <c r="BF17" s="854">
        <v>0</v>
      </c>
      <c r="BG17" s="854">
        <v>0</v>
      </c>
      <c r="BH17" s="854">
        <v>0</v>
      </c>
      <c r="BI17" s="854">
        <v>0</v>
      </c>
      <c r="BJ17" s="854">
        <v>0</v>
      </c>
      <c r="BK17" s="854">
        <v>0</v>
      </c>
      <c r="BL17" s="854">
        <v>0</v>
      </c>
      <c r="BM17" s="854">
        <v>0</v>
      </c>
      <c r="BN17" s="854">
        <v>0</v>
      </c>
      <c r="BO17" s="854">
        <v>0</v>
      </c>
      <c r="BP17" s="854">
        <v>0</v>
      </c>
      <c r="BQ17" s="854">
        <v>0</v>
      </c>
      <c r="BR17" s="854">
        <v>0</v>
      </c>
      <c r="BS17" s="854">
        <v>0</v>
      </c>
      <c r="BT17" s="854">
        <v>0</v>
      </c>
      <c r="BU17" s="854">
        <v>0</v>
      </c>
      <c r="BV17" s="854">
        <v>0</v>
      </c>
    </row>
    <row r="18" spans="1:74" ht="11.1" customHeight="1" x14ac:dyDescent="0.2">
      <c r="A18" s="205" t="s">
        <v>1596</v>
      </c>
      <c r="B18" s="477" t="s">
        <v>1580</v>
      </c>
      <c r="C18" s="381">
        <v>3.794</v>
      </c>
      <c r="D18" s="381">
        <v>3.8839999999999999</v>
      </c>
      <c r="E18" s="381">
        <v>3.9470000000000001</v>
      </c>
      <c r="F18" s="381">
        <v>4.1269999999999998</v>
      </c>
      <c r="G18" s="381">
        <v>4.1520000000000001</v>
      </c>
      <c r="H18" s="381">
        <v>4.2919999999999998</v>
      </c>
      <c r="I18" s="381">
        <v>4.22</v>
      </c>
      <c r="J18" s="381">
        <v>4.2729999999999997</v>
      </c>
      <c r="K18" s="381">
        <v>4.2729999999999997</v>
      </c>
      <c r="L18" s="381">
        <v>4.2839999999999998</v>
      </c>
      <c r="M18" s="381">
        <v>4.2439999999999998</v>
      </c>
      <c r="N18" s="381">
        <v>4.2039999999999997</v>
      </c>
      <c r="O18" s="381">
        <v>4.1440000000000001</v>
      </c>
      <c r="P18" s="381">
        <v>4.2290000000000001</v>
      </c>
      <c r="Q18" s="381">
        <v>4.4649999999999999</v>
      </c>
      <c r="R18" s="381">
        <v>4.4139999999999997</v>
      </c>
      <c r="S18" s="381">
        <v>4.492</v>
      </c>
      <c r="T18" s="381">
        <v>4.4130000000000003</v>
      </c>
      <c r="U18" s="381">
        <v>4.42</v>
      </c>
      <c r="V18" s="381">
        <v>4.351</v>
      </c>
      <c r="W18" s="381">
        <v>4.4630000000000001</v>
      </c>
      <c r="X18" s="381">
        <v>4.3920000000000003</v>
      </c>
      <c r="Y18" s="381">
        <v>4.3760000000000003</v>
      </c>
      <c r="Z18" s="381">
        <v>4.3579999999999997</v>
      </c>
      <c r="AA18" s="381">
        <v>4.2240000000000002</v>
      </c>
      <c r="AB18" s="381">
        <v>4.3019999999999996</v>
      </c>
      <c r="AC18" s="381">
        <v>4.298</v>
      </c>
      <c r="AD18" s="381">
        <v>4.1740000000000004</v>
      </c>
      <c r="AE18" s="381">
        <v>4.3630000000000004</v>
      </c>
      <c r="AF18" s="381">
        <v>4.3490000000000002</v>
      </c>
      <c r="AG18" s="381">
        <v>4.2229999999999999</v>
      </c>
      <c r="AH18" s="381">
        <v>4.1740000000000004</v>
      </c>
      <c r="AI18" s="381">
        <v>4.1900000000000004</v>
      </c>
      <c r="AJ18" s="381">
        <v>4.3630000000000004</v>
      </c>
      <c r="AK18" s="381">
        <v>4.26</v>
      </c>
      <c r="AL18" s="381">
        <v>4.1379999999999999</v>
      </c>
      <c r="AM18" s="381">
        <v>3.97</v>
      </c>
      <c r="AN18" s="381">
        <v>4.1180000000000003</v>
      </c>
      <c r="AO18" s="381">
        <v>4.1680000000000001</v>
      </c>
      <c r="AP18" s="381">
        <v>4.258</v>
      </c>
      <c r="AQ18" s="381">
        <v>4.415</v>
      </c>
      <c r="AR18" s="381">
        <v>4.4480000000000004</v>
      </c>
      <c r="AS18" s="381">
        <v>4.4000000000000004</v>
      </c>
      <c r="AT18" s="381">
        <v>4.3559999999999999</v>
      </c>
      <c r="AU18" s="381">
        <v>4.2930000000000001</v>
      </c>
      <c r="AV18" s="381">
        <v>4.2729999999999997</v>
      </c>
      <c r="AW18" s="381">
        <v>4.2640000000000002</v>
      </c>
      <c r="AX18" s="381">
        <v>4.1609999999999996</v>
      </c>
      <c r="AY18" s="381">
        <v>4.165</v>
      </c>
      <c r="AZ18" s="381">
        <v>4.2619999999999996</v>
      </c>
      <c r="BA18" s="381">
        <v>4.274</v>
      </c>
      <c r="BB18" s="381">
        <v>4.2240000000000002</v>
      </c>
      <c r="BC18" s="381">
        <v>4.1909999999999998</v>
      </c>
      <c r="BD18" s="381">
        <v>4.18</v>
      </c>
      <c r="BE18" s="381">
        <v>4.1929999999999996</v>
      </c>
      <c r="BF18" s="854">
        <v>0</v>
      </c>
      <c r="BG18" s="854">
        <v>0</v>
      </c>
      <c r="BH18" s="854">
        <v>0</v>
      </c>
      <c r="BI18" s="854">
        <v>0</v>
      </c>
      <c r="BJ18" s="854">
        <v>0</v>
      </c>
      <c r="BK18" s="854">
        <v>0</v>
      </c>
      <c r="BL18" s="854">
        <v>0</v>
      </c>
      <c r="BM18" s="854">
        <v>0</v>
      </c>
      <c r="BN18" s="854">
        <v>0</v>
      </c>
      <c r="BO18" s="854">
        <v>0</v>
      </c>
      <c r="BP18" s="854">
        <v>0</v>
      </c>
      <c r="BQ18" s="854">
        <v>0</v>
      </c>
      <c r="BR18" s="854">
        <v>0</v>
      </c>
      <c r="BS18" s="854">
        <v>0</v>
      </c>
      <c r="BT18" s="854">
        <v>0</v>
      </c>
      <c r="BU18" s="854">
        <v>0</v>
      </c>
      <c r="BV18" s="854">
        <v>0</v>
      </c>
    </row>
    <row r="19" spans="1:74" ht="11.1" customHeight="1" x14ac:dyDescent="0.2">
      <c r="A19" s="205" t="s">
        <v>1597</v>
      </c>
      <c r="B19" s="477" t="s">
        <v>1598</v>
      </c>
      <c r="C19" s="381">
        <v>0.98899999999999999</v>
      </c>
      <c r="D19" s="381">
        <v>0.97899999999999998</v>
      </c>
      <c r="E19" s="381">
        <v>0.99199999999999999</v>
      </c>
      <c r="F19" s="381">
        <v>0.98899999999999999</v>
      </c>
      <c r="G19" s="381">
        <v>0.97699999999999998</v>
      </c>
      <c r="H19" s="381">
        <v>0.96699999999999997</v>
      </c>
      <c r="I19" s="381">
        <v>0.95899999999999996</v>
      </c>
      <c r="J19" s="381">
        <v>0.96199999999999997</v>
      </c>
      <c r="K19" s="381">
        <v>0.96099999999999997</v>
      </c>
      <c r="L19" s="381">
        <v>0.95399999999999996</v>
      </c>
      <c r="M19" s="381">
        <v>0.94299999999999995</v>
      </c>
      <c r="N19" s="381">
        <v>0.89800000000000002</v>
      </c>
      <c r="O19" s="381">
        <v>0.93799999999999994</v>
      </c>
      <c r="P19" s="381">
        <v>0.92800000000000005</v>
      </c>
      <c r="Q19" s="381">
        <v>0.92600000000000005</v>
      </c>
      <c r="R19" s="381">
        <v>0.91300000000000003</v>
      </c>
      <c r="S19" s="381">
        <v>0.90600000000000003</v>
      </c>
      <c r="T19" s="381">
        <v>0.89700000000000002</v>
      </c>
      <c r="U19" s="381">
        <v>0.89</v>
      </c>
      <c r="V19" s="381">
        <v>0.88500000000000001</v>
      </c>
      <c r="W19" s="381">
        <v>0.88400000000000001</v>
      </c>
      <c r="X19" s="381">
        <v>0.878</v>
      </c>
      <c r="Y19" s="381">
        <v>0.872</v>
      </c>
      <c r="Z19" s="381">
        <v>0.86199999999999999</v>
      </c>
      <c r="AA19" s="381">
        <v>0.77400000000000002</v>
      </c>
      <c r="AB19" s="381">
        <v>0.84599999999999997</v>
      </c>
      <c r="AC19" s="381">
        <v>0.84399999999999997</v>
      </c>
      <c r="AD19" s="381">
        <v>0.83199999999999996</v>
      </c>
      <c r="AE19" s="381">
        <v>0.82499999999999996</v>
      </c>
      <c r="AF19" s="381">
        <v>0.81399999999999995</v>
      </c>
      <c r="AG19" s="381">
        <v>0.81100000000000005</v>
      </c>
      <c r="AH19" s="381">
        <v>0.80900000000000005</v>
      </c>
      <c r="AI19" s="381">
        <v>0.80500000000000005</v>
      </c>
      <c r="AJ19" s="381">
        <v>0.79500000000000004</v>
      </c>
      <c r="AK19" s="381">
        <v>0.79600000000000004</v>
      </c>
      <c r="AL19" s="381">
        <v>0.78400000000000003</v>
      </c>
      <c r="AM19" s="381">
        <v>0.75900000000000001</v>
      </c>
      <c r="AN19" s="381">
        <v>0.751</v>
      </c>
      <c r="AO19" s="381">
        <v>0.76500000000000001</v>
      </c>
      <c r="AP19" s="381">
        <v>0.75800000000000001</v>
      </c>
      <c r="AQ19" s="381">
        <v>0.75600000000000001</v>
      </c>
      <c r="AR19" s="381">
        <v>0.749</v>
      </c>
      <c r="AS19" s="381">
        <v>0.746</v>
      </c>
      <c r="AT19" s="381">
        <v>0.749</v>
      </c>
      <c r="AU19" s="381">
        <v>0.76500000000000001</v>
      </c>
      <c r="AV19" s="381">
        <v>0.77</v>
      </c>
      <c r="AW19" s="381">
        <v>0.76300000000000001</v>
      </c>
      <c r="AX19" s="381">
        <v>0.77900000000000003</v>
      </c>
      <c r="AY19" s="381">
        <v>0.72199999999999998</v>
      </c>
      <c r="AZ19" s="381">
        <v>0.73199999999999998</v>
      </c>
      <c r="BA19" s="381">
        <v>0.73799999999999999</v>
      </c>
      <c r="BB19" s="381">
        <v>0.73199999999999998</v>
      </c>
      <c r="BC19" s="381">
        <v>0.70399999999999996</v>
      </c>
      <c r="BD19" s="381">
        <v>0.68600000000000005</v>
      </c>
      <c r="BE19" s="381">
        <v>0.68100000000000005</v>
      </c>
      <c r="BF19" s="854">
        <v>0</v>
      </c>
      <c r="BG19" s="854">
        <v>0</v>
      </c>
      <c r="BH19" s="854">
        <v>0</v>
      </c>
      <c r="BI19" s="854">
        <v>0</v>
      </c>
      <c r="BJ19" s="854">
        <v>0</v>
      </c>
      <c r="BK19" s="854">
        <v>0</v>
      </c>
      <c r="BL19" s="854">
        <v>0</v>
      </c>
      <c r="BM19" s="854">
        <v>0</v>
      </c>
      <c r="BN19" s="854">
        <v>0</v>
      </c>
      <c r="BO19" s="854">
        <v>0</v>
      </c>
      <c r="BP19" s="854">
        <v>0</v>
      </c>
      <c r="BQ19" s="854">
        <v>0</v>
      </c>
      <c r="BR19" s="854">
        <v>0</v>
      </c>
      <c r="BS19" s="854">
        <v>0</v>
      </c>
      <c r="BT19" s="854">
        <v>0</v>
      </c>
      <c r="BU19" s="854">
        <v>0</v>
      </c>
      <c r="BV19" s="854">
        <v>0</v>
      </c>
    </row>
    <row r="20" spans="1:74" ht="11.1" customHeight="1" x14ac:dyDescent="0.2">
      <c r="A20" s="205" t="s">
        <v>1599</v>
      </c>
      <c r="B20" s="477" t="s">
        <v>1600</v>
      </c>
      <c r="C20" s="381">
        <v>12.552</v>
      </c>
      <c r="D20" s="381">
        <v>12.59</v>
      </c>
      <c r="E20" s="381">
        <v>12.377000000000001</v>
      </c>
      <c r="F20" s="381">
        <v>12.894</v>
      </c>
      <c r="G20" s="381">
        <v>13.305999999999999</v>
      </c>
      <c r="H20" s="381">
        <v>13.273999999999999</v>
      </c>
      <c r="I20" s="381">
        <v>13.288</v>
      </c>
      <c r="J20" s="381">
        <v>13.522</v>
      </c>
      <c r="K20" s="381">
        <v>13.942</v>
      </c>
      <c r="L20" s="381">
        <v>14.352</v>
      </c>
      <c r="M20" s="381">
        <v>14.587</v>
      </c>
      <c r="N20" s="381">
        <v>14.401999999999999</v>
      </c>
      <c r="O20" s="381">
        <v>14.518000000000001</v>
      </c>
      <c r="P20" s="381">
        <v>14.904999999999999</v>
      </c>
      <c r="Q20" s="381">
        <v>14.63</v>
      </c>
      <c r="R20" s="381">
        <v>14.693</v>
      </c>
      <c r="S20" s="381">
        <v>15.28</v>
      </c>
      <c r="T20" s="381">
        <v>14.646000000000001</v>
      </c>
      <c r="U20" s="381">
        <v>14.744</v>
      </c>
      <c r="V20" s="381">
        <v>14.808</v>
      </c>
      <c r="W20" s="381">
        <v>14.696999999999999</v>
      </c>
      <c r="X20" s="381">
        <v>14.548999999999999</v>
      </c>
      <c r="Y20" s="381">
        <v>14.553000000000001</v>
      </c>
      <c r="Z20" s="381">
        <v>14.183999999999999</v>
      </c>
      <c r="AA20" s="381">
        <v>14.034000000000001</v>
      </c>
      <c r="AB20" s="381">
        <v>14.404999999999999</v>
      </c>
      <c r="AC20" s="381">
        <v>13.836</v>
      </c>
      <c r="AD20" s="381">
        <v>13.007999999999999</v>
      </c>
      <c r="AE20" s="381">
        <v>12.545</v>
      </c>
      <c r="AF20" s="381">
        <v>12.492000000000001</v>
      </c>
      <c r="AG20" s="381">
        <v>12.65</v>
      </c>
      <c r="AH20" s="381">
        <v>12.7</v>
      </c>
      <c r="AI20" s="381">
        <v>12.456</v>
      </c>
      <c r="AJ20" s="381">
        <v>12.281000000000001</v>
      </c>
      <c r="AK20" s="381">
        <v>12.571999999999999</v>
      </c>
      <c r="AL20" s="381">
        <v>12.382</v>
      </c>
      <c r="AM20" s="381">
        <v>12.534000000000001</v>
      </c>
      <c r="AN20" s="381">
        <v>12.757</v>
      </c>
      <c r="AO20" s="381">
        <v>13.045</v>
      </c>
      <c r="AP20" s="381">
        <v>13.137</v>
      </c>
      <c r="AQ20" s="381">
        <v>12.951000000000001</v>
      </c>
      <c r="AR20" s="381">
        <v>12.77</v>
      </c>
      <c r="AS20" s="381">
        <v>13.151999999999999</v>
      </c>
      <c r="AT20" s="381">
        <v>13.522</v>
      </c>
      <c r="AU20" s="381">
        <v>13.379</v>
      </c>
      <c r="AV20" s="381">
        <v>13.557</v>
      </c>
      <c r="AW20" s="381">
        <v>13.919</v>
      </c>
      <c r="AX20" s="381">
        <v>14.005000000000001</v>
      </c>
      <c r="AY20" s="381">
        <v>13.587</v>
      </c>
      <c r="AZ20" s="381">
        <v>13.814</v>
      </c>
      <c r="BA20" s="381">
        <v>14.092000000000001</v>
      </c>
      <c r="BB20" s="381">
        <v>14.176</v>
      </c>
      <c r="BC20" s="381">
        <v>13.851000000000001</v>
      </c>
      <c r="BD20" s="381">
        <v>14.064</v>
      </c>
      <c r="BE20" s="381">
        <v>14.199</v>
      </c>
      <c r="BF20" s="854">
        <v>0</v>
      </c>
      <c r="BG20" s="854">
        <v>0</v>
      </c>
      <c r="BH20" s="854">
        <v>0</v>
      </c>
      <c r="BI20" s="854">
        <v>0</v>
      </c>
      <c r="BJ20" s="854">
        <v>0</v>
      </c>
      <c r="BK20" s="854">
        <v>0</v>
      </c>
      <c r="BL20" s="854">
        <v>0</v>
      </c>
      <c r="BM20" s="854">
        <v>0</v>
      </c>
      <c r="BN20" s="854">
        <v>0</v>
      </c>
      <c r="BO20" s="854">
        <v>0</v>
      </c>
      <c r="BP20" s="854">
        <v>0</v>
      </c>
      <c r="BQ20" s="854">
        <v>0</v>
      </c>
      <c r="BR20" s="854">
        <v>0</v>
      </c>
      <c r="BS20" s="854">
        <v>0</v>
      </c>
      <c r="BT20" s="854">
        <v>0</v>
      </c>
      <c r="BU20" s="854">
        <v>0</v>
      </c>
      <c r="BV20" s="854">
        <v>0</v>
      </c>
    </row>
    <row r="21" spans="1:74" ht="11.1" customHeight="1" x14ac:dyDescent="0.2">
      <c r="A21" s="205" t="s">
        <v>1601</v>
      </c>
      <c r="B21" s="477" t="s">
        <v>1602</v>
      </c>
      <c r="C21" s="381">
        <v>25.646000000000001</v>
      </c>
      <c r="D21" s="381">
        <v>25.039000000000001</v>
      </c>
      <c r="E21" s="381">
        <v>25.06</v>
      </c>
      <c r="F21" s="381">
        <v>25.172999999999998</v>
      </c>
      <c r="G21" s="381">
        <v>25.518000000000001</v>
      </c>
      <c r="H21" s="381">
        <v>25.510999999999999</v>
      </c>
      <c r="I21" s="381">
        <v>25.867999999999999</v>
      </c>
      <c r="J21" s="381">
        <v>25.649000000000001</v>
      </c>
      <c r="K21" s="381">
        <v>25.69</v>
      </c>
      <c r="L21" s="381">
        <v>25.553999999999998</v>
      </c>
      <c r="M21" s="381">
        <v>25.710999999999999</v>
      </c>
      <c r="N21" s="381">
        <v>25.172999999999998</v>
      </c>
      <c r="O21" s="381">
        <v>26.1</v>
      </c>
      <c r="P21" s="381">
        <v>25.751000000000001</v>
      </c>
      <c r="Q21" s="381">
        <v>25.991</v>
      </c>
      <c r="R21" s="381">
        <v>25.815999999999999</v>
      </c>
      <c r="S21" s="381">
        <v>26.123000000000001</v>
      </c>
      <c r="T21" s="381">
        <v>26.449000000000002</v>
      </c>
      <c r="U21" s="381">
        <v>26.46</v>
      </c>
      <c r="V21" s="381">
        <v>26.494</v>
      </c>
      <c r="W21" s="381">
        <v>26.195</v>
      </c>
      <c r="X21" s="381">
        <v>26.556999999999999</v>
      </c>
      <c r="Y21" s="381">
        <v>27.588999999999999</v>
      </c>
      <c r="Z21" s="381">
        <v>27.745000000000001</v>
      </c>
      <c r="AA21" s="381">
        <v>27.303999999999998</v>
      </c>
      <c r="AB21" s="381">
        <v>27.157</v>
      </c>
      <c r="AC21" s="381">
        <v>25.571000000000002</v>
      </c>
      <c r="AD21" s="381">
        <v>25.574999999999999</v>
      </c>
      <c r="AE21" s="381">
        <v>25.34</v>
      </c>
      <c r="AF21" s="381">
        <v>26.062000000000001</v>
      </c>
      <c r="AG21" s="381">
        <v>26.623000000000001</v>
      </c>
      <c r="AH21" s="381">
        <v>25.934000000000001</v>
      </c>
      <c r="AI21" s="381">
        <v>25.518000000000001</v>
      </c>
      <c r="AJ21" s="381">
        <v>25.744</v>
      </c>
      <c r="AK21" s="381">
        <v>25.831</v>
      </c>
      <c r="AL21" s="381">
        <v>27.071000000000002</v>
      </c>
      <c r="AM21" s="381">
        <v>26.742999999999999</v>
      </c>
      <c r="AN21" s="381">
        <v>27.18</v>
      </c>
      <c r="AO21" s="381">
        <v>26.971</v>
      </c>
      <c r="AP21" s="381">
        <v>27.15</v>
      </c>
      <c r="AQ21" s="381">
        <v>27.369</v>
      </c>
      <c r="AR21" s="381">
        <v>27.266999999999999</v>
      </c>
      <c r="AS21" s="381">
        <v>26.847999999999999</v>
      </c>
      <c r="AT21" s="381">
        <v>26.774000000000001</v>
      </c>
      <c r="AU21" s="381">
        <v>26.484000000000002</v>
      </c>
      <c r="AV21" s="381">
        <v>25.731999999999999</v>
      </c>
      <c r="AW21" s="381">
        <v>26.806999999999999</v>
      </c>
      <c r="AX21" s="381">
        <v>27.036999999999999</v>
      </c>
      <c r="AY21" s="381">
        <v>26.158000000000001</v>
      </c>
      <c r="AZ21" s="381">
        <v>26.495999999999999</v>
      </c>
      <c r="BA21" s="381">
        <v>26.844000000000001</v>
      </c>
      <c r="BB21" s="381">
        <v>26.850999999999999</v>
      </c>
      <c r="BC21" s="381">
        <v>26.931999999999999</v>
      </c>
      <c r="BD21" s="381">
        <v>27.361000000000001</v>
      </c>
      <c r="BE21" s="381">
        <v>27.513999999999999</v>
      </c>
      <c r="BF21" s="854">
        <v>0</v>
      </c>
      <c r="BG21" s="854">
        <v>0</v>
      </c>
      <c r="BH21" s="854">
        <v>0</v>
      </c>
      <c r="BI21" s="854">
        <v>0</v>
      </c>
      <c r="BJ21" s="854">
        <v>0</v>
      </c>
      <c r="BK21" s="854">
        <v>0</v>
      </c>
      <c r="BL21" s="854">
        <v>0</v>
      </c>
      <c r="BM21" s="854">
        <v>0</v>
      </c>
      <c r="BN21" s="854">
        <v>0</v>
      </c>
      <c r="BO21" s="854">
        <v>0</v>
      </c>
      <c r="BP21" s="854">
        <v>0</v>
      </c>
      <c r="BQ21" s="854">
        <v>0</v>
      </c>
      <c r="BR21" s="854">
        <v>0</v>
      </c>
      <c r="BS21" s="854">
        <v>0</v>
      </c>
      <c r="BT21" s="854">
        <v>0</v>
      </c>
      <c r="BU21" s="854">
        <v>0</v>
      </c>
      <c r="BV21" s="854">
        <v>0</v>
      </c>
    </row>
    <row r="22" spans="1:74" ht="11.1" customHeight="1" x14ac:dyDescent="0.2">
      <c r="A22" s="205" t="s">
        <v>1603</v>
      </c>
      <c r="B22" s="477" t="s">
        <v>1582</v>
      </c>
      <c r="C22" s="381">
        <v>2.198</v>
      </c>
      <c r="D22" s="381">
        <v>2.246</v>
      </c>
      <c r="E22" s="381">
        <v>2.323</v>
      </c>
      <c r="F22" s="381">
        <v>2.3540000000000001</v>
      </c>
      <c r="G22" s="381">
        <v>2.3820000000000001</v>
      </c>
      <c r="H22" s="381">
        <v>2.444</v>
      </c>
      <c r="I22" s="381">
        <v>2.4569999999999999</v>
      </c>
      <c r="J22" s="381">
        <v>2.403</v>
      </c>
      <c r="K22" s="381">
        <v>2.5179999999999998</v>
      </c>
      <c r="L22" s="381">
        <v>2.5830000000000002</v>
      </c>
      <c r="M22" s="381">
        <v>2.4780000000000002</v>
      </c>
      <c r="N22" s="381">
        <v>2.4119999999999999</v>
      </c>
      <c r="O22" s="381">
        <v>2.488</v>
      </c>
      <c r="P22" s="381">
        <v>2.476</v>
      </c>
      <c r="Q22" s="381">
        <v>2.4780000000000002</v>
      </c>
      <c r="R22" s="381">
        <v>2.4990000000000001</v>
      </c>
      <c r="S22" s="381">
        <v>2.5409999999999999</v>
      </c>
      <c r="T22" s="381">
        <v>2.4350000000000001</v>
      </c>
      <c r="U22" s="381">
        <v>2.415</v>
      </c>
      <c r="V22" s="381">
        <v>2.351</v>
      </c>
      <c r="W22" s="381">
        <v>2.5019999999999998</v>
      </c>
      <c r="X22" s="381">
        <v>2.407</v>
      </c>
      <c r="Y22" s="381">
        <v>2.431</v>
      </c>
      <c r="Z22" s="381">
        <v>2.456</v>
      </c>
      <c r="AA22" s="381">
        <v>2.3239999999999998</v>
      </c>
      <c r="AB22" s="381">
        <v>2.42</v>
      </c>
      <c r="AC22" s="381">
        <v>2.3039999999999998</v>
      </c>
      <c r="AD22" s="381">
        <v>2.3140000000000001</v>
      </c>
      <c r="AE22" s="381">
        <v>2.3109999999999999</v>
      </c>
      <c r="AF22" s="381">
        <v>2.254</v>
      </c>
      <c r="AG22" s="381">
        <v>2.2389999999999999</v>
      </c>
      <c r="AH22" s="381">
        <v>2.2010000000000001</v>
      </c>
      <c r="AI22" s="381">
        <v>2.1760000000000002</v>
      </c>
      <c r="AJ22" s="381">
        <v>2.19</v>
      </c>
      <c r="AK22" s="381">
        <v>2.169</v>
      </c>
      <c r="AL22" s="381">
        <v>2.141</v>
      </c>
      <c r="AM22" s="381">
        <v>2.1120000000000001</v>
      </c>
      <c r="AN22" s="381">
        <v>2.0990000000000002</v>
      </c>
      <c r="AO22" s="381">
        <v>2.1749999999999998</v>
      </c>
      <c r="AP22" s="381">
        <v>2.2440000000000002</v>
      </c>
      <c r="AQ22" s="381">
        <v>2.2309999999999999</v>
      </c>
      <c r="AR22" s="381">
        <v>2.3140000000000001</v>
      </c>
      <c r="AS22" s="381">
        <v>2.2549999999999999</v>
      </c>
      <c r="AT22" s="381">
        <v>2.238</v>
      </c>
      <c r="AU22" s="381">
        <v>2.198</v>
      </c>
      <c r="AV22" s="381">
        <v>2.1859999999999999</v>
      </c>
      <c r="AW22" s="381">
        <v>2.218</v>
      </c>
      <c r="AX22" s="381">
        <v>2.3260000000000001</v>
      </c>
      <c r="AY22" s="381">
        <v>2.2469999999999999</v>
      </c>
      <c r="AZ22" s="381">
        <v>2.3490000000000002</v>
      </c>
      <c r="BA22" s="381">
        <v>2.27</v>
      </c>
      <c r="BB22" s="381">
        <v>2.3370000000000002</v>
      </c>
      <c r="BC22" s="381">
        <v>2.3359999999999999</v>
      </c>
      <c r="BD22" s="381">
        <v>2.3319999999999999</v>
      </c>
      <c r="BE22" s="381">
        <v>2.3159999999999998</v>
      </c>
      <c r="BF22" s="854">
        <v>0</v>
      </c>
      <c r="BG22" s="854">
        <v>0</v>
      </c>
      <c r="BH22" s="854">
        <v>0</v>
      </c>
      <c r="BI22" s="854">
        <v>0</v>
      </c>
      <c r="BJ22" s="854">
        <v>0</v>
      </c>
      <c r="BK22" s="854">
        <v>0</v>
      </c>
      <c r="BL22" s="854">
        <v>0</v>
      </c>
      <c r="BM22" s="854">
        <v>0</v>
      </c>
      <c r="BN22" s="854">
        <v>0</v>
      </c>
      <c r="BO22" s="854">
        <v>0</v>
      </c>
      <c r="BP22" s="854">
        <v>0</v>
      </c>
      <c r="BQ22" s="854">
        <v>0</v>
      </c>
      <c r="BR22" s="854">
        <v>0</v>
      </c>
      <c r="BS22" s="854">
        <v>0</v>
      </c>
      <c r="BT22" s="854">
        <v>0</v>
      </c>
      <c r="BU22" s="854">
        <v>0</v>
      </c>
      <c r="BV22" s="854">
        <v>0</v>
      </c>
    </row>
    <row r="23" spans="1:74" ht="11.1" customHeight="1" x14ac:dyDescent="0.2">
      <c r="A23" s="205" t="s">
        <v>1604</v>
      </c>
      <c r="B23" s="477" t="s">
        <v>1584</v>
      </c>
      <c r="C23" s="381">
        <v>2.4809999999999999</v>
      </c>
      <c r="D23" s="381">
        <v>2.512</v>
      </c>
      <c r="E23" s="381">
        <v>2.5720000000000001</v>
      </c>
      <c r="F23" s="381">
        <v>2.57</v>
      </c>
      <c r="G23" s="381">
        <v>2.5249999999999999</v>
      </c>
      <c r="H23" s="381">
        <v>2.5049999999999999</v>
      </c>
      <c r="I23" s="381">
        <v>2.5249999999999999</v>
      </c>
      <c r="J23" s="381">
        <v>2.5649999999999999</v>
      </c>
      <c r="K23" s="381">
        <v>2.577</v>
      </c>
      <c r="L23" s="381">
        <v>2.5779999999999998</v>
      </c>
      <c r="M23" s="381">
        <v>2.589</v>
      </c>
      <c r="N23" s="381">
        <v>2.4369999999999998</v>
      </c>
      <c r="O23" s="381">
        <v>2.508</v>
      </c>
      <c r="P23" s="381">
        <v>2.4940000000000002</v>
      </c>
      <c r="Q23" s="381">
        <v>2.528</v>
      </c>
      <c r="R23" s="381">
        <v>2.5489999999999999</v>
      </c>
      <c r="S23" s="381">
        <v>2.556</v>
      </c>
      <c r="T23" s="381">
        <v>2.5939999999999999</v>
      </c>
      <c r="U23" s="381">
        <v>2.6120000000000001</v>
      </c>
      <c r="V23" s="381">
        <v>2.6640000000000001</v>
      </c>
      <c r="W23" s="381">
        <v>2.6520000000000001</v>
      </c>
      <c r="X23" s="381">
        <v>2.6829999999999998</v>
      </c>
      <c r="Y23" s="381">
        <v>2.7389999999999999</v>
      </c>
      <c r="Z23" s="381">
        <v>2.7679999999999998</v>
      </c>
      <c r="AA23" s="381">
        <v>2.6429999999999998</v>
      </c>
      <c r="AB23" s="381">
        <v>2.7879999999999998</v>
      </c>
      <c r="AC23" s="381">
        <v>2.8279999999999998</v>
      </c>
      <c r="AD23" s="381">
        <v>2.7549999999999999</v>
      </c>
      <c r="AE23" s="381">
        <v>2.7679999999999998</v>
      </c>
      <c r="AF23" s="381">
        <v>2.75</v>
      </c>
      <c r="AG23" s="381">
        <v>2.7970000000000002</v>
      </c>
      <c r="AH23" s="381">
        <v>2.8109999999999999</v>
      </c>
      <c r="AI23" s="381">
        <v>2.7909999999999999</v>
      </c>
      <c r="AJ23" s="381">
        <v>2.8690000000000002</v>
      </c>
      <c r="AK23" s="381">
        <v>2.944</v>
      </c>
      <c r="AL23" s="381">
        <v>2.9910000000000001</v>
      </c>
      <c r="AM23" s="381">
        <v>2.8130000000000002</v>
      </c>
      <c r="AN23" s="381">
        <v>2.8170000000000002</v>
      </c>
      <c r="AO23" s="381">
        <v>2.9009999999999998</v>
      </c>
      <c r="AP23" s="381">
        <v>2.8479999999999999</v>
      </c>
      <c r="AQ23" s="381">
        <v>2.855</v>
      </c>
      <c r="AR23" s="381">
        <v>2.7530000000000001</v>
      </c>
      <c r="AS23" s="381">
        <v>2.8479999999999999</v>
      </c>
      <c r="AT23" s="381">
        <v>2.8759999999999999</v>
      </c>
      <c r="AU23" s="381">
        <v>2.8839999999999999</v>
      </c>
      <c r="AV23" s="381">
        <v>2.9089999999999998</v>
      </c>
      <c r="AW23" s="381">
        <v>2.871</v>
      </c>
      <c r="AX23" s="381">
        <v>2.9220000000000002</v>
      </c>
      <c r="AY23" s="381">
        <v>2.8660000000000001</v>
      </c>
      <c r="AZ23" s="381">
        <v>2.9169999999999998</v>
      </c>
      <c r="BA23" s="381">
        <v>2.9279999999999999</v>
      </c>
      <c r="BB23" s="381">
        <v>2.911</v>
      </c>
      <c r="BC23" s="381">
        <v>2.9169999999999998</v>
      </c>
      <c r="BD23" s="381">
        <v>2.8879999999999999</v>
      </c>
      <c r="BE23" s="381">
        <v>2.927</v>
      </c>
      <c r="BF23" s="854">
        <v>0</v>
      </c>
      <c r="BG23" s="854">
        <v>0</v>
      </c>
      <c r="BH23" s="854">
        <v>0</v>
      </c>
      <c r="BI23" s="854">
        <v>0</v>
      </c>
      <c r="BJ23" s="854">
        <v>0</v>
      </c>
      <c r="BK23" s="854">
        <v>0</v>
      </c>
      <c r="BL23" s="854">
        <v>0</v>
      </c>
      <c r="BM23" s="854">
        <v>0</v>
      </c>
      <c r="BN23" s="854">
        <v>0</v>
      </c>
      <c r="BO23" s="854">
        <v>0</v>
      </c>
      <c r="BP23" s="854">
        <v>0</v>
      </c>
      <c r="BQ23" s="854">
        <v>0</v>
      </c>
      <c r="BR23" s="854">
        <v>0</v>
      </c>
      <c r="BS23" s="854">
        <v>0</v>
      </c>
      <c r="BT23" s="854">
        <v>0</v>
      </c>
      <c r="BU23" s="854">
        <v>0</v>
      </c>
      <c r="BV23" s="854">
        <v>0</v>
      </c>
    </row>
    <row r="24" spans="1:74" ht="11.1" customHeight="1" x14ac:dyDescent="0.2">
      <c r="A24" s="205" t="s">
        <v>1605</v>
      </c>
      <c r="B24" s="477" t="s">
        <v>1586</v>
      </c>
      <c r="C24" s="381">
        <v>13.505000000000001</v>
      </c>
      <c r="D24" s="381">
        <v>13.643000000000001</v>
      </c>
      <c r="E24" s="381">
        <v>14.467000000000001</v>
      </c>
      <c r="F24" s="381">
        <v>14.833</v>
      </c>
      <c r="G24" s="381">
        <v>14.840999999999999</v>
      </c>
      <c r="H24" s="381">
        <v>14.702</v>
      </c>
      <c r="I24" s="381">
        <v>15.041</v>
      </c>
      <c r="J24" s="381">
        <v>15.284000000000001</v>
      </c>
      <c r="K24" s="381">
        <v>15.728</v>
      </c>
      <c r="L24" s="381">
        <v>15.778</v>
      </c>
      <c r="M24" s="381">
        <v>15.694000000000001</v>
      </c>
      <c r="N24" s="381">
        <v>15.603</v>
      </c>
      <c r="O24" s="381">
        <v>15.904</v>
      </c>
      <c r="P24" s="381">
        <v>15.911</v>
      </c>
      <c r="Q24" s="381">
        <v>16.73</v>
      </c>
      <c r="R24" s="381">
        <v>16.899999999999999</v>
      </c>
      <c r="S24" s="381">
        <v>16.911999999999999</v>
      </c>
      <c r="T24" s="381">
        <v>16.658000000000001</v>
      </c>
      <c r="U24" s="381">
        <v>16.949000000000002</v>
      </c>
      <c r="V24" s="381">
        <v>17.373999999999999</v>
      </c>
      <c r="W24" s="381">
        <v>17.524999999999999</v>
      </c>
      <c r="X24" s="381">
        <v>17.576000000000001</v>
      </c>
      <c r="Y24" s="381">
        <v>17.936</v>
      </c>
      <c r="Z24" s="381">
        <v>18.277999999999999</v>
      </c>
      <c r="AA24" s="381">
        <v>17.484000000000002</v>
      </c>
      <c r="AB24" s="381">
        <v>18.186</v>
      </c>
      <c r="AC24" s="381">
        <v>18.591999999999999</v>
      </c>
      <c r="AD24" s="381">
        <v>18.658999999999999</v>
      </c>
      <c r="AE24" s="381">
        <v>18.628</v>
      </c>
      <c r="AF24" s="381">
        <v>19.251000000000001</v>
      </c>
      <c r="AG24" s="381">
        <v>19.553000000000001</v>
      </c>
      <c r="AH24" s="381">
        <v>19.995999999999999</v>
      </c>
      <c r="AI24" s="381">
        <v>20.021999999999998</v>
      </c>
      <c r="AJ24" s="381">
        <v>20.466999999999999</v>
      </c>
      <c r="AK24" s="381">
        <v>20.352</v>
      </c>
      <c r="AL24" s="381">
        <v>20.516999999999999</v>
      </c>
      <c r="AM24" s="381">
        <v>19.957999999999998</v>
      </c>
      <c r="AN24" s="381">
        <v>20.353000000000002</v>
      </c>
      <c r="AO24" s="381">
        <v>20.86</v>
      </c>
      <c r="AP24" s="381">
        <v>20.931000000000001</v>
      </c>
      <c r="AQ24" s="381">
        <v>21.478999999999999</v>
      </c>
      <c r="AR24" s="381">
        <v>21.526</v>
      </c>
      <c r="AS24" s="381">
        <v>22.094000000000001</v>
      </c>
      <c r="AT24" s="381">
        <v>22.315000000000001</v>
      </c>
      <c r="AU24" s="381">
        <v>22.381</v>
      </c>
      <c r="AV24" s="381">
        <v>21.628</v>
      </c>
      <c r="AW24" s="381">
        <v>22.334</v>
      </c>
      <c r="AX24" s="381">
        <v>22.513999999999999</v>
      </c>
      <c r="AY24" s="381">
        <v>21.427</v>
      </c>
      <c r="AZ24" s="381">
        <v>22.574999999999999</v>
      </c>
      <c r="BA24" s="381">
        <v>22.638999999999999</v>
      </c>
      <c r="BB24" s="381">
        <v>22.765999999999998</v>
      </c>
      <c r="BC24" s="381">
        <v>22.922000000000001</v>
      </c>
      <c r="BD24" s="381">
        <v>22.913</v>
      </c>
      <c r="BE24" s="381">
        <v>22.911000000000001</v>
      </c>
      <c r="BF24" s="854">
        <v>0</v>
      </c>
      <c r="BG24" s="854">
        <v>0</v>
      </c>
      <c r="BH24" s="854">
        <v>0</v>
      </c>
      <c r="BI24" s="854">
        <v>0</v>
      </c>
      <c r="BJ24" s="854">
        <v>0</v>
      </c>
      <c r="BK24" s="854">
        <v>0</v>
      </c>
      <c r="BL24" s="854">
        <v>0</v>
      </c>
      <c r="BM24" s="854">
        <v>0</v>
      </c>
      <c r="BN24" s="854">
        <v>0</v>
      </c>
      <c r="BO24" s="854">
        <v>0</v>
      </c>
      <c r="BP24" s="854">
        <v>0</v>
      </c>
      <c r="BQ24" s="854">
        <v>0</v>
      </c>
      <c r="BR24" s="854">
        <v>0</v>
      </c>
      <c r="BS24" s="854">
        <v>0</v>
      </c>
      <c r="BT24" s="854">
        <v>0</v>
      </c>
      <c r="BU24" s="854">
        <v>0</v>
      </c>
      <c r="BV24" s="854">
        <v>0</v>
      </c>
    </row>
    <row r="25" spans="1:74" ht="11.1" customHeight="1" x14ac:dyDescent="0.2">
      <c r="A25" s="205" t="s">
        <v>1606</v>
      </c>
      <c r="B25" s="477" t="s">
        <v>1607</v>
      </c>
      <c r="C25" s="381">
        <v>6.7190000000000003</v>
      </c>
      <c r="D25" s="381">
        <v>6.907</v>
      </c>
      <c r="E25" s="381">
        <v>6.9859999999999998</v>
      </c>
      <c r="F25" s="381">
        <v>6.6360000000000001</v>
      </c>
      <c r="G25" s="381">
        <v>6.8040000000000003</v>
      </c>
      <c r="H25" s="381">
        <v>7.024</v>
      </c>
      <c r="I25" s="381">
        <v>6.7439999999999998</v>
      </c>
      <c r="J25" s="381">
        <v>7</v>
      </c>
      <c r="K25" s="381">
        <v>7.1369999999999996</v>
      </c>
      <c r="L25" s="381">
        <v>6.7069999999999999</v>
      </c>
      <c r="M25" s="381">
        <v>7.06</v>
      </c>
      <c r="N25" s="381">
        <v>7.492</v>
      </c>
      <c r="O25" s="381">
        <v>7.0490000000000004</v>
      </c>
      <c r="P25" s="381">
        <v>7.2050000000000001</v>
      </c>
      <c r="Q25" s="381">
        <v>7.2240000000000002</v>
      </c>
      <c r="R25" s="381">
        <v>6.6319999999999997</v>
      </c>
      <c r="S25" s="381">
        <v>6.8949999999999996</v>
      </c>
      <c r="T25" s="381">
        <v>6.9459999999999997</v>
      </c>
      <c r="U25" s="381">
        <v>6.7510000000000003</v>
      </c>
      <c r="V25" s="381">
        <v>6.8209999999999997</v>
      </c>
      <c r="W25" s="381">
        <v>6.8159999999999998</v>
      </c>
      <c r="X25" s="381">
        <v>6.39</v>
      </c>
      <c r="Y25" s="381">
        <v>6.5819999999999999</v>
      </c>
      <c r="Z25" s="381">
        <v>6.726</v>
      </c>
      <c r="AA25" s="381">
        <v>6.6079999999999997</v>
      </c>
      <c r="AB25" s="381">
        <v>6.7370000000000001</v>
      </c>
      <c r="AC25" s="381">
        <v>6.7</v>
      </c>
      <c r="AD25" s="381">
        <v>6.4290000000000003</v>
      </c>
      <c r="AE25" s="381">
        <v>6.5590000000000002</v>
      </c>
      <c r="AF25" s="381">
        <v>6.6239999999999997</v>
      </c>
      <c r="AG25" s="381">
        <v>6.274</v>
      </c>
      <c r="AH25" s="381">
        <v>6.4219999999999997</v>
      </c>
      <c r="AI25" s="381">
        <v>6.7770000000000001</v>
      </c>
      <c r="AJ25" s="381">
        <v>6.5709999999999997</v>
      </c>
      <c r="AK25" s="381">
        <v>6.7889999999999997</v>
      </c>
      <c r="AL25" s="381">
        <v>7.0289999999999999</v>
      </c>
      <c r="AM25" s="381">
        <v>6.5069999999999997</v>
      </c>
      <c r="AN25" s="381">
        <v>6.5890000000000004</v>
      </c>
      <c r="AO25" s="381">
        <v>6.6920000000000002</v>
      </c>
      <c r="AP25" s="381">
        <v>6.3719999999999999</v>
      </c>
      <c r="AQ25" s="381">
        <v>6.6970000000000001</v>
      </c>
      <c r="AR25" s="381">
        <v>6.8360000000000003</v>
      </c>
      <c r="AS25" s="381">
        <v>6.7779999999999996</v>
      </c>
      <c r="AT25" s="381">
        <v>6.9930000000000003</v>
      </c>
      <c r="AU25" s="381">
        <v>7.0910000000000002</v>
      </c>
      <c r="AV25" s="381">
        <v>6.9740000000000002</v>
      </c>
      <c r="AW25" s="381">
        <v>7.1379999999999999</v>
      </c>
      <c r="AX25" s="381">
        <v>7.2110000000000003</v>
      </c>
      <c r="AY25" s="381">
        <v>6.6790000000000003</v>
      </c>
      <c r="AZ25" s="381">
        <v>6.8689999999999998</v>
      </c>
      <c r="BA25" s="381">
        <v>6.98</v>
      </c>
      <c r="BB25" s="381">
        <v>6.5250000000000004</v>
      </c>
      <c r="BC25" s="381">
        <v>6.7649999999999997</v>
      </c>
      <c r="BD25" s="381">
        <v>6.8369999999999997</v>
      </c>
      <c r="BE25" s="381">
        <v>6.6349999999999998</v>
      </c>
      <c r="BF25" s="854">
        <v>0</v>
      </c>
      <c r="BG25" s="854">
        <v>0</v>
      </c>
      <c r="BH25" s="854">
        <v>0</v>
      </c>
      <c r="BI25" s="854">
        <v>0</v>
      </c>
      <c r="BJ25" s="854">
        <v>0</v>
      </c>
      <c r="BK25" s="854">
        <v>0</v>
      </c>
      <c r="BL25" s="854">
        <v>0</v>
      </c>
      <c r="BM25" s="854">
        <v>0</v>
      </c>
      <c r="BN25" s="854">
        <v>0</v>
      </c>
      <c r="BO25" s="854">
        <v>0</v>
      </c>
      <c r="BP25" s="854">
        <v>0</v>
      </c>
      <c r="BQ25" s="854">
        <v>0</v>
      </c>
      <c r="BR25" s="854">
        <v>0</v>
      </c>
      <c r="BS25" s="854">
        <v>0</v>
      </c>
      <c r="BT25" s="854">
        <v>0</v>
      </c>
      <c r="BU25" s="854">
        <v>0</v>
      </c>
      <c r="BV25" s="854">
        <v>0</v>
      </c>
    </row>
    <row r="26" spans="1:74" ht="11.1" customHeight="1" x14ac:dyDescent="0.2">
      <c r="A26" s="205" t="s">
        <v>1608</v>
      </c>
      <c r="B26" s="477" t="s">
        <v>1588</v>
      </c>
      <c r="C26" s="381">
        <v>2.5590000000000002</v>
      </c>
      <c r="D26" s="381">
        <v>2.5299999999999998</v>
      </c>
      <c r="E26" s="381">
        <v>2.621</v>
      </c>
      <c r="F26" s="381">
        <v>2.8149999999999999</v>
      </c>
      <c r="G26" s="381">
        <v>2.8559999999999999</v>
      </c>
      <c r="H26" s="381">
        <v>2.8769999999999998</v>
      </c>
      <c r="I26" s="381">
        <v>2.85</v>
      </c>
      <c r="J26" s="381">
        <v>2.8929999999999998</v>
      </c>
      <c r="K26" s="381">
        <v>3.0209999999999999</v>
      </c>
      <c r="L26" s="381">
        <v>2.8380000000000001</v>
      </c>
      <c r="M26" s="381">
        <v>2.9769999999999999</v>
      </c>
      <c r="N26" s="381">
        <v>2.8860000000000001</v>
      </c>
      <c r="O26" s="381">
        <v>3.1190000000000002</v>
      </c>
      <c r="P26" s="381">
        <v>2.8090000000000002</v>
      </c>
      <c r="Q26" s="381">
        <v>2.7749999999999999</v>
      </c>
      <c r="R26" s="381">
        <v>2.7490000000000001</v>
      </c>
      <c r="S26" s="381">
        <v>2.7469999999999999</v>
      </c>
      <c r="T26" s="381">
        <v>2.7349999999999999</v>
      </c>
      <c r="U26" s="381">
        <v>2.7330000000000001</v>
      </c>
      <c r="V26" s="381">
        <v>2.6659999999999999</v>
      </c>
      <c r="W26" s="381">
        <v>2.657</v>
      </c>
      <c r="X26" s="381">
        <v>2.66</v>
      </c>
      <c r="Y26" s="381">
        <v>2.6819999999999999</v>
      </c>
      <c r="Z26" s="381">
        <v>2.6589999999999998</v>
      </c>
      <c r="AA26" s="381">
        <v>2.4500000000000002</v>
      </c>
      <c r="AB26" s="381">
        <v>2.577</v>
      </c>
      <c r="AC26" s="381">
        <v>2.5150000000000001</v>
      </c>
      <c r="AD26" s="381">
        <v>2.544</v>
      </c>
      <c r="AE26" s="381">
        <v>2.633</v>
      </c>
      <c r="AF26" s="381">
        <v>2.4860000000000002</v>
      </c>
      <c r="AG26" s="381">
        <v>2.601</v>
      </c>
      <c r="AH26" s="381">
        <v>2.5049999999999999</v>
      </c>
      <c r="AI26" s="381">
        <v>2.5230000000000001</v>
      </c>
      <c r="AJ26" s="381">
        <v>2.5419999999999998</v>
      </c>
      <c r="AK26" s="381">
        <v>2.4860000000000002</v>
      </c>
      <c r="AL26" s="381">
        <v>2.34</v>
      </c>
      <c r="AM26" s="381">
        <v>2.4359999999999999</v>
      </c>
      <c r="AN26" s="381">
        <v>2.5059999999999998</v>
      </c>
      <c r="AO26" s="381">
        <v>2.5640000000000001</v>
      </c>
      <c r="AP26" s="381">
        <v>2.5960000000000001</v>
      </c>
      <c r="AQ26" s="381">
        <v>2.633</v>
      </c>
      <c r="AR26" s="381">
        <v>2.6179999999999999</v>
      </c>
      <c r="AS26" s="381">
        <v>2.6589999999999998</v>
      </c>
      <c r="AT26" s="381">
        <v>2.59</v>
      </c>
      <c r="AU26" s="381">
        <v>2.6360000000000001</v>
      </c>
      <c r="AV26" s="381">
        <v>2.6520000000000001</v>
      </c>
      <c r="AW26" s="381">
        <v>2.57</v>
      </c>
      <c r="AX26" s="381">
        <v>2.6659999999999999</v>
      </c>
      <c r="AY26" s="381">
        <v>2.5289999999999999</v>
      </c>
      <c r="AZ26" s="381">
        <v>2.5409999999999999</v>
      </c>
      <c r="BA26" s="381">
        <v>2.508</v>
      </c>
      <c r="BB26" s="381">
        <v>2.5880000000000001</v>
      </c>
      <c r="BC26" s="381">
        <v>2.609</v>
      </c>
      <c r="BD26" s="381">
        <v>2.581</v>
      </c>
      <c r="BE26" s="381">
        <v>2.6219999999999999</v>
      </c>
      <c r="BF26" s="854">
        <v>0</v>
      </c>
      <c r="BG26" s="854">
        <v>0</v>
      </c>
      <c r="BH26" s="854">
        <v>0</v>
      </c>
      <c r="BI26" s="854">
        <v>0</v>
      </c>
      <c r="BJ26" s="854">
        <v>0</v>
      </c>
      <c r="BK26" s="854">
        <v>0</v>
      </c>
      <c r="BL26" s="854">
        <v>0</v>
      </c>
      <c r="BM26" s="854">
        <v>0</v>
      </c>
      <c r="BN26" s="854">
        <v>0</v>
      </c>
      <c r="BO26" s="854">
        <v>0</v>
      </c>
      <c r="BP26" s="854">
        <v>0</v>
      </c>
      <c r="BQ26" s="854">
        <v>0</v>
      </c>
      <c r="BR26" s="854">
        <v>0</v>
      </c>
      <c r="BS26" s="854">
        <v>0</v>
      </c>
      <c r="BT26" s="854">
        <v>0</v>
      </c>
      <c r="BU26" s="854">
        <v>0</v>
      </c>
      <c r="BV26" s="854">
        <v>0</v>
      </c>
    </row>
    <row r="27" spans="1:74" ht="11.1" customHeight="1" x14ac:dyDescent="0.2">
      <c r="A27" s="205" t="s">
        <v>1609</v>
      </c>
      <c r="B27" s="544" t="s">
        <v>1590</v>
      </c>
      <c r="C27" s="480">
        <v>2.367</v>
      </c>
      <c r="D27" s="480">
        <v>2.3879999999999999</v>
      </c>
      <c r="E27" s="480">
        <v>2.4620000000000002</v>
      </c>
      <c r="F27" s="480">
        <v>2.4860000000000002</v>
      </c>
      <c r="G27" s="480">
        <v>2.5449999999999999</v>
      </c>
      <c r="H27" s="480">
        <v>2.512</v>
      </c>
      <c r="I27" s="480">
        <v>2.5790000000000002</v>
      </c>
      <c r="J27" s="480">
        <v>2.5659999999999998</v>
      </c>
      <c r="K27" s="480">
        <v>2.536</v>
      </c>
      <c r="L27" s="480">
        <v>2.629</v>
      </c>
      <c r="M27" s="480">
        <v>2.6579999999999999</v>
      </c>
      <c r="N27" s="480">
        <v>2.742</v>
      </c>
      <c r="O27" s="480">
        <v>2.8039999999999998</v>
      </c>
      <c r="P27" s="480">
        <v>2.782</v>
      </c>
      <c r="Q27" s="480">
        <v>2.8290000000000002</v>
      </c>
      <c r="R27" s="480">
        <v>2.8</v>
      </c>
      <c r="S27" s="480">
        <v>2.7709999999999999</v>
      </c>
      <c r="T27" s="480">
        <v>2.7480000000000002</v>
      </c>
      <c r="U27" s="480">
        <v>2.7989999999999999</v>
      </c>
      <c r="V27" s="480">
        <v>2.802</v>
      </c>
      <c r="W27" s="480">
        <v>2.7839999999999998</v>
      </c>
      <c r="X27" s="480">
        <v>2.819</v>
      </c>
      <c r="Y27" s="480">
        <v>2.915</v>
      </c>
      <c r="Z27" s="480">
        <v>2.923</v>
      </c>
      <c r="AA27" s="480">
        <v>2.9039999999999999</v>
      </c>
      <c r="AB27" s="480">
        <v>2.9449999999999998</v>
      </c>
      <c r="AC27" s="480">
        <v>2.823</v>
      </c>
      <c r="AD27" s="480">
        <v>2.7610000000000001</v>
      </c>
      <c r="AE27" s="480">
        <v>2.8780000000000001</v>
      </c>
      <c r="AF27" s="480">
        <v>2.7570000000000001</v>
      </c>
      <c r="AG27" s="480">
        <v>2.879</v>
      </c>
      <c r="AH27" s="480">
        <v>2.8759999999999999</v>
      </c>
      <c r="AI27" s="480">
        <v>2.867</v>
      </c>
      <c r="AJ27" s="480">
        <v>2.9169999999999998</v>
      </c>
      <c r="AK27" s="480">
        <v>2.99</v>
      </c>
      <c r="AL27" s="480">
        <v>3.1909999999999998</v>
      </c>
      <c r="AM27" s="480">
        <v>3.2519999999999998</v>
      </c>
      <c r="AN27" s="480">
        <v>3.2890000000000001</v>
      </c>
      <c r="AO27" s="480">
        <v>3.2709999999999999</v>
      </c>
      <c r="AP27" s="480">
        <v>3.3010000000000002</v>
      </c>
      <c r="AQ27" s="480">
        <v>3.258</v>
      </c>
      <c r="AR27" s="480">
        <v>3.2719999999999998</v>
      </c>
      <c r="AS27" s="480">
        <v>3.3540000000000001</v>
      </c>
      <c r="AT27" s="480">
        <v>3.5870000000000002</v>
      </c>
      <c r="AU27" s="480">
        <v>3.6339999999999999</v>
      </c>
      <c r="AV27" s="480">
        <v>3.6930000000000001</v>
      </c>
      <c r="AW27" s="480">
        <v>3.831</v>
      </c>
      <c r="AX27" s="480">
        <v>3.988</v>
      </c>
      <c r="AY27" s="480">
        <v>3.8849999999999998</v>
      </c>
      <c r="AZ27" s="480">
        <v>3.8580000000000001</v>
      </c>
      <c r="BA27" s="480">
        <v>3.774</v>
      </c>
      <c r="BB27" s="480">
        <v>3.74</v>
      </c>
      <c r="BC27" s="480">
        <v>3.7749999999999999</v>
      </c>
      <c r="BD27" s="480">
        <v>3.64</v>
      </c>
      <c r="BE27" s="480">
        <v>3.7759999999999998</v>
      </c>
      <c r="BF27" s="855">
        <v>0</v>
      </c>
      <c r="BG27" s="855">
        <v>0</v>
      </c>
      <c r="BH27" s="855">
        <v>0</v>
      </c>
      <c r="BI27" s="855">
        <v>0</v>
      </c>
      <c r="BJ27" s="855">
        <v>0</v>
      </c>
      <c r="BK27" s="855">
        <v>0</v>
      </c>
      <c r="BL27" s="855">
        <v>0</v>
      </c>
      <c r="BM27" s="855">
        <v>0</v>
      </c>
      <c r="BN27" s="855">
        <v>0</v>
      </c>
      <c r="BO27" s="855">
        <v>0</v>
      </c>
      <c r="BP27" s="855">
        <v>0</v>
      </c>
      <c r="BQ27" s="855">
        <v>0</v>
      </c>
      <c r="BR27" s="855">
        <v>0</v>
      </c>
      <c r="BS27" s="855">
        <v>0</v>
      </c>
      <c r="BT27" s="855">
        <v>0</v>
      </c>
      <c r="BU27" s="855">
        <v>0</v>
      </c>
      <c r="BV27" s="855">
        <v>0</v>
      </c>
    </row>
    <row r="28" spans="1:74" s="77" customFormat="1" ht="12" customHeight="1" x14ac:dyDescent="0.2">
      <c r="A28" s="1"/>
      <c r="B28" s="898" t="s">
        <v>1610</v>
      </c>
      <c r="C28" s="528"/>
      <c r="D28" s="528"/>
      <c r="E28" s="528"/>
      <c r="F28" s="528"/>
      <c r="G28" s="528"/>
      <c r="H28" s="582"/>
      <c r="I28" s="528"/>
      <c r="J28" s="528"/>
      <c r="K28" s="528"/>
      <c r="L28" s="528"/>
      <c r="M28" s="528"/>
      <c r="N28" s="528"/>
      <c r="O28" s="528"/>
      <c r="P28" s="528"/>
      <c r="Q28" s="528"/>
      <c r="R28" s="528"/>
      <c r="AY28" s="571"/>
      <c r="AZ28" s="571"/>
      <c r="BA28" s="571"/>
      <c r="BB28" s="571"/>
      <c r="BC28" s="571"/>
      <c r="BD28" s="571"/>
      <c r="BE28" s="571"/>
      <c r="BF28" s="571"/>
      <c r="BG28" s="571"/>
      <c r="BH28" s="571"/>
      <c r="BI28" s="571"/>
      <c r="BJ28" s="157"/>
    </row>
    <row r="29" spans="1:74" s="268" customFormat="1" ht="12" customHeight="1" x14ac:dyDescent="0.2">
      <c r="A29" s="267"/>
      <c r="B29" s="258" t="s">
        <v>114</v>
      </c>
      <c r="C29" s="258"/>
      <c r="D29" s="258"/>
      <c r="E29" s="258"/>
      <c r="F29" s="258"/>
      <c r="G29" s="258"/>
      <c r="H29" s="495"/>
      <c r="I29" s="258"/>
      <c r="J29" s="258"/>
      <c r="K29" s="258"/>
      <c r="L29" s="258"/>
      <c r="M29" s="258"/>
      <c r="N29" s="258"/>
      <c r="O29" s="258"/>
      <c r="P29" s="258"/>
      <c r="Q29" s="258"/>
      <c r="R29" s="542"/>
      <c r="AY29" s="271"/>
      <c r="AZ29" s="271"/>
      <c r="BA29" s="271"/>
      <c r="BB29" s="271"/>
      <c r="BC29" s="271"/>
      <c r="BD29" s="271"/>
      <c r="BE29" s="271"/>
      <c r="BF29" s="271"/>
      <c r="BG29" s="271"/>
      <c r="BH29" s="271"/>
      <c r="BI29" s="271"/>
    </row>
    <row r="30" spans="1:74" s="119" customFormat="1" ht="12" customHeight="1" x14ac:dyDescent="0.2">
      <c r="A30" s="118"/>
      <c r="B30" s="974" t="str">
        <f>Dates!$G$2</f>
        <v>EIA completed modeling and analysis for this report on Thursday, August 6, 2026.</v>
      </c>
      <c r="C30" s="975"/>
      <c r="D30" s="975"/>
      <c r="E30" s="975"/>
      <c r="F30" s="975"/>
      <c r="G30" s="975"/>
      <c r="H30" s="975"/>
      <c r="I30" s="975"/>
      <c r="J30" s="975"/>
      <c r="K30" s="975"/>
      <c r="L30" s="975"/>
      <c r="M30" s="975"/>
      <c r="N30" s="975"/>
      <c r="O30" s="975"/>
      <c r="P30" s="975"/>
      <c r="Q30" s="975"/>
      <c r="R30" s="541"/>
      <c r="AY30" s="572"/>
      <c r="AZ30" s="572"/>
      <c r="BA30" s="572"/>
      <c r="BB30" s="572"/>
      <c r="BC30" s="572"/>
      <c r="BD30" s="572"/>
      <c r="BE30" s="572"/>
      <c r="BF30" s="572"/>
      <c r="BG30" s="572"/>
      <c r="BH30" s="572"/>
      <c r="BI30" s="572"/>
      <c r="BJ30" s="158"/>
    </row>
    <row r="31" spans="1:74" s="119" customFormat="1" ht="12" customHeight="1" x14ac:dyDescent="0.2">
      <c r="A31" s="118"/>
      <c r="B31" s="979" t="s">
        <v>115</v>
      </c>
      <c r="C31" s="977"/>
      <c r="D31" s="977"/>
      <c r="E31" s="977"/>
      <c r="F31" s="977"/>
      <c r="G31" s="977"/>
      <c r="H31" s="977"/>
      <c r="I31" s="977"/>
      <c r="J31" s="977"/>
      <c r="K31" s="977"/>
      <c r="L31" s="977"/>
      <c r="M31" s="977"/>
      <c r="N31" s="977"/>
      <c r="O31" s="977"/>
      <c r="P31" s="977"/>
      <c r="Q31" s="977"/>
      <c r="R31" s="541"/>
      <c r="AY31" s="572"/>
      <c r="AZ31" s="572"/>
      <c r="BA31" s="572"/>
      <c r="BB31" s="572"/>
      <c r="BC31" s="572"/>
      <c r="BD31" s="572"/>
      <c r="BE31" s="572"/>
      <c r="BF31" s="572"/>
      <c r="BG31" s="572"/>
      <c r="BH31" s="572"/>
      <c r="BI31" s="572"/>
      <c r="BJ31" s="158"/>
    </row>
    <row r="32" spans="1:74" s="77" customFormat="1" ht="12" customHeight="1" x14ac:dyDescent="0.2">
      <c r="A32" s="1"/>
      <c r="B32" s="1081" t="s">
        <v>116</v>
      </c>
      <c r="C32" s="1082"/>
      <c r="D32" s="1082"/>
      <c r="E32" s="1082"/>
      <c r="F32" s="1082"/>
      <c r="G32" s="1082"/>
      <c r="H32" s="1082"/>
      <c r="I32" s="1082"/>
      <c r="J32" s="1082"/>
      <c r="K32" s="1082"/>
      <c r="L32" s="1082"/>
      <c r="M32" s="1082"/>
      <c r="N32" s="1082"/>
      <c r="O32" s="1082"/>
      <c r="P32" s="1082"/>
      <c r="Q32" s="1082"/>
      <c r="R32" s="541"/>
      <c r="AY32" s="571"/>
      <c r="AZ32" s="571"/>
      <c r="BA32" s="571"/>
      <c r="BB32" s="571"/>
      <c r="BC32" s="571"/>
      <c r="BD32" s="571"/>
      <c r="BE32" s="571"/>
      <c r="BF32" s="571"/>
      <c r="BG32" s="571"/>
      <c r="BH32" s="571"/>
      <c r="BI32" s="571"/>
      <c r="BJ32" s="157"/>
    </row>
    <row r="33" spans="1:74" s="119" customFormat="1" ht="12" customHeight="1" x14ac:dyDescent="0.2">
      <c r="A33" s="118"/>
      <c r="B33" s="1015" t="s">
        <v>122</v>
      </c>
      <c r="C33" s="1016"/>
      <c r="D33" s="1016"/>
      <c r="E33" s="1016"/>
      <c r="F33" s="1016"/>
      <c r="G33" s="1016"/>
      <c r="H33" s="1016"/>
      <c r="I33" s="1016"/>
      <c r="J33" s="1016"/>
      <c r="K33" s="1016"/>
      <c r="L33" s="1016"/>
      <c r="M33" s="1016"/>
      <c r="N33" s="1016"/>
      <c r="O33" s="1016"/>
      <c r="P33" s="1016"/>
      <c r="Q33" s="1016"/>
      <c r="R33" s="541"/>
      <c r="AY33" s="572"/>
      <c r="AZ33" s="572"/>
      <c r="BA33" s="572"/>
      <c r="BB33" s="572"/>
      <c r="BC33" s="572"/>
      <c r="BD33" s="572"/>
      <c r="BE33" s="572"/>
      <c r="BF33" s="572"/>
      <c r="BG33" s="572"/>
      <c r="BH33" s="572"/>
      <c r="BI33" s="572"/>
      <c r="BJ33" s="158"/>
    </row>
    <row r="34" spans="1:74" s="119" customFormat="1" ht="12" customHeight="1" x14ac:dyDescent="0.2">
      <c r="A34" s="118"/>
      <c r="B34" s="1097" t="s">
        <v>118</v>
      </c>
      <c r="C34" s="1097"/>
      <c r="D34" s="1097"/>
      <c r="E34" s="1097"/>
      <c r="F34" s="1097"/>
      <c r="G34" s="1097"/>
      <c r="H34" s="1097"/>
      <c r="I34" s="1097"/>
      <c r="J34" s="1097"/>
      <c r="K34" s="1097"/>
      <c r="L34" s="1097"/>
      <c r="M34" s="1097"/>
      <c r="N34" s="1097"/>
      <c r="O34" s="1097"/>
      <c r="P34" s="1097"/>
      <c r="Q34" s="1097"/>
      <c r="R34" s="1097"/>
      <c r="AY34" s="572"/>
      <c r="AZ34" s="572"/>
      <c r="BA34" s="572"/>
      <c r="BB34" s="572"/>
      <c r="BC34" s="572"/>
      <c r="BD34" s="572"/>
      <c r="BE34" s="572"/>
      <c r="BF34" s="572"/>
      <c r="BG34" s="572"/>
      <c r="BH34" s="572"/>
      <c r="BI34" s="572"/>
      <c r="BJ34" s="158"/>
    </row>
    <row r="35" spans="1:74" s="119" customFormat="1" ht="12" customHeight="1" x14ac:dyDescent="0.2">
      <c r="A35" s="118"/>
      <c r="B35" s="1015" t="s">
        <v>1611</v>
      </c>
      <c r="C35" s="1049"/>
      <c r="D35" s="1049"/>
      <c r="E35" s="1049"/>
      <c r="F35" s="1049"/>
      <c r="G35" s="1049"/>
      <c r="H35" s="1049"/>
      <c r="I35" s="1049"/>
      <c r="J35" s="1049"/>
      <c r="K35" s="1049"/>
      <c r="L35" s="1049"/>
      <c r="M35" s="1049"/>
      <c r="N35" s="1049"/>
      <c r="O35" s="1049"/>
      <c r="P35" s="1049"/>
      <c r="Q35" s="1016"/>
      <c r="R35" s="541"/>
      <c r="AY35" s="572"/>
      <c r="AZ35" s="572"/>
      <c r="BA35" s="572"/>
      <c r="BB35" s="572"/>
      <c r="BC35" s="572"/>
      <c r="BD35" s="572"/>
      <c r="BE35" s="572"/>
      <c r="BF35" s="572"/>
      <c r="BG35" s="572"/>
      <c r="BH35" s="572"/>
      <c r="BI35" s="572"/>
      <c r="BJ35" s="158"/>
    </row>
    <row r="36" spans="1:74" s="119" customFormat="1" ht="12" customHeight="1" x14ac:dyDescent="0.15">
      <c r="A36" s="2"/>
      <c r="B36" s="1015"/>
      <c r="C36" s="985"/>
      <c r="D36" s="985"/>
      <c r="E36" s="985"/>
      <c r="F36" s="985"/>
      <c r="G36" s="985"/>
      <c r="H36" s="985"/>
      <c r="I36" s="985"/>
      <c r="J36" s="985"/>
      <c r="K36" s="985"/>
      <c r="L36" s="985"/>
      <c r="M36" s="985"/>
      <c r="N36" s="985"/>
      <c r="O36" s="985"/>
      <c r="P36" s="985"/>
      <c r="Q36" s="985"/>
      <c r="AY36" s="572"/>
      <c r="AZ36" s="572"/>
      <c r="BA36" s="572"/>
      <c r="BB36" s="572"/>
      <c r="BC36" s="572"/>
      <c r="BD36" s="572"/>
      <c r="BE36" s="572"/>
      <c r="BF36" s="572"/>
      <c r="BG36" s="572"/>
      <c r="BH36" s="572"/>
      <c r="BI36" s="572"/>
      <c r="BJ36" s="158"/>
    </row>
    <row r="37" spans="1:74" s="119" customFormat="1" ht="12" customHeight="1" x14ac:dyDescent="0.15">
      <c r="A37" s="2"/>
      <c r="B37" s="1096"/>
      <c r="C37" s="985"/>
      <c r="D37" s="985"/>
      <c r="E37" s="985"/>
      <c r="F37" s="985"/>
      <c r="G37" s="985"/>
      <c r="H37" s="985"/>
      <c r="I37" s="985"/>
      <c r="J37" s="985"/>
      <c r="K37" s="985"/>
      <c r="L37" s="985"/>
      <c r="M37" s="985"/>
      <c r="N37" s="985"/>
      <c r="O37" s="985"/>
      <c r="P37" s="985"/>
      <c r="Q37" s="985"/>
      <c r="AY37" s="572"/>
      <c r="AZ37" s="572"/>
      <c r="BA37" s="572"/>
      <c r="BB37" s="572"/>
      <c r="BC37" s="572"/>
      <c r="BD37" s="572"/>
      <c r="BE37" s="572"/>
      <c r="BF37" s="572"/>
      <c r="BG37" s="572"/>
      <c r="BH37" s="572"/>
      <c r="BI37" s="572"/>
      <c r="BJ37" s="158"/>
    </row>
    <row r="38" spans="1:74" s="120" customFormat="1" ht="12" customHeight="1" x14ac:dyDescent="0.15">
      <c r="A38" s="2"/>
      <c r="B38" s="258"/>
      <c r="C38" s="876"/>
      <c r="D38" s="876"/>
      <c r="E38" s="876"/>
      <c r="F38" s="876"/>
      <c r="G38" s="876"/>
      <c r="H38" s="876"/>
      <c r="I38" s="876"/>
      <c r="J38" s="876"/>
      <c r="K38" s="876"/>
      <c r="L38" s="876"/>
      <c r="M38" s="876"/>
      <c r="N38" s="876"/>
      <c r="O38" s="876"/>
      <c r="P38" s="876"/>
      <c r="Q38" s="876"/>
      <c r="AY38" s="572"/>
      <c r="AZ38" s="572"/>
      <c r="BA38" s="572"/>
      <c r="BB38" s="572"/>
      <c r="BC38" s="572"/>
      <c r="BD38" s="572"/>
      <c r="BE38" s="572"/>
      <c r="BF38" s="572"/>
      <c r="BG38" s="572"/>
      <c r="BH38" s="572"/>
      <c r="BI38" s="572"/>
      <c r="BJ38" s="159"/>
    </row>
    <row r="39" spans="1:74" ht="12.75" x14ac:dyDescent="0.15">
      <c r="B39" s="1015"/>
      <c r="C39" s="1018"/>
      <c r="D39" s="1018"/>
      <c r="E39" s="1018"/>
      <c r="F39" s="1018"/>
      <c r="G39" s="1018"/>
      <c r="H39" s="1018"/>
      <c r="I39" s="1018"/>
      <c r="J39" s="1018"/>
      <c r="K39" s="1018"/>
      <c r="L39" s="1018"/>
      <c r="M39" s="1018"/>
      <c r="N39" s="1018"/>
      <c r="O39" s="1018"/>
      <c r="P39" s="1018"/>
      <c r="Q39" s="985"/>
      <c r="BD39" s="571"/>
      <c r="BE39" s="571"/>
      <c r="BF39" s="571"/>
      <c r="BK39" s="103"/>
      <c r="BL39" s="103"/>
      <c r="BM39" s="103"/>
      <c r="BN39" s="103"/>
      <c r="BO39" s="103"/>
      <c r="BP39" s="103"/>
      <c r="BQ39" s="103"/>
      <c r="BR39" s="103"/>
      <c r="BS39" s="103"/>
      <c r="BT39" s="103"/>
      <c r="BU39" s="103"/>
      <c r="BV39" s="103"/>
    </row>
    <row r="40" spans="1:74" ht="12.75" x14ac:dyDescent="0.15">
      <c r="B40" s="1100"/>
      <c r="C40" s="1016"/>
      <c r="D40" s="1016"/>
      <c r="E40" s="1016"/>
      <c r="F40" s="1016"/>
      <c r="G40" s="1016"/>
      <c r="H40" s="1016"/>
      <c r="I40" s="1016"/>
      <c r="J40" s="1016"/>
      <c r="K40" s="1016"/>
      <c r="L40" s="1016"/>
      <c r="M40" s="1016"/>
      <c r="N40" s="1016"/>
      <c r="O40" s="1016"/>
      <c r="P40" s="1016"/>
      <c r="Q40" s="985"/>
      <c r="BK40" s="103"/>
      <c r="BL40" s="103"/>
      <c r="BM40" s="103"/>
      <c r="BN40" s="103"/>
      <c r="BO40" s="103"/>
      <c r="BP40" s="103"/>
      <c r="BQ40" s="103"/>
      <c r="BR40" s="103"/>
      <c r="BS40" s="103"/>
      <c r="BT40" s="103"/>
      <c r="BU40" s="103"/>
      <c r="BV40" s="103"/>
    </row>
    <row r="41" spans="1:74" ht="12.75" x14ac:dyDescent="0.15">
      <c r="B41" s="1013"/>
      <c r="C41" s="985"/>
      <c r="D41" s="985"/>
      <c r="E41" s="985"/>
      <c r="F41" s="985"/>
      <c r="G41" s="985"/>
      <c r="H41" s="985"/>
      <c r="I41" s="985"/>
      <c r="J41" s="985"/>
      <c r="K41" s="985"/>
      <c r="L41" s="985"/>
      <c r="M41" s="985"/>
      <c r="N41" s="985"/>
      <c r="O41" s="985"/>
      <c r="P41" s="985"/>
      <c r="Q41" s="985"/>
      <c r="BK41" s="103"/>
      <c r="BL41" s="103"/>
      <c r="BM41" s="103"/>
      <c r="BN41" s="103"/>
      <c r="BO41" s="103"/>
      <c r="BP41" s="103"/>
      <c r="BQ41" s="103"/>
      <c r="BR41" s="103"/>
      <c r="BS41" s="103"/>
      <c r="BT41" s="103"/>
      <c r="BU41" s="103"/>
      <c r="BV41" s="103"/>
    </row>
    <row r="42" spans="1:74" x14ac:dyDescent="0.15">
      <c r="BK42" s="103"/>
      <c r="BL42" s="103"/>
      <c r="BM42" s="103"/>
      <c r="BN42" s="103"/>
      <c r="BO42" s="103"/>
      <c r="BP42" s="103"/>
      <c r="BQ42" s="103"/>
      <c r="BR42" s="103"/>
      <c r="BS42" s="103"/>
      <c r="BT42" s="103"/>
      <c r="BU42" s="103"/>
      <c r="BV42" s="103"/>
    </row>
    <row r="43" spans="1:74" x14ac:dyDescent="0.15">
      <c r="BK43" s="103"/>
      <c r="BL43" s="103"/>
      <c r="BM43" s="103"/>
      <c r="BN43" s="103"/>
      <c r="BO43" s="103"/>
      <c r="BP43" s="103"/>
      <c r="BQ43" s="103"/>
      <c r="BR43" s="103"/>
      <c r="BS43" s="103"/>
      <c r="BT43" s="103"/>
      <c r="BU43" s="103"/>
      <c r="BV43" s="103"/>
    </row>
    <row r="44" spans="1:74" x14ac:dyDescent="0.15">
      <c r="BK44" s="103"/>
      <c r="BL44" s="103"/>
      <c r="BM44" s="103"/>
      <c r="BN44" s="103"/>
      <c r="BO44" s="103"/>
      <c r="BP44" s="103"/>
      <c r="BQ44" s="103"/>
      <c r="BR44" s="103"/>
      <c r="BS44" s="103"/>
      <c r="BT44" s="103"/>
      <c r="BU44" s="103"/>
      <c r="BV44" s="103"/>
    </row>
    <row r="45" spans="1:74" x14ac:dyDescent="0.15">
      <c r="BK45" s="103"/>
      <c r="BL45" s="103"/>
      <c r="BM45" s="103"/>
      <c r="BN45" s="103"/>
      <c r="BO45" s="103"/>
      <c r="BP45" s="103"/>
      <c r="BQ45" s="103"/>
      <c r="BR45" s="103"/>
      <c r="BS45" s="103"/>
      <c r="BT45" s="103"/>
      <c r="BU45" s="103"/>
      <c r="BV45" s="103"/>
    </row>
    <row r="46" spans="1:74" x14ac:dyDescent="0.15">
      <c r="BK46" s="103"/>
      <c r="BL46" s="103"/>
      <c r="BM46" s="103"/>
      <c r="BN46" s="103"/>
      <c r="BO46" s="103"/>
      <c r="BP46" s="103"/>
      <c r="BQ46" s="103"/>
      <c r="BR46" s="103"/>
      <c r="BS46" s="103"/>
      <c r="BT46" s="103"/>
      <c r="BU46" s="103"/>
      <c r="BV46" s="103"/>
    </row>
    <row r="47" spans="1:74" x14ac:dyDescent="0.15">
      <c r="BK47" s="103"/>
      <c r="BL47" s="103"/>
      <c r="BM47" s="103"/>
      <c r="BN47" s="103"/>
      <c r="BO47" s="103"/>
      <c r="BP47" s="103"/>
      <c r="BQ47" s="103"/>
      <c r="BR47" s="103"/>
      <c r="BS47" s="103"/>
      <c r="BT47" s="103"/>
      <c r="BU47" s="103"/>
      <c r="BV47" s="103"/>
    </row>
    <row r="48" spans="1:74" x14ac:dyDescent="0.15">
      <c r="BK48" s="103"/>
      <c r="BL48" s="103"/>
      <c r="BM48" s="103"/>
      <c r="BN48" s="103"/>
      <c r="BO48" s="103"/>
      <c r="BP48" s="103"/>
      <c r="BQ48" s="103"/>
      <c r="BR48" s="103"/>
      <c r="BS48" s="103"/>
      <c r="BT48" s="103"/>
      <c r="BU48" s="103"/>
      <c r="BV48" s="103"/>
    </row>
    <row r="49" spans="63:74" x14ac:dyDescent="0.15">
      <c r="BK49" s="103"/>
      <c r="BL49" s="103"/>
      <c r="BM49" s="103"/>
      <c r="BN49" s="103"/>
      <c r="BO49" s="103"/>
      <c r="BP49" s="103"/>
      <c r="BQ49" s="103"/>
      <c r="BR49" s="103"/>
      <c r="BS49" s="103"/>
      <c r="BT49" s="103"/>
      <c r="BU49" s="103"/>
      <c r="BV49" s="103"/>
    </row>
    <row r="50" spans="63:74" x14ac:dyDescent="0.15">
      <c r="BK50" s="103"/>
      <c r="BL50" s="103"/>
      <c r="BM50" s="103"/>
      <c r="BN50" s="103"/>
      <c r="BO50" s="103"/>
      <c r="BP50" s="103"/>
      <c r="BQ50" s="103"/>
      <c r="BR50" s="103"/>
      <c r="BS50" s="103"/>
      <c r="BT50" s="103"/>
      <c r="BU50" s="103"/>
      <c r="BV50" s="103"/>
    </row>
    <row r="51" spans="63:74" x14ac:dyDescent="0.15">
      <c r="BK51" s="103"/>
      <c r="BL51" s="103"/>
      <c r="BM51" s="103"/>
      <c r="BN51" s="103"/>
      <c r="BO51" s="103"/>
      <c r="BP51" s="103"/>
      <c r="BQ51" s="103"/>
      <c r="BR51" s="103"/>
      <c r="BS51" s="103"/>
      <c r="BT51" s="103"/>
      <c r="BU51" s="103"/>
      <c r="BV51" s="103"/>
    </row>
    <row r="52" spans="63:74" x14ac:dyDescent="0.15">
      <c r="BK52" s="103"/>
      <c r="BL52" s="103"/>
      <c r="BM52" s="103"/>
      <c r="BN52" s="103"/>
      <c r="BO52" s="103"/>
      <c r="BP52" s="103"/>
      <c r="BQ52" s="103"/>
      <c r="BR52" s="103"/>
      <c r="BS52" s="103"/>
      <c r="BT52" s="103"/>
      <c r="BU52" s="103"/>
      <c r="BV52" s="103"/>
    </row>
    <row r="53" spans="63:74" x14ac:dyDescent="0.15">
      <c r="BK53" s="103"/>
      <c r="BL53" s="103"/>
      <c r="BM53" s="103"/>
      <c r="BN53" s="103"/>
      <c r="BO53" s="103"/>
      <c r="BP53" s="103"/>
      <c r="BQ53" s="103"/>
      <c r="BR53" s="103"/>
      <c r="BS53" s="103"/>
      <c r="BT53" s="103"/>
      <c r="BU53" s="103"/>
      <c r="BV53" s="103"/>
    </row>
    <row r="54" spans="63:74" x14ac:dyDescent="0.15">
      <c r="BK54" s="103"/>
      <c r="BL54" s="103"/>
      <c r="BM54" s="103"/>
      <c r="BN54" s="103"/>
      <c r="BO54" s="103"/>
      <c r="BP54" s="103"/>
      <c r="BQ54" s="103"/>
      <c r="BR54" s="103"/>
      <c r="BS54" s="103"/>
      <c r="BT54" s="103"/>
      <c r="BU54" s="103"/>
      <c r="BV54" s="103"/>
    </row>
    <row r="55" spans="63:74" x14ac:dyDescent="0.15">
      <c r="BK55" s="103"/>
      <c r="BL55" s="103"/>
      <c r="BM55" s="103"/>
      <c r="BN55" s="103"/>
      <c r="BO55" s="103"/>
      <c r="BP55" s="103"/>
      <c r="BQ55" s="103"/>
      <c r="BR55" s="103"/>
      <c r="BS55" s="103"/>
      <c r="BT55" s="103"/>
      <c r="BU55" s="103"/>
      <c r="BV55" s="103"/>
    </row>
    <row r="56" spans="63:74" x14ac:dyDescent="0.15">
      <c r="BK56" s="103"/>
      <c r="BL56" s="103"/>
      <c r="BM56" s="103"/>
      <c r="BN56" s="103"/>
      <c r="BO56" s="103"/>
      <c r="BP56" s="103"/>
      <c r="BQ56" s="103"/>
      <c r="BR56" s="103"/>
      <c r="BS56" s="103"/>
      <c r="BT56" s="103"/>
      <c r="BU56" s="103"/>
      <c r="BV56" s="103"/>
    </row>
    <row r="57" spans="63:74" x14ac:dyDescent="0.15">
      <c r="BK57" s="103"/>
      <c r="BL57" s="103"/>
      <c r="BM57" s="103"/>
      <c r="BN57" s="103"/>
      <c r="BO57" s="103"/>
      <c r="BP57" s="103"/>
      <c r="BQ57" s="103"/>
      <c r="BR57" s="103"/>
      <c r="BS57" s="103"/>
      <c r="BT57" s="103"/>
      <c r="BU57" s="103"/>
      <c r="BV57" s="103"/>
    </row>
    <row r="58" spans="63:74" x14ac:dyDescent="0.15">
      <c r="BK58" s="103"/>
      <c r="BL58" s="103"/>
      <c r="BM58" s="103"/>
      <c r="BN58" s="103"/>
      <c r="BO58" s="103"/>
      <c r="BP58" s="103"/>
      <c r="BQ58" s="103"/>
      <c r="BR58" s="103"/>
      <c r="BS58" s="103"/>
      <c r="BT58" s="103"/>
      <c r="BU58" s="103"/>
      <c r="BV58" s="103"/>
    </row>
    <row r="59" spans="63:74" x14ac:dyDescent="0.15">
      <c r="BK59" s="103"/>
      <c r="BL59" s="103"/>
      <c r="BM59" s="103"/>
      <c r="BN59" s="103"/>
      <c r="BO59" s="103"/>
      <c r="BP59" s="103"/>
      <c r="BQ59" s="103"/>
      <c r="BR59" s="103"/>
      <c r="BS59" s="103"/>
      <c r="BT59" s="103"/>
      <c r="BU59" s="103"/>
      <c r="BV59" s="103"/>
    </row>
    <row r="60" spans="63:74" x14ac:dyDescent="0.15">
      <c r="BK60" s="103"/>
      <c r="BL60" s="103"/>
      <c r="BM60" s="103"/>
      <c r="BN60" s="103"/>
      <c r="BO60" s="103"/>
      <c r="BP60" s="103"/>
      <c r="BQ60" s="103"/>
      <c r="BR60" s="103"/>
      <c r="BS60" s="103"/>
      <c r="BT60" s="103"/>
      <c r="BU60" s="103"/>
      <c r="BV60" s="103"/>
    </row>
    <row r="61" spans="63:74" x14ac:dyDescent="0.15">
      <c r="BK61" s="103"/>
      <c r="BL61" s="103"/>
      <c r="BM61" s="103"/>
      <c r="BN61" s="103"/>
      <c r="BO61" s="103"/>
      <c r="BP61" s="103"/>
      <c r="BQ61" s="103"/>
      <c r="BR61" s="103"/>
      <c r="BS61" s="103"/>
      <c r="BT61" s="103"/>
      <c r="BU61" s="103"/>
      <c r="BV61" s="103"/>
    </row>
    <row r="62" spans="63:74" x14ac:dyDescent="0.15">
      <c r="BK62" s="103"/>
      <c r="BL62" s="103"/>
      <c r="BM62" s="103"/>
      <c r="BN62" s="103"/>
      <c r="BO62" s="103"/>
      <c r="BP62" s="103"/>
      <c r="BQ62" s="103"/>
      <c r="BR62" s="103"/>
      <c r="BS62" s="103"/>
      <c r="BT62" s="103"/>
      <c r="BU62" s="103"/>
      <c r="BV62" s="103"/>
    </row>
    <row r="63" spans="63:74" x14ac:dyDescent="0.15">
      <c r="BK63" s="103"/>
      <c r="BL63" s="103"/>
      <c r="BM63" s="103"/>
      <c r="BN63" s="103"/>
      <c r="BO63" s="103"/>
      <c r="BP63" s="103"/>
      <c r="BQ63" s="103"/>
      <c r="BR63" s="103"/>
      <c r="BS63" s="103"/>
      <c r="BT63" s="103"/>
      <c r="BU63" s="103"/>
      <c r="BV63" s="103"/>
    </row>
    <row r="64" spans="63:74" x14ac:dyDescent="0.15">
      <c r="BK64" s="103"/>
      <c r="BL64" s="103"/>
      <c r="BM64" s="103"/>
      <c r="BN64" s="103"/>
      <c r="BO64" s="103"/>
      <c r="BP64" s="103"/>
      <c r="BQ64" s="103"/>
      <c r="BR64" s="103"/>
      <c r="BS64" s="103"/>
      <c r="BT64" s="103"/>
      <c r="BU64" s="103"/>
      <c r="BV64" s="103"/>
    </row>
    <row r="65" spans="63:74" x14ac:dyDescent="0.15">
      <c r="BK65" s="103"/>
      <c r="BL65" s="103"/>
      <c r="BM65" s="103"/>
      <c r="BN65" s="103"/>
      <c r="BO65" s="103"/>
      <c r="BP65" s="103"/>
      <c r="BQ65" s="103"/>
      <c r="BR65" s="103"/>
      <c r="BS65" s="103"/>
      <c r="BT65" s="103"/>
      <c r="BU65" s="103"/>
      <c r="BV65" s="103"/>
    </row>
    <row r="66" spans="63:74" x14ac:dyDescent="0.15">
      <c r="BK66" s="103"/>
      <c r="BL66" s="103"/>
      <c r="BM66" s="103"/>
      <c r="BN66" s="103"/>
      <c r="BO66" s="103"/>
      <c r="BP66" s="103"/>
      <c r="BQ66" s="103"/>
      <c r="BR66" s="103"/>
      <c r="BS66" s="103"/>
      <c r="BT66" s="103"/>
      <c r="BU66" s="103"/>
      <c r="BV66" s="103"/>
    </row>
    <row r="67" spans="63:74" x14ac:dyDescent="0.15">
      <c r="BK67" s="103"/>
      <c r="BL67" s="103"/>
      <c r="BM67" s="103"/>
      <c r="BN67" s="103"/>
      <c r="BO67" s="103"/>
      <c r="BP67" s="103"/>
      <c r="BQ67" s="103"/>
      <c r="BR67" s="103"/>
      <c r="BS67" s="103"/>
      <c r="BT67" s="103"/>
      <c r="BU67" s="103"/>
      <c r="BV67" s="103"/>
    </row>
    <row r="68" spans="63:74" x14ac:dyDescent="0.15">
      <c r="BK68" s="103"/>
      <c r="BL68" s="103"/>
      <c r="BM68" s="103"/>
      <c r="BN68" s="103"/>
      <c r="BO68" s="103"/>
      <c r="BP68" s="103"/>
      <c r="BQ68" s="103"/>
      <c r="BR68" s="103"/>
      <c r="BS68" s="103"/>
      <c r="BT68" s="103"/>
      <c r="BU68" s="103"/>
      <c r="BV68" s="103"/>
    </row>
    <row r="69" spans="63:74" x14ac:dyDescent="0.15">
      <c r="BK69" s="103"/>
      <c r="BL69" s="103"/>
      <c r="BM69" s="103"/>
      <c r="BN69" s="103"/>
      <c r="BO69" s="103"/>
      <c r="BP69" s="103"/>
      <c r="BQ69" s="103"/>
      <c r="BR69" s="103"/>
      <c r="BS69" s="103"/>
      <c r="BT69" s="103"/>
      <c r="BU69" s="103"/>
      <c r="BV69" s="103"/>
    </row>
    <row r="70" spans="63:74" x14ac:dyDescent="0.15">
      <c r="BK70" s="103"/>
      <c r="BL70" s="103"/>
      <c r="BM70" s="103"/>
      <c r="BN70" s="103"/>
      <c r="BO70" s="103"/>
      <c r="BP70" s="103"/>
      <c r="BQ70" s="103"/>
      <c r="BR70" s="103"/>
      <c r="BS70" s="103"/>
      <c r="BT70" s="103"/>
      <c r="BU70" s="103"/>
      <c r="BV70" s="103"/>
    </row>
    <row r="71" spans="63:74" x14ac:dyDescent="0.15">
      <c r="BK71" s="103"/>
      <c r="BL71" s="103"/>
      <c r="BM71" s="103"/>
      <c r="BN71" s="103"/>
      <c r="BO71" s="103"/>
      <c r="BP71" s="103"/>
      <c r="BQ71" s="103"/>
      <c r="BR71" s="103"/>
      <c r="BS71" s="103"/>
      <c r="BT71" s="103"/>
      <c r="BU71" s="103"/>
      <c r="BV71" s="103"/>
    </row>
    <row r="72" spans="63:74" x14ac:dyDescent="0.15">
      <c r="BK72" s="103"/>
      <c r="BL72" s="103"/>
      <c r="BM72" s="103"/>
      <c r="BN72" s="103"/>
      <c r="BO72" s="103"/>
      <c r="BP72" s="103"/>
      <c r="BQ72" s="103"/>
      <c r="BR72" s="103"/>
      <c r="BS72" s="103"/>
      <c r="BT72" s="103"/>
      <c r="BU72" s="103"/>
      <c r="BV72" s="103"/>
    </row>
    <row r="73" spans="63:74" x14ac:dyDescent="0.15">
      <c r="BK73" s="103"/>
      <c r="BL73" s="103"/>
      <c r="BM73" s="103"/>
      <c r="BN73" s="103"/>
      <c r="BO73" s="103"/>
      <c r="BP73" s="103"/>
      <c r="BQ73" s="103"/>
      <c r="BR73" s="103"/>
      <c r="BS73" s="103"/>
      <c r="BT73" s="103"/>
      <c r="BU73" s="103"/>
      <c r="BV73" s="103"/>
    </row>
    <row r="74" spans="63:74" x14ac:dyDescent="0.15">
      <c r="BK74" s="103"/>
      <c r="BL74" s="103"/>
      <c r="BM74" s="103"/>
      <c r="BN74" s="103"/>
      <c r="BO74" s="103"/>
      <c r="BP74" s="103"/>
      <c r="BQ74" s="103"/>
      <c r="BR74" s="103"/>
      <c r="BS74" s="103"/>
      <c r="BT74" s="103"/>
      <c r="BU74" s="103"/>
      <c r="BV74" s="103"/>
    </row>
    <row r="75" spans="63:74" x14ac:dyDescent="0.15">
      <c r="BK75" s="103"/>
      <c r="BL75" s="103"/>
      <c r="BM75" s="103"/>
      <c r="BN75" s="103"/>
      <c r="BO75" s="103"/>
      <c r="BP75" s="103"/>
      <c r="BQ75" s="103"/>
      <c r="BR75" s="103"/>
      <c r="BS75" s="103"/>
      <c r="BT75" s="103"/>
      <c r="BU75" s="103"/>
      <c r="BV75" s="103"/>
    </row>
    <row r="76" spans="63:74" x14ac:dyDescent="0.15">
      <c r="BK76" s="103"/>
      <c r="BL76" s="103"/>
      <c r="BM76" s="103"/>
      <c r="BN76" s="103"/>
      <c r="BO76" s="103"/>
      <c r="BP76" s="103"/>
      <c r="BQ76" s="103"/>
      <c r="BR76" s="103"/>
      <c r="BS76" s="103"/>
      <c r="BT76" s="103"/>
      <c r="BU76" s="103"/>
      <c r="BV76" s="103"/>
    </row>
    <row r="77" spans="63:74" x14ac:dyDescent="0.15">
      <c r="BK77" s="103"/>
      <c r="BL77" s="103"/>
      <c r="BM77" s="103"/>
      <c r="BN77" s="103"/>
      <c r="BO77" s="103"/>
      <c r="BP77" s="103"/>
      <c r="BQ77" s="103"/>
      <c r="BR77" s="103"/>
      <c r="BS77" s="103"/>
      <c r="BT77" s="103"/>
      <c r="BU77" s="103"/>
      <c r="BV77" s="103"/>
    </row>
    <row r="78" spans="63:74" x14ac:dyDescent="0.15">
      <c r="BK78" s="103"/>
      <c r="BL78" s="103"/>
      <c r="BM78" s="103"/>
      <c r="BN78" s="103"/>
      <c r="BO78" s="103"/>
      <c r="BP78" s="103"/>
      <c r="BQ78" s="103"/>
      <c r="BR78" s="103"/>
      <c r="BS78" s="103"/>
      <c r="BT78" s="103"/>
      <c r="BU78" s="103"/>
      <c r="BV78" s="103"/>
    </row>
    <row r="79" spans="63:74" x14ac:dyDescent="0.15">
      <c r="BK79" s="103"/>
      <c r="BL79" s="103"/>
      <c r="BM79" s="103"/>
      <c r="BN79" s="103"/>
      <c r="BO79" s="103"/>
      <c r="BP79" s="103"/>
      <c r="BQ79" s="103"/>
      <c r="BR79" s="103"/>
      <c r="BS79" s="103"/>
      <c r="BT79" s="103"/>
      <c r="BU79" s="103"/>
      <c r="BV79" s="103"/>
    </row>
    <row r="80" spans="63:74" x14ac:dyDescent="0.15">
      <c r="BK80" s="103"/>
      <c r="BL80" s="103"/>
      <c r="BM80" s="103"/>
      <c r="BN80" s="103"/>
      <c r="BO80" s="103"/>
      <c r="BP80" s="103"/>
      <c r="BQ80" s="103"/>
      <c r="BR80" s="103"/>
      <c r="BS80" s="103"/>
      <c r="BT80" s="103"/>
      <c r="BU80" s="103"/>
      <c r="BV80" s="103"/>
    </row>
    <row r="81" spans="63:74" x14ac:dyDescent="0.15">
      <c r="BK81" s="103"/>
      <c r="BL81" s="103"/>
      <c r="BM81" s="103"/>
      <c r="BN81" s="103"/>
      <c r="BO81" s="103"/>
      <c r="BP81" s="103"/>
      <c r="BQ81" s="103"/>
      <c r="BR81" s="103"/>
      <c r="BS81" s="103"/>
      <c r="BT81" s="103"/>
      <c r="BU81" s="103"/>
      <c r="BV81" s="103"/>
    </row>
    <row r="82" spans="63:74" x14ac:dyDescent="0.15">
      <c r="BK82" s="103"/>
      <c r="BL82" s="103"/>
      <c r="BM82" s="103"/>
      <c r="BN82" s="103"/>
      <c r="BO82" s="103"/>
      <c r="BP82" s="103"/>
      <c r="BQ82" s="103"/>
      <c r="BR82" s="103"/>
      <c r="BS82" s="103"/>
      <c r="BT82" s="103"/>
      <c r="BU82" s="103"/>
      <c r="BV82" s="103"/>
    </row>
    <row r="83" spans="63:74" x14ac:dyDescent="0.15">
      <c r="BK83" s="103"/>
      <c r="BL83" s="103"/>
      <c r="BM83" s="103"/>
      <c r="BN83" s="103"/>
      <c r="BO83" s="103"/>
      <c r="BP83" s="103"/>
      <c r="BQ83" s="103"/>
      <c r="BR83" s="103"/>
      <c r="BS83" s="103"/>
      <c r="BT83" s="103"/>
      <c r="BU83" s="103"/>
      <c r="BV83" s="103"/>
    </row>
    <row r="84" spans="63:74" x14ac:dyDescent="0.15">
      <c r="BK84" s="103"/>
      <c r="BL84" s="103"/>
      <c r="BM84" s="103"/>
      <c r="BN84" s="103"/>
      <c r="BO84" s="103"/>
      <c r="BP84" s="103"/>
      <c r="BQ84" s="103"/>
      <c r="BR84" s="103"/>
      <c r="BS84" s="103"/>
      <c r="BT84" s="103"/>
      <c r="BU84" s="103"/>
      <c r="BV84" s="103"/>
    </row>
    <row r="85" spans="63:74" x14ac:dyDescent="0.15">
      <c r="BK85" s="103"/>
      <c r="BL85" s="103"/>
      <c r="BM85" s="103"/>
      <c r="BN85" s="103"/>
      <c r="BO85" s="103"/>
      <c r="BP85" s="103"/>
      <c r="BQ85" s="103"/>
      <c r="BR85" s="103"/>
      <c r="BS85" s="103"/>
      <c r="BT85" s="103"/>
      <c r="BU85" s="103"/>
      <c r="BV85" s="103"/>
    </row>
    <row r="86" spans="63:74" x14ac:dyDescent="0.15">
      <c r="BK86" s="103"/>
      <c r="BL86" s="103"/>
      <c r="BM86" s="103"/>
      <c r="BN86" s="103"/>
      <c r="BO86" s="103"/>
      <c r="BP86" s="103"/>
      <c r="BQ86" s="103"/>
      <c r="BR86" s="103"/>
      <c r="BS86" s="103"/>
      <c r="BT86" s="103"/>
      <c r="BU86" s="103"/>
      <c r="BV86" s="103"/>
    </row>
    <row r="87" spans="63:74" x14ac:dyDescent="0.15">
      <c r="BK87" s="103"/>
      <c r="BL87" s="103"/>
      <c r="BM87" s="103"/>
      <c r="BN87" s="103"/>
      <c r="BO87" s="103"/>
      <c r="BP87" s="103"/>
      <c r="BQ87" s="103"/>
      <c r="BR87" s="103"/>
      <c r="BS87" s="103"/>
      <c r="BT87" s="103"/>
      <c r="BU87" s="103"/>
      <c r="BV87" s="103"/>
    </row>
    <row r="88" spans="63:74" x14ac:dyDescent="0.15">
      <c r="BK88" s="103"/>
      <c r="BL88" s="103"/>
      <c r="BM88" s="103"/>
      <c r="BN88" s="103"/>
      <c r="BO88" s="103"/>
      <c r="BP88" s="103"/>
      <c r="BQ88" s="103"/>
      <c r="BR88" s="103"/>
      <c r="BS88" s="103"/>
      <c r="BT88" s="103"/>
      <c r="BU88" s="103"/>
      <c r="BV88" s="103"/>
    </row>
    <row r="89" spans="63:74" x14ac:dyDescent="0.15">
      <c r="BK89" s="103"/>
      <c r="BL89" s="103"/>
      <c r="BM89" s="103"/>
      <c r="BN89" s="103"/>
      <c r="BO89" s="103"/>
      <c r="BP89" s="103"/>
      <c r="BQ89" s="103"/>
      <c r="BR89" s="103"/>
      <c r="BS89" s="103"/>
      <c r="BT89" s="103"/>
      <c r="BU89" s="103"/>
      <c r="BV89" s="103"/>
    </row>
    <row r="90" spans="63:74" x14ac:dyDescent="0.15">
      <c r="BK90" s="103"/>
      <c r="BL90" s="103"/>
      <c r="BM90" s="103"/>
      <c r="BN90" s="103"/>
      <c r="BO90" s="103"/>
      <c r="BP90" s="103"/>
      <c r="BQ90" s="103"/>
      <c r="BR90" s="103"/>
      <c r="BS90" s="103"/>
      <c r="BT90" s="103"/>
      <c r="BU90" s="103"/>
      <c r="BV90" s="103"/>
    </row>
    <row r="91" spans="63:74" x14ac:dyDescent="0.15">
      <c r="BK91" s="103"/>
      <c r="BL91" s="103"/>
      <c r="BM91" s="103"/>
      <c r="BN91" s="103"/>
      <c r="BO91" s="103"/>
      <c r="BP91" s="103"/>
      <c r="BQ91" s="103"/>
      <c r="BR91" s="103"/>
      <c r="BS91" s="103"/>
      <c r="BT91" s="103"/>
      <c r="BU91" s="103"/>
      <c r="BV91" s="103"/>
    </row>
    <row r="92" spans="63:74" x14ac:dyDescent="0.15">
      <c r="BK92" s="103"/>
      <c r="BL92" s="103"/>
      <c r="BM92" s="103"/>
      <c r="BN92" s="103"/>
      <c r="BO92" s="103"/>
      <c r="BP92" s="103"/>
      <c r="BQ92" s="103"/>
      <c r="BR92" s="103"/>
      <c r="BS92" s="103"/>
      <c r="BT92" s="103"/>
      <c r="BU92" s="103"/>
      <c r="BV92" s="103"/>
    </row>
    <row r="93" spans="63:74" x14ac:dyDescent="0.15">
      <c r="BK93" s="103"/>
      <c r="BL93" s="103"/>
      <c r="BM93" s="103"/>
      <c r="BN93" s="103"/>
      <c r="BO93" s="103"/>
      <c r="BP93" s="103"/>
      <c r="BQ93" s="103"/>
      <c r="BR93" s="103"/>
      <c r="BS93" s="103"/>
      <c r="BT93" s="103"/>
      <c r="BU93" s="103"/>
      <c r="BV93" s="103"/>
    </row>
    <row r="94" spans="63:74" x14ac:dyDescent="0.15">
      <c r="BK94" s="103"/>
      <c r="BL94" s="103"/>
      <c r="BM94" s="103"/>
      <c r="BN94" s="103"/>
      <c r="BO94" s="103"/>
      <c r="BP94" s="103"/>
      <c r="BQ94" s="103"/>
      <c r="BR94" s="103"/>
      <c r="BS94" s="103"/>
      <c r="BT94" s="103"/>
      <c r="BU94" s="103"/>
      <c r="BV94" s="103"/>
    </row>
    <row r="95" spans="63:74" x14ac:dyDescent="0.15">
      <c r="BK95" s="103"/>
      <c r="BL95" s="103"/>
      <c r="BM95" s="103"/>
      <c r="BN95" s="103"/>
      <c r="BO95" s="103"/>
      <c r="BP95" s="103"/>
      <c r="BQ95" s="103"/>
      <c r="BR95" s="103"/>
      <c r="BS95" s="103"/>
      <c r="BT95" s="103"/>
      <c r="BU95" s="103"/>
      <c r="BV95" s="103"/>
    </row>
    <row r="96" spans="63:74" x14ac:dyDescent="0.15">
      <c r="BK96" s="103"/>
      <c r="BL96" s="103"/>
      <c r="BM96" s="103"/>
      <c r="BN96" s="103"/>
      <c r="BO96" s="103"/>
      <c r="BP96" s="103"/>
      <c r="BQ96" s="103"/>
      <c r="BR96" s="103"/>
      <c r="BS96" s="103"/>
      <c r="BT96" s="103"/>
      <c r="BU96" s="103"/>
      <c r="BV96" s="103"/>
    </row>
    <row r="97" spans="63:74" x14ac:dyDescent="0.15">
      <c r="BK97" s="103"/>
      <c r="BL97" s="103"/>
      <c r="BM97" s="103"/>
      <c r="BN97" s="103"/>
      <c r="BO97" s="103"/>
      <c r="BP97" s="103"/>
      <c r="BQ97" s="103"/>
      <c r="BR97" s="103"/>
      <c r="BS97" s="103"/>
      <c r="BT97" s="103"/>
      <c r="BU97" s="103"/>
      <c r="BV97" s="103"/>
    </row>
    <row r="98" spans="63:74" x14ac:dyDescent="0.15">
      <c r="BK98" s="103"/>
      <c r="BL98" s="103"/>
      <c r="BM98" s="103"/>
      <c r="BN98" s="103"/>
      <c r="BO98" s="103"/>
      <c r="BP98" s="103"/>
      <c r="BQ98" s="103"/>
      <c r="BR98" s="103"/>
      <c r="BS98" s="103"/>
      <c r="BT98" s="103"/>
      <c r="BU98" s="103"/>
      <c r="BV98" s="103"/>
    </row>
    <row r="99" spans="63:74" x14ac:dyDescent="0.15">
      <c r="BK99" s="103"/>
      <c r="BL99" s="103"/>
      <c r="BM99" s="103"/>
      <c r="BN99" s="103"/>
      <c r="BO99" s="103"/>
      <c r="BP99" s="103"/>
      <c r="BQ99" s="103"/>
      <c r="BR99" s="103"/>
      <c r="BS99" s="103"/>
      <c r="BT99" s="103"/>
      <c r="BU99" s="103"/>
      <c r="BV99" s="103"/>
    </row>
    <row r="100" spans="63:74" x14ac:dyDescent="0.15">
      <c r="BK100" s="103"/>
      <c r="BL100" s="103"/>
      <c r="BM100" s="103"/>
      <c r="BN100" s="103"/>
      <c r="BO100" s="103"/>
      <c r="BP100" s="103"/>
      <c r="BQ100" s="103"/>
      <c r="BR100" s="103"/>
      <c r="BS100" s="103"/>
      <c r="BT100" s="103"/>
      <c r="BU100" s="103"/>
      <c r="BV100" s="103"/>
    </row>
    <row r="101" spans="63:74" x14ac:dyDescent="0.15">
      <c r="BK101" s="103"/>
      <c r="BL101" s="103"/>
      <c r="BM101" s="103"/>
      <c r="BN101" s="103"/>
      <c r="BO101" s="103"/>
      <c r="BP101" s="103"/>
      <c r="BQ101" s="103"/>
      <c r="BR101" s="103"/>
      <c r="BS101" s="103"/>
      <c r="BT101" s="103"/>
      <c r="BU101" s="103"/>
      <c r="BV101" s="103"/>
    </row>
    <row r="102" spans="63:74" x14ac:dyDescent="0.15">
      <c r="BK102" s="103"/>
      <c r="BL102" s="103"/>
      <c r="BM102" s="103"/>
      <c r="BN102" s="103"/>
      <c r="BO102" s="103"/>
      <c r="BP102" s="103"/>
      <c r="BQ102" s="103"/>
      <c r="BR102" s="103"/>
      <c r="BS102" s="103"/>
      <c r="BT102" s="103"/>
      <c r="BU102" s="103"/>
      <c r="BV102" s="103"/>
    </row>
    <row r="103" spans="63:74" x14ac:dyDescent="0.15">
      <c r="BK103" s="103"/>
      <c r="BL103" s="103"/>
      <c r="BM103" s="103"/>
      <c r="BN103" s="103"/>
      <c r="BO103" s="103"/>
      <c r="BP103" s="103"/>
      <c r="BQ103" s="103"/>
      <c r="BR103" s="103"/>
      <c r="BS103" s="103"/>
      <c r="BT103" s="103"/>
      <c r="BU103" s="103"/>
      <c r="BV103" s="103"/>
    </row>
    <row r="104" spans="63:74" x14ac:dyDescent="0.15">
      <c r="BK104" s="103"/>
      <c r="BL104" s="103"/>
      <c r="BM104" s="103"/>
      <c r="BN104" s="103"/>
      <c r="BO104" s="103"/>
      <c r="BP104" s="103"/>
      <c r="BQ104" s="103"/>
      <c r="BR104" s="103"/>
      <c r="BS104" s="103"/>
      <c r="BT104" s="103"/>
      <c r="BU104" s="103"/>
      <c r="BV104" s="103"/>
    </row>
    <row r="105" spans="63:74" x14ac:dyDescent="0.15">
      <c r="BK105" s="103"/>
      <c r="BL105" s="103"/>
      <c r="BM105" s="103"/>
      <c r="BN105" s="103"/>
      <c r="BO105" s="103"/>
      <c r="BP105" s="103"/>
      <c r="BQ105" s="103"/>
      <c r="BR105" s="103"/>
      <c r="BS105" s="103"/>
      <c r="BT105" s="103"/>
      <c r="BU105" s="103"/>
      <c r="BV105" s="103"/>
    </row>
    <row r="106" spans="63:74" x14ac:dyDescent="0.15">
      <c r="BK106" s="103"/>
      <c r="BL106" s="103"/>
      <c r="BM106" s="103"/>
      <c r="BN106" s="103"/>
      <c r="BO106" s="103"/>
      <c r="BP106" s="103"/>
      <c r="BQ106" s="103"/>
      <c r="BR106" s="103"/>
      <c r="BS106" s="103"/>
      <c r="BT106" s="103"/>
      <c r="BU106" s="103"/>
      <c r="BV106" s="103"/>
    </row>
    <row r="107" spans="63:74" x14ac:dyDescent="0.15">
      <c r="BK107" s="103"/>
      <c r="BL107" s="103"/>
      <c r="BM107" s="103"/>
      <c r="BN107" s="103"/>
      <c r="BO107" s="103"/>
      <c r="BP107" s="103"/>
      <c r="BQ107" s="103"/>
      <c r="BR107" s="103"/>
      <c r="BS107" s="103"/>
      <c r="BT107" s="103"/>
      <c r="BU107" s="103"/>
      <c r="BV107" s="103"/>
    </row>
    <row r="108" spans="63:74" x14ac:dyDescent="0.15">
      <c r="BK108" s="103"/>
      <c r="BL108" s="103"/>
      <c r="BM108" s="103"/>
      <c r="BN108" s="103"/>
      <c r="BO108" s="103"/>
      <c r="BP108" s="103"/>
      <c r="BQ108" s="103"/>
      <c r="BR108" s="103"/>
      <c r="BS108" s="103"/>
      <c r="BT108" s="103"/>
      <c r="BU108" s="103"/>
      <c r="BV108" s="103"/>
    </row>
    <row r="109" spans="63:74" x14ac:dyDescent="0.15">
      <c r="BK109" s="103"/>
      <c r="BL109" s="103"/>
      <c r="BM109" s="103"/>
      <c r="BN109" s="103"/>
      <c r="BO109" s="103"/>
      <c r="BP109" s="103"/>
      <c r="BQ109" s="103"/>
      <c r="BR109" s="103"/>
      <c r="BS109" s="103"/>
      <c r="BT109" s="103"/>
      <c r="BU109" s="103"/>
      <c r="BV109" s="103"/>
    </row>
    <row r="110" spans="63:74" x14ac:dyDescent="0.15">
      <c r="BK110" s="103"/>
      <c r="BL110" s="103"/>
      <c r="BM110" s="103"/>
      <c r="BN110" s="103"/>
      <c r="BO110" s="103"/>
      <c r="BP110" s="103"/>
      <c r="BQ110" s="103"/>
      <c r="BR110" s="103"/>
      <c r="BS110" s="103"/>
      <c r="BT110" s="103"/>
      <c r="BU110" s="103"/>
      <c r="BV110" s="103"/>
    </row>
    <row r="111" spans="63:74" x14ac:dyDescent="0.15">
      <c r="BK111" s="103"/>
      <c r="BL111" s="103"/>
      <c r="BM111" s="103"/>
      <c r="BN111" s="103"/>
      <c r="BO111" s="103"/>
      <c r="BP111" s="103"/>
      <c r="BQ111" s="103"/>
      <c r="BR111" s="103"/>
      <c r="BS111" s="103"/>
      <c r="BT111" s="103"/>
      <c r="BU111" s="103"/>
      <c r="BV111" s="103"/>
    </row>
    <row r="112" spans="63:74" x14ac:dyDescent="0.15">
      <c r="BK112" s="103"/>
      <c r="BL112" s="103"/>
      <c r="BM112" s="103"/>
      <c r="BN112" s="103"/>
      <c r="BO112" s="103"/>
      <c r="BP112" s="103"/>
      <c r="BQ112" s="103"/>
      <c r="BR112" s="103"/>
      <c r="BS112" s="103"/>
      <c r="BT112" s="103"/>
      <c r="BU112" s="103"/>
      <c r="BV112" s="103"/>
    </row>
    <row r="113" spans="63:74" x14ac:dyDescent="0.15">
      <c r="BK113" s="103"/>
      <c r="BL113" s="103"/>
      <c r="BM113" s="103"/>
      <c r="BN113" s="103"/>
      <c r="BO113" s="103"/>
      <c r="BP113" s="103"/>
      <c r="BQ113" s="103"/>
      <c r="BR113" s="103"/>
      <c r="BS113" s="103"/>
      <c r="BT113" s="103"/>
      <c r="BU113" s="103"/>
      <c r="BV113" s="103"/>
    </row>
    <row r="114" spans="63:74" x14ac:dyDescent="0.15">
      <c r="BK114" s="103"/>
      <c r="BL114" s="103"/>
      <c r="BM114" s="103"/>
      <c r="BN114" s="103"/>
      <c r="BO114" s="103"/>
      <c r="BP114" s="103"/>
      <c r="BQ114" s="103"/>
      <c r="BR114" s="103"/>
      <c r="BS114" s="103"/>
      <c r="BT114" s="103"/>
      <c r="BU114" s="103"/>
      <c r="BV114" s="103"/>
    </row>
    <row r="115" spans="63:74" x14ac:dyDescent="0.15">
      <c r="BK115" s="103"/>
      <c r="BL115" s="103"/>
      <c r="BM115" s="103"/>
      <c r="BN115" s="103"/>
      <c r="BO115" s="103"/>
      <c r="BP115" s="103"/>
      <c r="BQ115" s="103"/>
      <c r="BR115" s="103"/>
      <c r="BS115" s="103"/>
      <c r="BT115" s="103"/>
      <c r="BU115" s="103"/>
      <c r="BV115" s="103"/>
    </row>
    <row r="116" spans="63:74" x14ac:dyDescent="0.15">
      <c r="BK116" s="103"/>
      <c r="BL116" s="103"/>
      <c r="BM116" s="103"/>
      <c r="BN116" s="103"/>
      <c r="BO116" s="103"/>
      <c r="BP116" s="103"/>
      <c r="BQ116" s="103"/>
      <c r="BR116" s="103"/>
      <c r="BS116" s="103"/>
      <c r="BT116" s="103"/>
      <c r="BU116" s="103"/>
      <c r="BV116" s="103"/>
    </row>
    <row r="117" spans="63:74" x14ac:dyDescent="0.15">
      <c r="BK117" s="103"/>
      <c r="BL117" s="103"/>
      <c r="BM117" s="103"/>
      <c r="BN117" s="103"/>
      <c r="BO117" s="103"/>
      <c r="BP117" s="103"/>
      <c r="BQ117" s="103"/>
      <c r="BR117" s="103"/>
      <c r="BS117" s="103"/>
      <c r="BT117" s="103"/>
      <c r="BU117" s="103"/>
      <c r="BV117" s="103"/>
    </row>
    <row r="118" spans="63:74" x14ac:dyDescent="0.15">
      <c r="BK118" s="103"/>
      <c r="BL118" s="103"/>
      <c r="BM118" s="103"/>
      <c r="BN118" s="103"/>
      <c r="BO118" s="103"/>
      <c r="BP118" s="103"/>
      <c r="BQ118" s="103"/>
      <c r="BR118" s="103"/>
      <c r="BS118" s="103"/>
      <c r="BT118" s="103"/>
      <c r="BU118" s="103"/>
      <c r="BV118" s="103"/>
    </row>
    <row r="119" spans="63:74" x14ac:dyDescent="0.15">
      <c r="BK119" s="103"/>
      <c r="BL119" s="103"/>
      <c r="BM119" s="103"/>
      <c r="BN119" s="103"/>
      <c r="BO119" s="103"/>
      <c r="BP119" s="103"/>
      <c r="BQ119" s="103"/>
      <c r="BR119" s="103"/>
      <c r="BS119" s="103"/>
      <c r="BT119" s="103"/>
      <c r="BU119" s="103"/>
      <c r="BV119" s="103"/>
    </row>
    <row r="120" spans="63:74" x14ac:dyDescent="0.15">
      <c r="BK120" s="103"/>
      <c r="BL120" s="103"/>
      <c r="BM120" s="103"/>
      <c r="BN120" s="103"/>
      <c r="BO120" s="103"/>
      <c r="BP120" s="103"/>
      <c r="BQ120" s="103"/>
      <c r="BR120" s="103"/>
      <c r="BS120" s="103"/>
      <c r="BT120" s="103"/>
      <c r="BU120" s="103"/>
      <c r="BV120" s="103"/>
    </row>
    <row r="121" spans="63:74" x14ac:dyDescent="0.15">
      <c r="BK121" s="103"/>
      <c r="BL121" s="103"/>
      <c r="BM121" s="103"/>
      <c r="BN121" s="103"/>
      <c r="BO121" s="103"/>
      <c r="BP121" s="103"/>
      <c r="BQ121" s="103"/>
      <c r="BR121" s="103"/>
      <c r="BS121" s="103"/>
      <c r="BT121" s="103"/>
      <c r="BU121" s="103"/>
      <c r="BV121" s="103"/>
    </row>
    <row r="122" spans="63:74" x14ac:dyDescent="0.15">
      <c r="BK122" s="103"/>
      <c r="BL122" s="103"/>
      <c r="BM122" s="103"/>
      <c r="BN122" s="103"/>
      <c r="BO122" s="103"/>
      <c r="BP122" s="103"/>
      <c r="BQ122" s="103"/>
      <c r="BR122" s="103"/>
      <c r="BS122" s="103"/>
      <c r="BT122" s="103"/>
      <c r="BU122" s="103"/>
      <c r="BV122" s="103"/>
    </row>
    <row r="123" spans="63:74" x14ac:dyDescent="0.15">
      <c r="BK123" s="103"/>
      <c r="BL123" s="103"/>
      <c r="BM123" s="103"/>
      <c r="BN123" s="103"/>
      <c r="BO123" s="103"/>
      <c r="BP123" s="103"/>
      <c r="BQ123" s="103"/>
      <c r="BR123" s="103"/>
      <c r="BS123" s="103"/>
      <c r="BT123" s="103"/>
      <c r="BU123" s="103"/>
      <c r="BV123" s="103"/>
    </row>
    <row r="124" spans="63:74" x14ac:dyDescent="0.15">
      <c r="BK124" s="103"/>
      <c r="BL124" s="103"/>
      <c r="BM124" s="103"/>
      <c r="BN124" s="103"/>
      <c r="BO124" s="103"/>
      <c r="BP124" s="103"/>
      <c r="BQ124" s="103"/>
      <c r="BR124" s="103"/>
      <c r="BS124" s="103"/>
      <c r="BT124" s="103"/>
      <c r="BU124" s="103"/>
      <c r="BV124" s="103"/>
    </row>
    <row r="125" spans="63:74" x14ac:dyDescent="0.15">
      <c r="BK125" s="103"/>
      <c r="BL125" s="103"/>
      <c r="BM125" s="103"/>
      <c r="BN125" s="103"/>
      <c r="BO125" s="103"/>
      <c r="BP125" s="103"/>
      <c r="BQ125" s="103"/>
      <c r="BR125" s="103"/>
      <c r="BS125" s="103"/>
      <c r="BT125" s="103"/>
      <c r="BU125" s="103"/>
      <c r="BV125" s="103"/>
    </row>
    <row r="126" spans="63:74" x14ac:dyDescent="0.15">
      <c r="BK126" s="103"/>
      <c r="BL126" s="103"/>
      <c r="BM126" s="103"/>
      <c r="BN126" s="103"/>
      <c r="BO126" s="103"/>
      <c r="BP126" s="103"/>
      <c r="BQ126" s="103"/>
      <c r="BR126" s="103"/>
      <c r="BS126" s="103"/>
      <c r="BT126" s="103"/>
      <c r="BU126" s="103"/>
      <c r="BV126" s="103"/>
    </row>
    <row r="127" spans="63:74" x14ac:dyDescent="0.15">
      <c r="BK127" s="103"/>
      <c r="BL127" s="103"/>
      <c r="BM127" s="103"/>
      <c r="BN127" s="103"/>
      <c r="BO127" s="103"/>
      <c r="BP127" s="103"/>
      <c r="BQ127" s="103"/>
      <c r="BR127" s="103"/>
      <c r="BS127" s="103"/>
      <c r="BT127" s="103"/>
      <c r="BU127" s="103"/>
      <c r="BV127" s="103"/>
    </row>
    <row r="128" spans="63:74" x14ac:dyDescent="0.15">
      <c r="BK128" s="103"/>
      <c r="BL128" s="103"/>
      <c r="BM128" s="103"/>
      <c r="BN128" s="103"/>
      <c r="BO128" s="103"/>
      <c r="BP128" s="103"/>
      <c r="BQ128" s="103"/>
      <c r="BR128" s="103"/>
      <c r="BS128" s="103"/>
      <c r="BT128" s="103"/>
      <c r="BU128" s="103"/>
      <c r="BV128" s="103"/>
    </row>
  </sheetData>
  <mergeCells count="19">
    <mergeCell ref="B40:Q40"/>
    <mergeCell ref="B41:Q41"/>
    <mergeCell ref="B30:Q30"/>
    <mergeCell ref="B34:R34"/>
    <mergeCell ref="B33:Q33"/>
    <mergeCell ref="B35:Q35"/>
    <mergeCell ref="B36:Q36"/>
    <mergeCell ref="B37:Q37"/>
    <mergeCell ref="B39:Q39"/>
    <mergeCell ref="AY3:BJ3"/>
    <mergeCell ref="BK3:BV3"/>
    <mergeCell ref="B31:Q31"/>
    <mergeCell ref="B32:Q32"/>
    <mergeCell ref="A1:A2"/>
    <mergeCell ref="B1:AL1"/>
    <mergeCell ref="C3:N3"/>
    <mergeCell ref="O3:Z3"/>
    <mergeCell ref="AA3:AL3"/>
    <mergeCell ref="AM3:AX3"/>
  </mergeCells>
  <phoneticPr fontId="48" type="noConversion"/>
  <hyperlinks>
    <hyperlink ref="A1:A2" location="Contents!A1" display="Table of Contents" xr:uid="{914F9250-91DC-41F8-B473-F2E97645EB18}"/>
  </hyperlinks>
  <pageMargins left="0.25" right="0.25" top="0.25" bottom="0.25" header="0.5" footer="0.5"/>
  <pageSetup scale="8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syncVertical="1" syncRef="C5" transitionEvaluation="1" transitionEntry="1">
    <pageSetUpPr fitToPage="1"/>
  </sheetPr>
  <dimension ref="A1:BV145"/>
  <sheetViews>
    <sheetView showGridLines="0" zoomScaleNormal="100" workbookViewId="0">
      <pane xSplit="2" ySplit="4" topLeftCell="C5" activePane="bottomRight" state="frozen"/>
      <selection pane="topRight" activeCell="BF1" sqref="BF1"/>
      <selection pane="bottomLeft" activeCell="BF1" sqref="BF1"/>
      <selection pane="bottomRight" activeCell="C8" sqref="C8"/>
    </sheetView>
  </sheetViews>
  <sheetFormatPr defaultColWidth="9.5703125" defaultRowHeight="11.25" x14ac:dyDescent="0.2"/>
  <cols>
    <col min="1" max="1" width="10.5703125" style="7" bestFit="1" customWidth="1"/>
    <col min="2" max="2" width="56.5703125" style="7" customWidth="1"/>
    <col min="3" max="12" width="6.5703125" style="7" customWidth="1"/>
    <col min="13" max="13" width="7.42578125" style="7" customWidth="1"/>
    <col min="14" max="50" width="6.5703125" style="7" customWidth="1"/>
    <col min="51" max="55" width="6.5703125" style="726" customWidth="1"/>
    <col min="56" max="58" width="6.5703125" style="552" customWidth="1"/>
    <col min="59" max="61" width="6.5703125" style="726" customWidth="1"/>
    <col min="62" max="62" width="6.5703125" style="88" customWidth="1"/>
    <col min="63" max="74" width="6.5703125" style="7" customWidth="1"/>
    <col min="75" max="16384" width="9.5703125" style="7"/>
  </cols>
  <sheetData>
    <row r="1" spans="1:74" ht="12.75" x14ac:dyDescent="0.2">
      <c r="A1" s="970" t="s">
        <v>38</v>
      </c>
      <c r="B1" s="993" t="s">
        <v>12</v>
      </c>
      <c r="C1" s="975"/>
      <c r="D1" s="975"/>
      <c r="E1" s="975"/>
      <c r="F1" s="975"/>
      <c r="G1" s="975"/>
      <c r="H1" s="975"/>
      <c r="I1" s="975"/>
      <c r="J1" s="975"/>
      <c r="K1" s="975"/>
      <c r="L1" s="975"/>
      <c r="M1" s="975"/>
      <c r="N1" s="975"/>
      <c r="O1" s="975"/>
      <c r="P1" s="975"/>
      <c r="Q1" s="975"/>
      <c r="R1" s="975"/>
      <c r="S1" s="975"/>
      <c r="T1" s="975"/>
      <c r="U1" s="975"/>
      <c r="V1" s="975"/>
      <c r="W1" s="975"/>
      <c r="X1" s="975"/>
      <c r="Y1" s="975"/>
      <c r="Z1" s="975"/>
      <c r="AA1" s="975"/>
      <c r="AB1" s="975"/>
      <c r="AC1" s="975"/>
      <c r="AD1" s="975"/>
      <c r="AE1" s="975"/>
      <c r="AF1" s="975"/>
      <c r="AG1" s="975"/>
      <c r="AH1" s="975"/>
      <c r="AI1" s="975"/>
      <c r="AJ1" s="975"/>
      <c r="AK1" s="975"/>
      <c r="AL1" s="975"/>
      <c r="AM1" s="577"/>
      <c r="AN1" s="577"/>
      <c r="AO1" s="577"/>
      <c r="AP1" s="577"/>
      <c r="AQ1" s="577"/>
      <c r="AR1" s="577"/>
      <c r="AS1" s="577"/>
      <c r="AT1" s="577"/>
      <c r="AU1" s="577"/>
      <c r="AV1" s="577"/>
      <c r="AW1" s="577"/>
      <c r="AX1" s="577"/>
      <c r="BK1" s="577"/>
      <c r="BL1" s="577"/>
      <c r="BM1" s="577"/>
      <c r="BN1" s="577"/>
      <c r="BO1" s="577"/>
      <c r="BP1" s="577"/>
      <c r="BQ1" s="577"/>
      <c r="BR1" s="577"/>
      <c r="BS1" s="577"/>
      <c r="BT1" s="577"/>
      <c r="BU1" s="577"/>
      <c r="BV1" s="577"/>
    </row>
    <row r="2" spans="1:74" s="8" customFormat="1" ht="12.75" x14ac:dyDescent="0.2">
      <c r="A2" s="971"/>
      <c r="B2" s="884" t="str">
        <f>"U.S. Energy Information Administration  |  Short-Term Energy Outlook  - "&amp;Dates!D1</f>
        <v>U.S. Energy Information Administration  |  Short-Term Energy Outlook  - August 2026</v>
      </c>
      <c r="C2" s="164"/>
      <c r="D2" s="164"/>
      <c r="E2" s="164"/>
      <c r="F2" s="164"/>
      <c r="G2" s="164"/>
      <c r="H2" s="164"/>
      <c r="I2" s="164"/>
      <c r="J2" s="164"/>
      <c r="K2" s="164"/>
      <c r="L2" s="164"/>
      <c r="M2" s="164"/>
      <c r="N2" s="164"/>
      <c r="O2" s="164"/>
      <c r="P2" s="164"/>
      <c r="Q2" s="164"/>
      <c r="R2" s="164"/>
      <c r="S2" s="164"/>
      <c r="T2" s="164"/>
      <c r="U2" s="164"/>
      <c r="V2" s="164"/>
      <c r="W2" s="164"/>
      <c r="X2" s="164"/>
      <c r="Y2" s="164"/>
      <c r="Z2" s="164"/>
      <c r="AA2" s="164"/>
      <c r="AB2" s="164"/>
      <c r="AC2" s="164"/>
      <c r="AD2" s="164"/>
      <c r="AE2" s="164"/>
      <c r="AF2" s="164"/>
      <c r="AG2" s="164"/>
      <c r="AH2" s="164"/>
      <c r="AI2" s="164"/>
      <c r="AJ2" s="164"/>
      <c r="AK2" s="164"/>
      <c r="AL2" s="164"/>
      <c r="AM2" s="906"/>
      <c r="AN2" s="906"/>
      <c r="AO2" s="906"/>
      <c r="AP2" s="906"/>
      <c r="AQ2" s="906"/>
      <c r="AR2" s="906"/>
      <c r="AS2" s="906"/>
      <c r="AT2" s="906"/>
      <c r="AU2" s="906"/>
      <c r="AV2" s="906"/>
      <c r="AW2" s="906"/>
      <c r="AX2" s="906"/>
      <c r="AY2" s="727"/>
      <c r="AZ2" s="727"/>
      <c r="BA2" s="727"/>
      <c r="BB2" s="727"/>
      <c r="BC2" s="727"/>
      <c r="BD2" s="259"/>
      <c r="BE2" s="259"/>
      <c r="BF2" s="259"/>
      <c r="BG2" s="727"/>
      <c r="BH2" s="727"/>
      <c r="BI2" s="727"/>
      <c r="BJ2" s="108"/>
      <c r="BK2" s="906"/>
      <c r="BL2" s="906"/>
      <c r="BM2" s="906"/>
      <c r="BN2" s="906"/>
      <c r="BO2" s="906"/>
      <c r="BP2" s="906"/>
      <c r="BQ2" s="906"/>
      <c r="BR2" s="906"/>
      <c r="BS2" s="906"/>
      <c r="BT2" s="906"/>
      <c r="BU2" s="906"/>
      <c r="BV2" s="906"/>
    </row>
    <row r="3" spans="1:74" ht="12.75" x14ac:dyDescent="0.2">
      <c r="A3" s="248" t="s">
        <v>39</v>
      </c>
      <c r="B3" s="9"/>
      <c r="C3" s="962">
        <f>Dates!D3</f>
        <v>2022</v>
      </c>
      <c r="D3" s="963"/>
      <c r="E3" s="963"/>
      <c r="F3" s="963"/>
      <c r="G3" s="963"/>
      <c r="H3" s="963"/>
      <c r="I3" s="963"/>
      <c r="J3" s="963"/>
      <c r="K3" s="963"/>
      <c r="L3" s="963"/>
      <c r="M3" s="963"/>
      <c r="N3" s="964"/>
      <c r="O3" s="962">
        <f>C3+1</f>
        <v>2023</v>
      </c>
      <c r="P3" s="965"/>
      <c r="Q3" s="965"/>
      <c r="R3" s="965"/>
      <c r="S3" s="965"/>
      <c r="T3" s="965"/>
      <c r="U3" s="965"/>
      <c r="V3" s="965"/>
      <c r="W3" s="965"/>
      <c r="X3" s="963"/>
      <c r="Y3" s="963"/>
      <c r="Z3" s="964"/>
      <c r="AA3" s="955">
        <f>O3+1</f>
        <v>2024</v>
      </c>
      <c r="AB3" s="963"/>
      <c r="AC3" s="963"/>
      <c r="AD3" s="963"/>
      <c r="AE3" s="963"/>
      <c r="AF3" s="963"/>
      <c r="AG3" s="963"/>
      <c r="AH3" s="963"/>
      <c r="AI3" s="963"/>
      <c r="AJ3" s="963"/>
      <c r="AK3" s="963"/>
      <c r="AL3" s="964"/>
      <c r="AM3" s="955">
        <f>AA3+1</f>
        <v>2025</v>
      </c>
      <c r="AN3" s="963"/>
      <c r="AO3" s="963"/>
      <c r="AP3" s="963"/>
      <c r="AQ3" s="963"/>
      <c r="AR3" s="963"/>
      <c r="AS3" s="963"/>
      <c r="AT3" s="963"/>
      <c r="AU3" s="963"/>
      <c r="AV3" s="963"/>
      <c r="AW3" s="963"/>
      <c r="AX3" s="964"/>
      <c r="AY3" s="955">
        <f>AM3+1</f>
        <v>2026</v>
      </c>
      <c r="AZ3" s="956"/>
      <c r="BA3" s="956"/>
      <c r="BB3" s="956"/>
      <c r="BC3" s="956"/>
      <c r="BD3" s="956"/>
      <c r="BE3" s="956"/>
      <c r="BF3" s="956"/>
      <c r="BG3" s="956"/>
      <c r="BH3" s="956"/>
      <c r="BI3" s="956"/>
      <c r="BJ3" s="957"/>
      <c r="BK3" s="955">
        <f>AY3+1</f>
        <v>2027</v>
      </c>
      <c r="BL3" s="963"/>
      <c r="BM3" s="963"/>
      <c r="BN3" s="963"/>
      <c r="BO3" s="963"/>
      <c r="BP3" s="963"/>
      <c r="BQ3" s="963"/>
      <c r="BR3" s="963"/>
      <c r="BS3" s="963"/>
      <c r="BT3" s="963"/>
      <c r="BU3" s="963"/>
      <c r="BV3" s="964"/>
    </row>
    <row r="4" spans="1:74" x14ac:dyDescent="0.2">
      <c r="A4" s="254" t="str">
        <f>TEXT(Dates!$D$2,"dddd, mmmm d, yyyy")</f>
        <v>Thursday, August 6, 2026</v>
      </c>
      <c r="B4" s="10"/>
      <c r="C4" s="11" t="s">
        <v>40</v>
      </c>
      <c r="D4" s="11" t="s">
        <v>41</v>
      </c>
      <c r="E4" s="11" t="s">
        <v>42</v>
      </c>
      <c r="F4" s="11" t="s">
        <v>43</v>
      </c>
      <c r="G4" s="11" t="s">
        <v>44</v>
      </c>
      <c r="H4" s="11" t="s">
        <v>45</v>
      </c>
      <c r="I4" s="11" t="s">
        <v>46</v>
      </c>
      <c r="J4" s="11" t="s">
        <v>47</v>
      </c>
      <c r="K4" s="11" t="s">
        <v>48</v>
      </c>
      <c r="L4" s="11" t="s">
        <v>49</v>
      </c>
      <c r="M4" s="11" t="s">
        <v>50</v>
      </c>
      <c r="N4" s="11" t="s">
        <v>51</v>
      </c>
      <c r="O4" s="11" t="s">
        <v>40</v>
      </c>
      <c r="P4" s="11" t="s">
        <v>41</v>
      </c>
      <c r="Q4" s="11" t="s">
        <v>42</v>
      </c>
      <c r="R4" s="11" t="s">
        <v>43</v>
      </c>
      <c r="S4" s="11" t="s">
        <v>44</v>
      </c>
      <c r="T4" s="11" t="s">
        <v>45</v>
      </c>
      <c r="U4" s="11" t="s">
        <v>46</v>
      </c>
      <c r="V4" s="11" t="s">
        <v>47</v>
      </c>
      <c r="W4" s="11" t="s">
        <v>48</v>
      </c>
      <c r="X4" s="11" t="s">
        <v>49</v>
      </c>
      <c r="Y4" s="11" t="s">
        <v>50</v>
      </c>
      <c r="Z4" s="11" t="s">
        <v>51</v>
      </c>
      <c r="AA4" s="11" t="s">
        <v>40</v>
      </c>
      <c r="AB4" s="11" t="s">
        <v>41</v>
      </c>
      <c r="AC4" s="11" t="s">
        <v>42</v>
      </c>
      <c r="AD4" s="11" t="s">
        <v>43</v>
      </c>
      <c r="AE4" s="11" t="s">
        <v>44</v>
      </c>
      <c r="AF4" s="11" t="s">
        <v>45</v>
      </c>
      <c r="AG4" s="11" t="s">
        <v>46</v>
      </c>
      <c r="AH4" s="11" t="s">
        <v>47</v>
      </c>
      <c r="AI4" s="11" t="s">
        <v>48</v>
      </c>
      <c r="AJ4" s="11" t="s">
        <v>49</v>
      </c>
      <c r="AK4" s="11" t="s">
        <v>50</v>
      </c>
      <c r="AL4" s="11" t="s">
        <v>51</v>
      </c>
      <c r="AM4" s="11" t="s">
        <v>40</v>
      </c>
      <c r="AN4" s="11" t="s">
        <v>41</v>
      </c>
      <c r="AO4" s="11" t="s">
        <v>42</v>
      </c>
      <c r="AP4" s="11" t="s">
        <v>43</v>
      </c>
      <c r="AQ4" s="11" t="s">
        <v>44</v>
      </c>
      <c r="AR4" s="11" t="s">
        <v>45</v>
      </c>
      <c r="AS4" s="11" t="s">
        <v>46</v>
      </c>
      <c r="AT4" s="11" t="s">
        <v>47</v>
      </c>
      <c r="AU4" s="11" t="s">
        <v>48</v>
      </c>
      <c r="AV4" s="11" t="s">
        <v>49</v>
      </c>
      <c r="AW4" s="11" t="s">
        <v>50</v>
      </c>
      <c r="AX4" s="11" t="s">
        <v>51</v>
      </c>
      <c r="AY4" s="553" t="s">
        <v>40</v>
      </c>
      <c r="AZ4" s="553" t="s">
        <v>41</v>
      </c>
      <c r="BA4" s="553" t="s">
        <v>42</v>
      </c>
      <c r="BB4" s="553" t="s">
        <v>43</v>
      </c>
      <c r="BC4" s="553" t="s">
        <v>44</v>
      </c>
      <c r="BD4" s="553" t="s">
        <v>45</v>
      </c>
      <c r="BE4" s="553" t="s">
        <v>46</v>
      </c>
      <c r="BF4" s="553" t="s">
        <v>47</v>
      </c>
      <c r="BG4" s="553" t="s">
        <v>48</v>
      </c>
      <c r="BH4" s="553" t="s">
        <v>49</v>
      </c>
      <c r="BI4" s="553" t="s">
        <v>50</v>
      </c>
      <c r="BJ4" s="11" t="s">
        <v>51</v>
      </c>
      <c r="BK4" s="11" t="s">
        <v>40</v>
      </c>
      <c r="BL4" s="11" t="s">
        <v>41</v>
      </c>
      <c r="BM4" s="11" t="s">
        <v>42</v>
      </c>
      <c r="BN4" s="11" t="s">
        <v>43</v>
      </c>
      <c r="BO4" s="11" t="s">
        <v>44</v>
      </c>
      <c r="BP4" s="11" t="s">
        <v>45</v>
      </c>
      <c r="BQ4" s="11" t="s">
        <v>46</v>
      </c>
      <c r="BR4" s="11" t="s">
        <v>47</v>
      </c>
      <c r="BS4" s="11" t="s">
        <v>48</v>
      </c>
      <c r="BT4" s="11" t="s">
        <v>49</v>
      </c>
      <c r="BU4" s="11" t="s">
        <v>50</v>
      </c>
      <c r="BV4" s="11" t="s">
        <v>51</v>
      </c>
    </row>
    <row r="5" spans="1:74" ht="11.1" customHeight="1" x14ac:dyDescent="0.2">
      <c r="A5" s="202"/>
      <c r="B5" s="12" t="s">
        <v>52</v>
      </c>
      <c r="C5" s="272"/>
      <c r="D5" s="272"/>
      <c r="E5" s="272"/>
      <c r="F5" s="272"/>
      <c r="G5" s="272"/>
      <c r="H5" s="272"/>
      <c r="I5" s="272"/>
      <c r="J5" s="272"/>
      <c r="K5" s="272"/>
      <c r="L5" s="272"/>
      <c r="M5" s="272"/>
      <c r="N5" s="272"/>
      <c r="O5" s="272"/>
      <c r="P5" s="272"/>
      <c r="Q5" s="272"/>
      <c r="R5" s="272"/>
      <c r="S5" s="272"/>
      <c r="T5" s="272"/>
      <c r="U5" s="272"/>
      <c r="V5" s="272"/>
      <c r="W5" s="272"/>
      <c r="X5" s="272"/>
      <c r="Y5" s="272"/>
      <c r="Z5" s="272"/>
      <c r="AA5" s="272"/>
      <c r="AB5" s="272"/>
      <c r="AC5" s="272"/>
      <c r="AD5" s="272"/>
      <c r="AE5" s="272"/>
      <c r="AF5" s="272"/>
      <c r="AG5" s="272"/>
      <c r="AH5" s="272"/>
      <c r="AI5" s="272"/>
      <c r="AJ5" s="272"/>
      <c r="AK5" s="272"/>
      <c r="AL5" s="272"/>
      <c r="AM5" s="272"/>
      <c r="AN5" s="272"/>
      <c r="AO5" s="272"/>
      <c r="AP5" s="272"/>
      <c r="AQ5" s="272"/>
      <c r="AR5" s="272"/>
      <c r="AS5" s="272"/>
      <c r="AT5" s="272"/>
      <c r="AU5" s="272"/>
      <c r="AV5" s="272"/>
      <c r="AW5" s="272"/>
      <c r="AX5" s="272"/>
      <c r="AY5" s="776"/>
      <c r="AZ5" s="776"/>
      <c r="BA5" s="776"/>
      <c r="BB5" s="776"/>
      <c r="BC5" s="776"/>
      <c r="BD5" s="858"/>
      <c r="BE5" s="858"/>
      <c r="BF5" s="759"/>
      <c r="BG5" s="759"/>
      <c r="BH5" s="282"/>
      <c r="BI5" s="282"/>
      <c r="BJ5" s="282"/>
      <c r="BK5" s="282"/>
      <c r="BL5" s="282"/>
      <c r="BM5" s="282"/>
      <c r="BN5" s="282"/>
      <c r="BO5" s="282"/>
      <c r="BP5" s="282"/>
      <c r="BQ5" s="282"/>
      <c r="BR5" s="282"/>
      <c r="BS5" s="282"/>
      <c r="BT5" s="282"/>
      <c r="BU5" s="282"/>
      <c r="BV5" s="282"/>
    </row>
    <row r="6" spans="1:74" ht="11.1" customHeight="1" x14ac:dyDescent="0.2">
      <c r="A6" s="202"/>
      <c r="B6" s="12"/>
      <c r="C6" s="272"/>
      <c r="D6" s="272"/>
      <c r="E6" s="272"/>
      <c r="F6" s="272"/>
      <c r="G6" s="272"/>
      <c r="H6" s="272"/>
      <c r="I6" s="272"/>
      <c r="J6" s="272"/>
      <c r="K6" s="272"/>
      <c r="L6" s="272"/>
      <c r="M6" s="272"/>
      <c r="N6" s="272"/>
      <c r="O6" s="272"/>
      <c r="P6" s="272"/>
      <c r="Q6" s="272"/>
      <c r="R6" s="272"/>
      <c r="S6" s="272"/>
      <c r="T6" s="272"/>
      <c r="U6" s="272"/>
      <c r="V6" s="272"/>
      <c r="W6" s="272"/>
      <c r="X6" s="272"/>
      <c r="Y6" s="272"/>
      <c r="Z6" s="272"/>
      <c r="AA6" s="272"/>
      <c r="AB6" s="272"/>
      <c r="AC6" s="272"/>
      <c r="AD6" s="272"/>
      <c r="AE6" s="272"/>
      <c r="AF6" s="272"/>
      <c r="AG6" s="272"/>
      <c r="AH6" s="272"/>
      <c r="AI6" s="272"/>
      <c r="AJ6" s="272"/>
      <c r="AK6" s="272"/>
      <c r="AL6" s="272"/>
      <c r="AM6" s="272"/>
      <c r="AN6" s="272"/>
      <c r="AO6" s="272"/>
      <c r="AP6" s="272"/>
      <c r="AQ6" s="272"/>
      <c r="AR6" s="272"/>
      <c r="AS6" s="272"/>
      <c r="AT6" s="272"/>
      <c r="AU6" s="272"/>
      <c r="AV6" s="272"/>
      <c r="AW6" s="272"/>
      <c r="AX6" s="272"/>
      <c r="AY6" s="776"/>
      <c r="AZ6" s="776"/>
      <c r="BA6" s="776"/>
      <c r="BB6" s="776"/>
      <c r="BC6" s="776"/>
      <c r="BD6" s="858"/>
      <c r="BE6" s="858"/>
      <c r="BF6" s="759"/>
      <c r="BG6" s="759"/>
      <c r="BH6" s="282"/>
      <c r="BI6" s="282"/>
      <c r="BJ6" s="282"/>
      <c r="BK6" s="282"/>
      <c r="BL6" s="282"/>
      <c r="BM6" s="282" t="s">
        <v>53</v>
      </c>
      <c r="BN6" s="282"/>
      <c r="BO6" s="282"/>
      <c r="BP6" s="282"/>
      <c r="BQ6" s="282"/>
      <c r="BR6" s="282"/>
      <c r="BS6" s="282"/>
      <c r="BT6" s="282"/>
      <c r="BU6" s="282"/>
      <c r="BV6" s="282"/>
    </row>
    <row r="7" spans="1:74" ht="11.1" customHeight="1" x14ac:dyDescent="0.2">
      <c r="A7" s="202"/>
      <c r="B7" s="293" t="s">
        <v>54</v>
      </c>
      <c r="C7" s="272"/>
      <c r="D7" s="272"/>
      <c r="E7" s="272"/>
      <c r="F7" s="272"/>
      <c r="G7" s="272"/>
      <c r="H7" s="272"/>
      <c r="I7" s="272"/>
      <c r="J7" s="272"/>
      <c r="K7" s="272"/>
      <c r="L7" s="272"/>
      <c r="M7" s="272"/>
      <c r="N7" s="272"/>
      <c r="O7" s="272"/>
      <c r="P7" s="272"/>
      <c r="Q7" s="272"/>
      <c r="R7" s="272"/>
      <c r="S7" s="272"/>
      <c r="T7" s="272"/>
      <c r="U7" s="272"/>
      <c r="V7" s="272"/>
      <c r="W7" s="272"/>
      <c r="X7" s="272"/>
      <c r="Y7" s="272"/>
      <c r="Z7" s="272"/>
      <c r="AA7" s="272"/>
      <c r="AB7" s="272"/>
      <c r="AC7" s="272"/>
      <c r="AD7" s="272"/>
      <c r="AE7" s="272"/>
      <c r="AF7" s="272"/>
      <c r="AG7" s="272"/>
      <c r="AH7" s="272"/>
      <c r="AI7" s="272"/>
      <c r="AJ7" s="272"/>
      <c r="AK7" s="272"/>
      <c r="AL7" s="272"/>
      <c r="AM7" s="272"/>
      <c r="AN7" s="272"/>
      <c r="AO7" s="272"/>
      <c r="AP7" s="272"/>
      <c r="AQ7" s="272"/>
      <c r="AR7" s="272"/>
      <c r="AS7" s="272"/>
      <c r="AT7" s="272"/>
      <c r="AU7" s="272"/>
      <c r="AV7" s="272"/>
      <c r="AW7" s="272"/>
      <c r="AX7" s="272"/>
      <c r="AY7" s="776"/>
      <c r="AZ7" s="786"/>
      <c r="BA7" s="776"/>
      <c r="BB7" s="776"/>
      <c r="BC7" s="776"/>
      <c r="BD7" s="858"/>
      <c r="BE7" s="858"/>
      <c r="BF7" s="759"/>
      <c r="BG7" s="759"/>
      <c r="BH7" s="282"/>
      <c r="BI7" s="282"/>
      <c r="BJ7" s="282"/>
      <c r="BK7" s="282"/>
      <c r="BL7" s="282"/>
      <c r="BM7" s="282"/>
      <c r="BN7" s="282"/>
      <c r="BO7" s="282"/>
      <c r="BP7" s="282"/>
      <c r="BQ7" s="282"/>
      <c r="BR7" s="282"/>
      <c r="BS7" s="283"/>
      <c r="BT7" s="282"/>
      <c r="BU7" s="282"/>
      <c r="BV7" s="282"/>
    </row>
    <row r="8" spans="1:74" ht="11.1" customHeight="1" x14ac:dyDescent="0.2">
      <c r="A8" s="202" t="s">
        <v>55</v>
      </c>
      <c r="B8" s="294" t="s">
        <v>56</v>
      </c>
      <c r="C8" s="273">
        <v>11.450569</v>
      </c>
      <c r="D8" s="273">
        <v>11.465123999999999</v>
      </c>
      <c r="E8" s="273">
        <v>11.888377999999999</v>
      </c>
      <c r="F8" s="273">
        <v>11.82958</v>
      </c>
      <c r="G8" s="273">
        <v>11.757607</v>
      </c>
      <c r="H8" s="273">
        <v>11.919069</v>
      </c>
      <c r="I8" s="273">
        <v>12.008948</v>
      </c>
      <c r="J8" s="273">
        <v>12.134452</v>
      </c>
      <c r="K8" s="273">
        <v>12.429211</v>
      </c>
      <c r="L8" s="273">
        <v>12.441943</v>
      </c>
      <c r="M8" s="273">
        <v>12.493145</v>
      </c>
      <c r="N8" s="273">
        <v>12.201518</v>
      </c>
      <c r="O8" s="273">
        <v>12.640105</v>
      </c>
      <c r="P8" s="273">
        <v>12.620922999999999</v>
      </c>
      <c r="Q8" s="273">
        <v>12.867153999999999</v>
      </c>
      <c r="R8" s="273">
        <v>12.734163000000001</v>
      </c>
      <c r="S8" s="273">
        <v>12.73226</v>
      </c>
      <c r="T8" s="273">
        <v>12.787032999999999</v>
      </c>
      <c r="U8" s="273">
        <v>12.912464</v>
      </c>
      <c r="V8" s="273">
        <v>12.999148999999999</v>
      </c>
      <c r="W8" s="273">
        <v>13.17794</v>
      </c>
      <c r="X8" s="273">
        <v>13.213355</v>
      </c>
      <c r="Y8" s="273">
        <v>13.315652999999999</v>
      </c>
      <c r="Z8" s="273">
        <v>13.29698</v>
      </c>
      <c r="AA8" s="273">
        <v>12.517327999999999</v>
      </c>
      <c r="AB8" s="273">
        <v>13.128899000000001</v>
      </c>
      <c r="AC8" s="273">
        <v>13.190308999999999</v>
      </c>
      <c r="AD8" s="273">
        <v>13.313839</v>
      </c>
      <c r="AE8" s="273">
        <v>13.256073000000001</v>
      </c>
      <c r="AF8" s="273">
        <v>13.251652</v>
      </c>
      <c r="AG8" s="273">
        <v>13.21224</v>
      </c>
      <c r="AH8" s="273">
        <v>13.41051</v>
      </c>
      <c r="AI8" s="273">
        <v>13.170586</v>
      </c>
      <c r="AJ8" s="273">
        <v>13.529911999999999</v>
      </c>
      <c r="AK8" s="273">
        <v>13.395830999999999</v>
      </c>
      <c r="AL8" s="273">
        <v>13.437274</v>
      </c>
      <c r="AM8" s="273">
        <v>13.140373</v>
      </c>
      <c r="AN8" s="273">
        <v>13.239549999999999</v>
      </c>
      <c r="AO8" s="273">
        <v>13.452956</v>
      </c>
      <c r="AP8" s="273">
        <v>13.465611000000001</v>
      </c>
      <c r="AQ8" s="273">
        <v>13.446565</v>
      </c>
      <c r="AR8" s="273">
        <v>13.610484</v>
      </c>
      <c r="AS8" s="273">
        <v>13.707281</v>
      </c>
      <c r="AT8" s="273">
        <v>13.810121000000001</v>
      </c>
      <c r="AU8" s="273">
        <v>13.828156</v>
      </c>
      <c r="AV8" s="273">
        <v>13.863763000000001</v>
      </c>
      <c r="AW8" s="273">
        <v>13.789249</v>
      </c>
      <c r="AX8" s="273">
        <v>13.656661</v>
      </c>
      <c r="AY8" s="777">
        <v>13.305021</v>
      </c>
      <c r="AZ8" s="777">
        <v>13.710654</v>
      </c>
      <c r="BA8" s="777">
        <v>13.725747999999999</v>
      </c>
      <c r="BB8" s="777">
        <v>13.967385</v>
      </c>
      <c r="BC8" s="777">
        <v>13.714487999999999</v>
      </c>
      <c r="BD8" s="777">
        <v>13.795447684999999</v>
      </c>
      <c r="BE8" s="777">
        <v>13.821106211</v>
      </c>
      <c r="BF8" s="284">
        <v>13.83262</v>
      </c>
      <c r="BG8" s="284">
        <v>13.76933</v>
      </c>
      <c r="BH8" s="284">
        <v>13.871460000000001</v>
      </c>
      <c r="BI8" s="284">
        <v>14.009130000000001</v>
      </c>
      <c r="BJ8" s="284">
        <v>14.027089999999999</v>
      </c>
      <c r="BK8" s="284">
        <v>14.035159999999999</v>
      </c>
      <c r="BL8" s="284">
        <v>13.996169999999999</v>
      </c>
      <c r="BM8" s="284">
        <v>14.14753</v>
      </c>
      <c r="BN8" s="284">
        <v>14.19299</v>
      </c>
      <c r="BO8" s="284">
        <v>14.232989999999999</v>
      </c>
      <c r="BP8" s="284">
        <v>14.243460000000001</v>
      </c>
      <c r="BQ8" s="284">
        <v>14.2014</v>
      </c>
      <c r="BR8" s="284">
        <v>14.18596</v>
      </c>
      <c r="BS8" s="284">
        <v>14.05137</v>
      </c>
      <c r="BT8" s="284">
        <v>14.1107</v>
      </c>
      <c r="BU8" s="284">
        <v>14.206329999999999</v>
      </c>
      <c r="BV8" s="284">
        <v>14.22649</v>
      </c>
    </row>
    <row r="9" spans="1:74" ht="11.1" customHeight="1" x14ac:dyDescent="0.2">
      <c r="A9" s="202"/>
      <c r="B9" s="294"/>
      <c r="C9" s="273"/>
      <c r="D9" s="273"/>
      <c r="E9" s="273"/>
      <c r="F9" s="273"/>
      <c r="G9" s="273"/>
      <c r="H9" s="273"/>
      <c r="I9" s="273"/>
      <c r="J9" s="273"/>
      <c r="K9" s="273"/>
      <c r="L9" s="273"/>
      <c r="M9" s="273"/>
      <c r="N9" s="273"/>
      <c r="O9" s="273"/>
      <c r="P9" s="273"/>
      <c r="Q9" s="273"/>
      <c r="R9" s="273"/>
      <c r="S9" s="273"/>
      <c r="T9" s="273"/>
      <c r="U9" s="273"/>
      <c r="V9" s="273"/>
      <c r="W9" s="273"/>
      <c r="X9" s="273"/>
      <c r="Y9" s="273"/>
      <c r="Z9" s="273"/>
      <c r="AA9" s="273"/>
      <c r="AB9" s="273"/>
      <c r="AC9" s="273"/>
      <c r="AD9" s="273"/>
      <c r="AE9" s="273"/>
      <c r="AF9" s="273"/>
      <c r="AG9" s="273"/>
      <c r="AH9" s="273"/>
      <c r="AI9" s="273"/>
      <c r="AJ9" s="273"/>
      <c r="AK9" s="273"/>
      <c r="AL9" s="273"/>
      <c r="AM9" s="273"/>
      <c r="AN9" s="273"/>
      <c r="AO9" s="273"/>
      <c r="AP9" s="273"/>
      <c r="AQ9" s="273"/>
      <c r="AR9" s="273"/>
      <c r="AS9" s="273"/>
      <c r="AT9" s="273"/>
      <c r="AU9" s="273"/>
      <c r="AV9" s="273"/>
      <c r="AW9" s="273"/>
      <c r="AX9" s="273"/>
      <c r="AY9" s="777"/>
      <c r="AZ9" s="777"/>
      <c r="BA9" s="777"/>
      <c r="BB9" s="777"/>
      <c r="BC9" s="777"/>
      <c r="BD9" s="777"/>
      <c r="BE9" s="777"/>
      <c r="BF9" s="284"/>
      <c r="BG9" s="284"/>
      <c r="BH9" s="284"/>
      <c r="BI9" s="284"/>
      <c r="BJ9" s="284"/>
      <c r="BK9" s="284"/>
      <c r="BL9" s="284"/>
      <c r="BM9" s="284"/>
      <c r="BN9" s="284"/>
      <c r="BO9" s="284"/>
      <c r="BP9" s="284"/>
      <c r="BQ9" s="284"/>
      <c r="BR9" s="284"/>
      <c r="BS9" s="284"/>
      <c r="BT9" s="284"/>
      <c r="BU9" s="284"/>
      <c r="BV9" s="284"/>
    </row>
    <row r="10" spans="1:74" ht="11.1" customHeight="1" x14ac:dyDescent="0.2">
      <c r="A10" s="202"/>
      <c r="B10" s="293" t="s">
        <v>57</v>
      </c>
      <c r="C10" s="274"/>
      <c r="D10" s="274"/>
      <c r="E10" s="274"/>
      <c r="F10" s="274"/>
      <c r="G10" s="274"/>
      <c r="H10" s="274"/>
      <c r="I10" s="274"/>
      <c r="J10" s="274"/>
      <c r="K10" s="274"/>
      <c r="L10" s="274"/>
      <c r="M10" s="274"/>
      <c r="N10" s="274"/>
      <c r="O10" s="274"/>
      <c r="P10" s="274"/>
      <c r="Q10" s="274"/>
      <c r="R10" s="274"/>
      <c r="S10" s="274"/>
      <c r="T10" s="274"/>
      <c r="U10" s="274"/>
      <c r="V10" s="274"/>
      <c r="W10" s="274"/>
      <c r="X10" s="274"/>
      <c r="Y10" s="274"/>
      <c r="Z10" s="274"/>
      <c r="AA10" s="274"/>
      <c r="AB10" s="274"/>
      <c r="AC10" s="274"/>
      <c r="AD10" s="274"/>
      <c r="AE10" s="274"/>
      <c r="AF10" s="274"/>
      <c r="AG10" s="274"/>
      <c r="AH10" s="274"/>
      <c r="AI10" s="274"/>
      <c r="AJ10" s="274"/>
      <c r="AK10" s="274"/>
      <c r="AL10" s="274"/>
      <c r="AM10" s="274"/>
      <c r="AN10" s="274"/>
      <c r="AO10" s="274"/>
      <c r="AP10" s="274"/>
      <c r="AQ10" s="274"/>
      <c r="AR10" s="274"/>
      <c r="AS10" s="274"/>
      <c r="AT10" s="274"/>
      <c r="AU10" s="274"/>
      <c r="AV10" s="274"/>
      <c r="AW10" s="274"/>
      <c r="AX10" s="274"/>
      <c r="AY10" s="778"/>
      <c r="AZ10" s="778"/>
      <c r="BA10" s="778"/>
      <c r="BB10" s="778"/>
      <c r="BC10" s="778"/>
      <c r="BD10" s="778"/>
      <c r="BE10" s="778"/>
      <c r="BF10" s="285"/>
      <c r="BG10" s="285"/>
      <c r="BH10" s="285"/>
      <c r="BI10" s="285"/>
      <c r="BJ10" s="285"/>
      <c r="BK10" s="285"/>
      <c r="BL10" s="285"/>
      <c r="BM10" s="285"/>
      <c r="BN10" s="285"/>
      <c r="BO10" s="285"/>
      <c r="BP10" s="285"/>
      <c r="BQ10" s="285"/>
      <c r="BR10" s="285"/>
      <c r="BS10" s="285"/>
      <c r="BT10" s="285"/>
      <c r="BU10" s="285"/>
      <c r="BV10" s="285"/>
    </row>
    <row r="11" spans="1:74" ht="11.1" customHeight="1" x14ac:dyDescent="0.2">
      <c r="A11" s="202" t="s">
        <v>58</v>
      </c>
      <c r="B11" s="294" t="s">
        <v>59</v>
      </c>
      <c r="C11" s="275">
        <v>95.189354839000003</v>
      </c>
      <c r="D11" s="275">
        <v>96.099785714000006</v>
      </c>
      <c r="E11" s="275">
        <v>97.676806451999994</v>
      </c>
      <c r="F11" s="275">
        <v>98.637933333000007</v>
      </c>
      <c r="G11" s="275">
        <v>98.706225806000006</v>
      </c>
      <c r="H11" s="275">
        <v>99.000966667</v>
      </c>
      <c r="I11" s="275">
        <v>99.790580645000006</v>
      </c>
      <c r="J11" s="275">
        <v>100.43803226</v>
      </c>
      <c r="K11" s="275">
        <v>101.9952</v>
      </c>
      <c r="L11" s="275">
        <v>101.81396774</v>
      </c>
      <c r="M11" s="275">
        <v>101.9417</v>
      </c>
      <c r="N11" s="275">
        <v>100.47758064999999</v>
      </c>
      <c r="O11" s="275">
        <v>102.05241934999999</v>
      </c>
      <c r="P11" s="275">
        <v>101.64985713999999</v>
      </c>
      <c r="Q11" s="275">
        <v>103.10716128999999</v>
      </c>
      <c r="R11" s="275">
        <v>102.2525</v>
      </c>
      <c r="S11" s="275">
        <v>103.10435484</v>
      </c>
      <c r="T11" s="275">
        <v>101.90453333000001</v>
      </c>
      <c r="U11" s="275">
        <v>102.68180645</v>
      </c>
      <c r="V11" s="275">
        <v>103.30638709999999</v>
      </c>
      <c r="W11" s="275">
        <v>103.51553333</v>
      </c>
      <c r="X11" s="275">
        <v>103.62274194</v>
      </c>
      <c r="Y11" s="275">
        <v>105.20483333</v>
      </c>
      <c r="Z11" s="275">
        <v>105.34816128999999</v>
      </c>
      <c r="AA11" s="275">
        <v>101.76474193999999</v>
      </c>
      <c r="AB11" s="275">
        <v>104.56882759</v>
      </c>
      <c r="AC11" s="275">
        <v>102.30977419</v>
      </c>
      <c r="AD11" s="275">
        <v>101.35303333</v>
      </c>
      <c r="AE11" s="275">
        <v>101.50922581</v>
      </c>
      <c r="AF11" s="275">
        <v>102.72903332999999</v>
      </c>
      <c r="AG11" s="275">
        <v>104.0333871</v>
      </c>
      <c r="AH11" s="275">
        <v>103.06519355</v>
      </c>
      <c r="AI11" s="275">
        <v>102.34293332999999</v>
      </c>
      <c r="AJ11" s="275">
        <v>103.76893548</v>
      </c>
      <c r="AK11" s="275">
        <v>103.78576667</v>
      </c>
      <c r="AL11" s="275">
        <v>105.68119355</v>
      </c>
      <c r="AM11" s="275">
        <v>104.28170968000001</v>
      </c>
      <c r="AN11" s="275">
        <v>104.86885714</v>
      </c>
      <c r="AO11" s="275">
        <v>107.30670968</v>
      </c>
      <c r="AP11" s="275">
        <v>106.86336667</v>
      </c>
      <c r="AQ11" s="275">
        <v>106.50683871</v>
      </c>
      <c r="AR11" s="275">
        <v>107.48513333</v>
      </c>
      <c r="AS11" s="275">
        <v>107.99893548</v>
      </c>
      <c r="AT11" s="275">
        <v>108.64841935</v>
      </c>
      <c r="AU11" s="275">
        <v>108.2606</v>
      </c>
      <c r="AV11" s="275">
        <v>107.33187097</v>
      </c>
      <c r="AW11" s="275">
        <v>110.2769</v>
      </c>
      <c r="AX11" s="275">
        <v>111.62854839000001</v>
      </c>
      <c r="AY11" s="779">
        <v>108.759</v>
      </c>
      <c r="AZ11" s="779">
        <v>110.66767857000001</v>
      </c>
      <c r="BA11" s="779">
        <v>110.73674194</v>
      </c>
      <c r="BB11" s="779">
        <v>110.93296667</v>
      </c>
      <c r="BC11" s="779">
        <v>110.27351613</v>
      </c>
      <c r="BD11" s="779">
        <v>110.0317</v>
      </c>
      <c r="BE11" s="779">
        <v>110.81529999999999</v>
      </c>
      <c r="BF11" s="286">
        <v>111.25960000000001</v>
      </c>
      <c r="BG11" s="286">
        <v>111.6948</v>
      </c>
      <c r="BH11" s="286">
        <v>112.2206</v>
      </c>
      <c r="BI11" s="286">
        <v>112.92749999999999</v>
      </c>
      <c r="BJ11" s="286">
        <v>113.8866</v>
      </c>
      <c r="BK11" s="286">
        <v>114.15479999999999</v>
      </c>
      <c r="BL11" s="286">
        <v>113.0167</v>
      </c>
      <c r="BM11" s="286">
        <v>114.9106</v>
      </c>
      <c r="BN11" s="286">
        <v>115.1678</v>
      </c>
      <c r="BO11" s="286">
        <v>115.5437</v>
      </c>
      <c r="BP11" s="286">
        <v>115.9568</v>
      </c>
      <c r="BQ11" s="286">
        <v>116.3656</v>
      </c>
      <c r="BR11" s="286">
        <v>116.61109999999999</v>
      </c>
      <c r="BS11" s="286">
        <v>116.871</v>
      </c>
      <c r="BT11" s="286">
        <v>117.3202</v>
      </c>
      <c r="BU11" s="286">
        <v>117.884</v>
      </c>
      <c r="BV11" s="286">
        <v>118.49550000000001</v>
      </c>
    </row>
    <row r="12" spans="1:74" ht="11.1" customHeight="1" x14ac:dyDescent="0.2">
      <c r="A12" s="202"/>
      <c r="B12" s="295"/>
      <c r="C12" s="273"/>
      <c r="D12" s="273"/>
      <c r="E12" s="273"/>
      <c r="F12" s="273"/>
      <c r="G12" s="273"/>
      <c r="H12" s="273"/>
      <c r="I12" s="273"/>
      <c r="J12" s="273"/>
      <c r="K12" s="273"/>
      <c r="L12" s="273"/>
      <c r="M12" s="273"/>
      <c r="N12" s="273"/>
      <c r="O12" s="273"/>
      <c r="P12" s="273"/>
      <c r="Q12" s="273"/>
      <c r="R12" s="273"/>
      <c r="S12" s="273"/>
      <c r="T12" s="273"/>
      <c r="U12" s="273"/>
      <c r="V12" s="273"/>
      <c r="W12" s="273"/>
      <c r="X12" s="273"/>
      <c r="Y12" s="273"/>
      <c r="Z12" s="273"/>
      <c r="AA12" s="273"/>
      <c r="AB12" s="273"/>
      <c r="AC12" s="273"/>
      <c r="AD12" s="273"/>
      <c r="AE12" s="273"/>
      <c r="AF12" s="273"/>
      <c r="AG12" s="273"/>
      <c r="AH12" s="273"/>
      <c r="AI12" s="273"/>
      <c r="AJ12" s="273"/>
      <c r="AK12" s="273"/>
      <c r="AL12" s="273"/>
      <c r="AM12" s="273"/>
      <c r="AN12" s="273"/>
      <c r="AO12" s="273"/>
      <c r="AP12" s="273"/>
      <c r="AQ12" s="273"/>
      <c r="AR12" s="273"/>
      <c r="AS12" s="273"/>
      <c r="AT12" s="273"/>
      <c r="AU12" s="273"/>
      <c r="AV12" s="273"/>
      <c r="AW12" s="273"/>
      <c r="AX12" s="273"/>
      <c r="AY12" s="777"/>
      <c r="AZ12" s="777"/>
      <c r="BA12" s="777"/>
      <c r="BB12" s="777"/>
      <c r="BC12" s="777"/>
      <c r="BD12" s="777"/>
      <c r="BE12" s="777"/>
      <c r="BF12" s="284"/>
      <c r="BG12" s="284"/>
      <c r="BH12" s="284"/>
      <c r="BI12" s="284"/>
      <c r="BJ12" s="284"/>
      <c r="BK12" s="284"/>
      <c r="BL12" s="284"/>
      <c r="BM12" s="284"/>
      <c r="BN12" s="284"/>
      <c r="BO12" s="284"/>
      <c r="BP12" s="284"/>
      <c r="BQ12" s="284"/>
      <c r="BR12" s="284"/>
      <c r="BS12" s="284"/>
      <c r="BT12" s="284"/>
      <c r="BU12" s="284"/>
      <c r="BV12" s="284"/>
    </row>
    <row r="13" spans="1:74" ht="11.1" customHeight="1" x14ac:dyDescent="0.2">
      <c r="A13" s="202"/>
      <c r="B13" s="293" t="s">
        <v>60</v>
      </c>
      <c r="C13" s="274"/>
      <c r="D13" s="274"/>
      <c r="E13" s="274"/>
      <c r="F13" s="274"/>
      <c r="G13" s="274"/>
      <c r="H13" s="274"/>
      <c r="I13" s="274"/>
      <c r="J13" s="274"/>
      <c r="K13" s="274"/>
      <c r="L13" s="274"/>
      <c r="M13" s="274"/>
      <c r="N13" s="274"/>
      <c r="O13" s="274"/>
      <c r="P13" s="274"/>
      <c r="Q13" s="274"/>
      <c r="R13" s="274"/>
      <c r="S13" s="274"/>
      <c r="T13" s="274"/>
      <c r="U13" s="274"/>
      <c r="V13" s="274"/>
      <c r="W13" s="274"/>
      <c r="X13" s="274"/>
      <c r="Y13" s="274"/>
      <c r="Z13" s="274"/>
      <c r="AA13" s="274"/>
      <c r="AB13" s="274"/>
      <c r="AC13" s="274"/>
      <c r="AD13" s="274"/>
      <c r="AE13" s="274"/>
      <c r="AF13" s="274"/>
      <c r="AG13" s="274"/>
      <c r="AH13" s="274"/>
      <c r="AI13" s="274"/>
      <c r="AJ13" s="274"/>
      <c r="AK13" s="274"/>
      <c r="AL13" s="274"/>
      <c r="AM13" s="274"/>
      <c r="AN13" s="274"/>
      <c r="AO13" s="274"/>
      <c r="AP13" s="274"/>
      <c r="AQ13" s="274"/>
      <c r="AR13" s="274"/>
      <c r="AS13" s="274"/>
      <c r="AT13" s="274"/>
      <c r="AU13" s="274"/>
      <c r="AV13" s="274"/>
      <c r="AW13" s="274"/>
      <c r="AX13" s="274"/>
      <c r="AY13" s="778"/>
      <c r="AZ13" s="778"/>
      <c r="BA13" s="778"/>
      <c r="BB13" s="778"/>
      <c r="BC13" s="778"/>
      <c r="BD13" s="778"/>
      <c r="BE13" s="778"/>
      <c r="BF13" s="285"/>
      <c r="BG13" s="285"/>
      <c r="BH13" s="285"/>
      <c r="BI13" s="285"/>
      <c r="BJ13" s="285"/>
      <c r="BK13" s="285"/>
      <c r="BL13" s="285"/>
      <c r="BM13" s="285"/>
      <c r="BN13" s="285"/>
      <c r="BO13" s="285"/>
      <c r="BP13" s="285"/>
      <c r="BQ13" s="285"/>
      <c r="BR13" s="285"/>
      <c r="BS13" s="285"/>
      <c r="BT13" s="285"/>
      <c r="BU13" s="285"/>
      <c r="BV13" s="285"/>
    </row>
    <row r="14" spans="1:74" ht="11.1" customHeight="1" x14ac:dyDescent="0.2">
      <c r="A14" s="202" t="s">
        <v>61</v>
      </c>
      <c r="B14" s="294" t="s">
        <v>62</v>
      </c>
      <c r="C14" s="275">
        <v>49.887262999999997</v>
      </c>
      <c r="D14" s="275">
        <v>47.875067000000001</v>
      </c>
      <c r="E14" s="275">
        <v>51.548139999999997</v>
      </c>
      <c r="F14" s="275">
        <v>46.387467999999998</v>
      </c>
      <c r="G14" s="275">
        <v>49.552526</v>
      </c>
      <c r="H14" s="275">
        <v>48.670070000000003</v>
      </c>
      <c r="I14" s="275">
        <v>49.301246999999996</v>
      </c>
      <c r="J14" s="275">
        <v>53.601346999999997</v>
      </c>
      <c r="K14" s="275">
        <v>51.574119000000003</v>
      </c>
      <c r="L14" s="275">
        <v>51.331895000000003</v>
      </c>
      <c r="M14" s="275">
        <v>48.753593000000002</v>
      </c>
      <c r="N14" s="275">
        <v>45.672547000000002</v>
      </c>
      <c r="O14" s="275">
        <v>51.052731999999999</v>
      </c>
      <c r="P14" s="275">
        <v>45.750903999999998</v>
      </c>
      <c r="Q14" s="275">
        <v>52.027268999999997</v>
      </c>
      <c r="R14" s="275">
        <v>47.006179000000003</v>
      </c>
      <c r="S14" s="275">
        <v>48.262134000000003</v>
      </c>
      <c r="T14" s="275">
        <v>47.18356</v>
      </c>
      <c r="U14" s="275">
        <v>46.594642999999998</v>
      </c>
      <c r="V14" s="275">
        <v>50.624502999999997</v>
      </c>
      <c r="W14" s="275">
        <v>48.619798000000003</v>
      </c>
      <c r="X14" s="275">
        <v>47.602803999999999</v>
      </c>
      <c r="Y14" s="275">
        <v>47.518639</v>
      </c>
      <c r="Z14" s="275">
        <v>45.710852000000003</v>
      </c>
      <c r="AA14" s="275">
        <v>44.060189000000001</v>
      </c>
      <c r="AB14" s="275">
        <v>44.018887999999997</v>
      </c>
      <c r="AC14" s="275">
        <v>41.815978999999999</v>
      </c>
      <c r="AD14" s="275">
        <v>35.763852999999997</v>
      </c>
      <c r="AE14" s="275">
        <v>39.430148000000003</v>
      </c>
      <c r="AF14" s="275">
        <v>43.069394000000003</v>
      </c>
      <c r="AG14" s="275">
        <v>43.388767000000001</v>
      </c>
      <c r="AH14" s="275">
        <v>47.159948</v>
      </c>
      <c r="AI14" s="275">
        <v>45.772016999999998</v>
      </c>
      <c r="AJ14" s="275">
        <v>44.317433000000001</v>
      </c>
      <c r="AK14" s="275">
        <v>40.984302999999997</v>
      </c>
      <c r="AL14" s="275">
        <v>42.759405000000001</v>
      </c>
      <c r="AM14" s="275">
        <v>44.845035000000003</v>
      </c>
      <c r="AN14" s="275">
        <v>39.706701000000002</v>
      </c>
      <c r="AO14" s="275">
        <v>47.781933000000002</v>
      </c>
      <c r="AP14" s="275">
        <v>41.876334</v>
      </c>
      <c r="AQ14" s="275">
        <v>44.020249</v>
      </c>
      <c r="AR14" s="275">
        <v>42.239888000000001</v>
      </c>
      <c r="AS14" s="275">
        <v>45.160637999999999</v>
      </c>
      <c r="AT14" s="275">
        <v>46.957822</v>
      </c>
      <c r="AU14" s="275">
        <v>43.802562999999999</v>
      </c>
      <c r="AV14" s="275">
        <v>44.639249</v>
      </c>
      <c r="AW14" s="275">
        <v>43.250397999999997</v>
      </c>
      <c r="AX14" s="275">
        <v>44.142608000000003</v>
      </c>
      <c r="AY14" s="779">
        <v>44.845035000000003</v>
      </c>
      <c r="AZ14" s="779">
        <v>39.706701000000002</v>
      </c>
      <c r="BA14" s="779">
        <v>47.781933000000002</v>
      </c>
      <c r="BB14" s="779">
        <v>41.300328</v>
      </c>
      <c r="BC14" s="779">
        <v>41.834009000000002</v>
      </c>
      <c r="BD14" s="779">
        <v>40.715528999999997</v>
      </c>
      <c r="BE14" s="779">
        <v>42.20055172</v>
      </c>
      <c r="BF14" s="286">
        <v>46.799140000000001</v>
      </c>
      <c r="BG14" s="286">
        <v>42.060339999999997</v>
      </c>
      <c r="BH14" s="286">
        <v>43.276200000000003</v>
      </c>
      <c r="BI14" s="286">
        <v>42.193129999999996</v>
      </c>
      <c r="BJ14" s="286">
        <v>41.680639999999997</v>
      </c>
      <c r="BK14" s="286">
        <v>45.14143</v>
      </c>
      <c r="BL14" s="286">
        <v>38.516219999999997</v>
      </c>
      <c r="BM14" s="286">
        <v>42.33175</v>
      </c>
      <c r="BN14" s="286">
        <v>37.692189999999997</v>
      </c>
      <c r="BO14" s="286">
        <v>40.691130000000001</v>
      </c>
      <c r="BP14" s="286">
        <v>40.46143</v>
      </c>
      <c r="BQ14" s="286">
        <v>41.428440000000002</v>
      </c>
      <c r="BR14" s="286">
        <v>45.178229999999999</v>
      </c>
      <c r="BS14" s="286">
        <v>40.880830000000003</v>
      </c>
      <c r="BT14" s="286">
        <v>42.272599999999997</v>
      </c>
      <c r="BU14" s="286">
        <v>41.243009999999998</v>
      </c>
      <c r="BV14" s="286">
        <v>40.742170000000002</v>
      </c>
    </row>
    <row r="15" spans="1:74" ht="11.1" customHeight="1" x14ac:dyDescent="0.2">
      <c r="A15" s="202"/>
      <c r="B15" s="13"/>
      <c r="C15" s="274"/>
      <c r="D15" s="274"/>
      <c r="E15" s="274"/>
      <c r="F15" s="274"/>
      <c r="G15" s="274"/>
      <c r="H15" s="274"/>
      <c r="I15" s="274"/>
      <c r="J15" s="274"/>
      <c r="K15" s="274"/>
      <c r="L15" s="274"/>
      <c r="M15" s="274"/>
      <c r="N15" s="274"/>
      <c r="O15" s="274"/>
      <c r="P15" s="274"/>
      <c r="Q15" s="274"/>
      <c r="R15" s="274"/>
      <c r="S15" s="274"/>
      <c r="T15" s="274"/>
      <c r="U15" s="274"/>
      <c r="V15" s="274"/>
      <c r="W15" s="274"/>
      <c r="X15" s="274"/>
      <c r="Y15" s="274"/>
      <c r="Z15" s="274"/>
      <c r="AA15" s="274"/>
      <c r="AB15" s="274"/>
      <c r="AC15" s="274"/>
      <c r="AD15" s="274"/>
      <c r="AE15" s="274"/>
      <c r="AF15" s="274"/>
      <c r="AG15" s="274"/>
      <c r="AH15" s="274"/>
      <c r="AI15" s="274"/>
      <c r="AJ15" s="274"/>
      <c r="AK15" s="274"/>
      <c r="AL15" s="274"/>
      <c r="AM15" s="274"/>
      <c r="AN15" s="274"/>
      <c r="AO15" s="274"/>
      <c r="AP15" s="274"/>
      <c r="AQ15" s="274"/>
      <c r="AR15" s="274"/>
      <c r="AS15" s="274"/>
      <c r="AT15" s="274"/>
      <c r="AU15" s="274"/>
      <c r="AV15" s="274"/>
      <c r="AW15" s="274"/>
      <c r="AX15" s="274"/>
      <c r="AY15" s="778"/>
      <c r="AZ15" s="778"/>
      <c r="BA15" s="778"/>
      <c r="BB15" s="778"/>
      <c r="BC15" s="778"/>
      <c r="BD15" s="778"/>
      <c r="BE15" s="778"/>
      <c r="BF15" s="285"/>
      <c r="BG15" s="285"/>
      <c r="BH15" s="285"/>
      <c r="BI15" s="285"/>
      <c r="BJ15" s="285"/>
      <c r="BK15" s="285"/>
      <c r="BL15" s="285"/>
      <c r="BM15" s="285"/>
      <c r="BN15" s="285"/>
      <c r="BO15" s="285"/>
      <c r="BP15" s="285"/>
      <c r="BQ15" s="285"/>
      <c r="BR15" s="285"/>
      <c r="BS15" s="285"/>
      <c r="BT15" s="285"/>
      <c r="BU15" s="285"/>
      <c r="BV15" s="285"/>
    </row>
    <row r="16" spans="1:74" ht="11.1" customHeight="1" x14ac:dyDescent="0.2">
      <c r="A16" s="201"/>
      <c r="B16" s="12" t="s">
        <v>63</v>
      </c>
      <c r="C16" s="274"/>
      <c r="D16" s="274"/>
      <c r="E16" s="274"/>
      <c r="F16" s="274"/>
      <c r="G16" s="274"/>
      <c r="H16" s="274"/>
      <c r="I16" s="274"/>
      <c r="J16" s="274"/>
      <c r="K16" s="274"/>
      <c r="L16" s="274"/>
      <c r="M16" s="274"/>
      <c r="N16" s="274"/>
      <c r="O16" s="274"/>
      <c r="P16" s="274"/>
      <c r="Q16" s="274"/>
      <c r="R16" s="274"/>
      <c r="S16" s="274"/>
      <c r="T16" s="274"/>
      <c r="U16" s="274"/>
      <c r="V16" s="274"/>
      <c r="W16" s="274"/>
      <c r="X16" s="274"/>
      <c r="Y16" s="274"/>
      <c r="Z16" s="274"/>
      <c r="AA16" s="274"/>
      <c r="AB16" s="274"/>
      <c r="AC16" s="274"/>
      <c r="AD16" s="274"/>
      <c r="AE16" s="274"/>
      <c r="AF16" s="274"/>
      <c r="AG16" s="274"/>
      <c r="AH16" s="274"/>
      <c r="AI16" s="274"/>
      <c r="AJ16" s="274"/>
      <c r="AK16" s="274"/>
      <c r="AL16" s="274"/>
      <c r="AM16" s="274"/>
      <c r="AN16" s="274"/>
      <c r="AO16" s="274"/>
      <c r="AP16" s="274"/>
      <c r="AQ16" s="274"/>
      <c r="AR16" s="274"/>
      <c r="AS16" s="274"/>
      <c r="AT16" s="274"/>
      <c r="AU16" s="274"/>
      <c r="AV16" s="274"/>
      <c r="AW16" s="274"/>
      <c r="AX16" s="274"/>
      <c r="AY16" s="778"/>
      <c r="AZ16" s="778"/>
      <c r="BA16" s="778"/>
      <c r="BB16" s="778"/>
      <c r="BC16" s="778"/>
      <c r="BD16" s="778"/>
      <c r="BE16" s="778"/>
      <c r="BF16" s="285"/>
      <c r="BG16" s="285"/>
      <c r="BH16" s="285"/>
      <c r="BI16" s="285"/>
      <c r="BJ16" s="285"/>
      <c r="BK16" s="285"/>
      <c r="BL16" s="285"/>
      <c r="BM16" s="285"/>
      <c r="BN16" s="285"/>
      <c r="BO16" s="285"/>
      <c r="BP16" s="285"/>
      <c r="BQ16" s="285"/>
      <c r="BR16" s="285"/>
      <c r="BS16" s="285"/>
      <c r="BT16" s="285"/>
      <c r="BU16" s="285"/>
      <c r="BV16" s="285"/>
    </row>
    <row r="17" spans="1:74" ht="11.1" customHeight="1" x14ac:dyDescent="0.2">
      <c r="A17" s="201"/>
      <c r="B17" s="12"/>
      <c r="C17" s="274"/>
      <c r="D17" s="274"/>
      <c r="E17" s="274"/>
      <c r="F17" s="274"/>
      <c r="G17" s="274"/>
      <c r="H17" s="274"/>
      <c r="I17" s="274"/>
      <c r="J17" s="274"/>
      <c r="K17" s="274"/>
      <c r="L17" s="274"/>
      <c r="M17" s="274"/>
      <c r="N17" s="274"/>
      <c r="O17" s="274"/>
      <c r="P17" s="274"/>
      <c r="Q17" s="274"/>
      <c r="R17" s="274"/>
      <c r="S17" s="274"/>
      <c r="T17" s="274"/>
      <c r="U17" s="274"/>
      <c r="V17" s="274"/>
      <c r="W17" s="274"/>
      <c r="X17" s="274"/>
      <c r="Y17" s="274"/>
      <c r="Z17" s="274"/>
      <c r="AA17" s="274"/>
      <c r="AB17" s="274"/>
      <c r="AC17" s="274"/>
      <c r="AD17" s="274"/>
      <c r="AE17" s="274"/>
      <c r="AF17" s="274"/>
      <c r="AG17" s="274"/>
      <c r="AH17" s="274"/>
      <c r="AI17" s="274"/>
      <c r="AJ17" s="274"/>
      <c r="AK17" s="274"/>
      <c r="AL17" s="274"/>
      <c r="AM17" s="274"/>
      <c r="AN17" s="274"/>
      <c r="AO17" s="274"/>
      <c r="AP17" s="274"/>
      <c r="AQ17" s="274"/>
      <c r="AR17" s="274"/>
      <c r="AS17" s="274"/>
      <c r="AT17" s="274"/>
      <c r="AU17" s="274"/>
      <c r="AV17" s="274"/>
      <c r="AW17" s="274"/>
      <c r="AX17" s="274"/>
      <c r="AY17" s="778"/>
      <c r="AZ17" s="778"/>
      <c r="BA17" s="778"/>
      <c r="BB17" s="778"/>
      <c r="BC17" s="778"/>
      <c r="BD17" s="778"/>
      <c r="BE17" s="778"/>
      <c r="BF17" s="285"/>
      <c r="BG17" s="285"/>
      <c r="BH17" s="285"/>
      <c r="BI17" s="285"/>
      <c r="BJ17" s="285"/>
      <c r="BK17" s="285"/>
      <c r="BL17" s="285"/>
      <c r="BM17" s="285"/>
      <c r="BN17" s="285"/>
      <c r="BO17" s="285"/>
      <c r="BP17" s="285"/>
      <c r="BQ17" s="285"/>
      <c r="BR17" s="285"/>
      <c r="BS17" s="285"/>
      <c r="BT17" s="285"/>
      <c r="BU17" s="285"/>
      <c r="BV17" s="285"/>
    </row>
    <row r="18" spans="1:74" ht="11.1" customHeight="1" x14ac:dyDescent="0.2">
      <c r="A18" s="201"/>
      <c r="B18" s="293" t="s">
        <v>64</v>
      </c>
      <c r="C18" s="276"/>
      <c r="D18" s="276"/>
      <c r="E18" s="276"/>
      <c r="F18" s="276"/>
      <c r="G18" s="276"/>
      <c r="H18" s="276"/>
      <c r="I18" s="276"/>
      <c r="J18" s="276"/>
      <c r="K18" s="276"/>
      <c r="L18" s="276"/>
      <c r="M18" s="276"/>
      <c r="N18" s="276"/>
      <c r="O18" s="276"/>
      <c r="P18" s="276"/>
      <c r="Q18" s="276"/>
      <c r="R18" s="276"/>
      <c r="S18" s="276"/>
      <c r="T18" s="276"/>
      <c r="U18" s="276"/>
      <c r="V18" s="276"/>
      <c r="W18" s="276"/>
      <c r="X18" s="276"/>
      <c r="Y18" s="276"/>
      <c r="Z18" s="276"/>
      <c r="AA18" s="276"/>
      <c r="AB18" s="276"/>
      <c r="AC18" s="276"/>
      <c r="AD18" s="276"/>
      <c r="AE18" s="276"/>
      <c r="AF18" s="276"/>
      <c r="AG18" s="276"/>
      <c r="AH18" s="276"/>
      <c r="AI18" s="276"/>
      <c r="AJ18" s="276"/>
      <c r="AK18" s="276"/>
      <c r="AL18" s="276"/>
      <c r="AM18" s="276"/>
      <c r="AN18" s="276"/>
      <c r="AO18" s="276"/>
      <c r="AP18" s="276"/>
      <c r="AQ18" s="276"/>
      <c r="AR18" s="276"/>
      <c r="AS18" s="276"/>
      <c r="AT18" s="276"/>
      <c r="AU18" s="276"/>
      <c r="AV18" s="276"/>
      <c r="AW18" s="276"/>
      <c r="AX18" s="276"/>
      <c r="AY18" s="780"/>
      <c r="AZ18" s="780"/>
      <c r="BA18" s="780"/>
      <c r="BB18" s="780"/>
      <c r="BC18" s="780"/>
      <c r="BD18" s="780"/>
      <c r="BE18" s="780"/>
      <c r="BF18" s="287"/>
      <c r="BG18" s="287"/>
      <c r="BH18" s="287"/>
      <c r="BI18" s="287"/>
      <c r="BJ18" s="287"/>
      <c r="BK18" s="287"/>
      <c r="BL18" s="287"/>
      <c r="BM18" s="287"/>
      <c r="BN18" s="287"/>
      <c r="BO18" s="287"/>
      <c r="BP18" s="287"/>
      <c r="BQ18" s="287"/>
      <c r="BR18" s="287"/>
      <c r="BS18" s="287"/>
      <c r="BT18" s="287"/>
      <c r="BU18" s="287"/>
      <c r="BV18" s="287"/>
    </row>
    <row r="19" spans="1:74" ht="11.1" customHeight="1" x14ac:dyDescent="0.2">
      <c r="A19" s="202" t="s">
        <v>65</v>
      </c>
      <c r="B19" s="294" t="s">
        <v>56</v>
      </c>
      <c r="C19" s="273">
        <v>19.613111</v>
      </c>
      <c r="D19" s="273">
        <v>20.190412999999999</v>
      </c>
      <c r="E19" s="273">
        <v>20.483485999999999</v>
      </c>
      <c r="F19" s="273">
        <v>19.727340999999999</v>
      </c>
      <c r="G19" s="273">
        <v>19.839566999999999</v>
      </c>
      <c r="H19" s="273">
        <v>20.433236999999998</v>
      </c>
      <c r="I19" s="273">
        <v>19.925560999999998</v>
      </c>
      <c r="J19" s="273">
        <v>20.265028999999998</v>
      </c>
      <c r="K19" s="273">
        <v>20.129058000000001</v>
      </c>
      <c r="L19" s="273">
        <v>20.006618</v>
      </c>
      <c r="M19" s="273">
        <v>20.214213999999998</v>
      </c>
      <c r="N19" s="273">
        <v>19.327209</v>
      </c>
      <c r="O19" s="273">
        <v>19.353483000000001</v>
      </c>
      <c r="P19" s="273">
        <v>19.941524000000001</v>
      </c>
      <c r="Q19" s="273">
        <v>20.207293</v>
      </c>
      <c r="R19" s="273">
        <v>19.971914999999999</v>
      </c>
      <c r="S19" s="273">
        <v>20.323443000000001</v>
      </c>
      <c r="T19" s="273">
        <v>20.755185999999998</v>
      </c>
      <c r="U19" s="273">
        <v>20.042788999999999</v>
      </c>
      <c r="V19" s="273">
        <v>20.767872000000001</v>
      </c>
      <c r="W19" s="273">
        <v>20.154582999999999</v>
      </c>
      <c r="X19" s="273">
        <v>20.631443999999998</v>
      </c>
      <c r="Y19" s="273">
        <v>20.738980000000002</v>
      </c>
      <c r="Z19" s="273">
        <v>20.396183000000001</v>
      </c>
      <c r="AA19" s="273">
        <v>19.789279000000001</v>
      </c>
      <c r="AB19" s="273">
        <v>19.972377999999999</v>
      </c>
      <c r="AC19" s="273">
        <v>20.011388</v>
      </c>
      <c r="AD19" s="273">
        <v>20.155279</v>
      </c>
      <c r="AE19" s="273">
        <v>20.887834000000002</v>
      </c>
      <c r="AF19" s="273">
        <v>20.536577000000001</v>
      </c>
      <c r="AG19" s="273">
        <v>20.593178000000002</v>
      </c>
      <c r="AH19" s="273">
        <v>20.984949</v>
      </c>
      <c r="AI19" s="273">
        <v>20.356294999999999</v>
      </c>
      <c r="AJ19" s="273">
        <v>21.249372000000001</v>
      </c>
      <c r="AK19" s="273">
        <v>20.367203</v>
      </c>
      <c r="AL19" s="273">
        <v>20.615046</v>
      </c>
      <c r="AM19" s="273">
        <v>20.735623</v>
      </c>
      <c r="AN19" s="273">
        <v>20.225491999999999</v>
      </c>
      <c r="AO19" s="273">
        <v>19.949864000000002</v>
      </c>
      <c r="AP19" s="273">
        <v>20.212610000000002</v>
      </c>
      <c r="AQ19" s="273">
        <v>20.322932000000002</v>
      </c>
      <c r="AR19" s="273">
        <v>21.007194999999999</v>
      </c>
      <c r="AS19" s="273">
        <v>20.984271</v>
      </c>
      <c r="AT19" s="273">
        <v>21.195426000000001</v>
      </c>
      <c r="AU19" s="273">
        <v>20.720071999999998</v>
      </c>
      <c r="AV19" s="273">
        <v>20.846402000000001</v>
      </c>
      <c r="AW19" s="273">
        <v>20.226611999999999</v>
      </c>
      <c r="AX19" s="273">
        <v>20.851362000000002</v>
      </c>
      <c r="AY19" s="777">
        <v>20.649557999999999</v>
      </c>
      <c r="AZ19" s="777">
        <v>21.137712000000001</v>
      </c>
      <c r="BA19" s="777">
        <v>20.383077</v>
      </c>
      <c r="BB19" s="777">
        <v>20.808202000000001</v>
      </c>
      <c r="BC19" s="777">
        <v>20.07057</v>
      </c>
      <c r="BD19" s="777">
        <v>20.675172499999999</v>
      </c>
      <c r="BE19" s="777">
        <v>20.477309186999999</v>
      </c>
      <c r="BF19" s="284">
        <v>21.064070000000001</v>
      </c>
      <c r="BG19" s="284">
        <v>20.475760000000001</v>
      </c>
      <c r="BH19" s="284">
        <v>20.857849999999999</v>
      </c>
      <c r="BI19" s="284">
        <v>20.39432</v>
      </c>
      <c r="BJ19" s="284">
        <v>20.618829999999999</v>
      </c>
      <c r="BK19" s="284">
        <v>20.523569999999999</v>
      </c>
      <c r="BL19" s="284">
        <v>20.517900000000001</v>
      </c>
      <c r="BM19" s="284">
        <v>20.458729999999999</v>
      </c>
      <c r="BN19" s="284">
        <v>20.684539999999998</v>
      </c>
      <c r="BO19" s="284">
        <v>20.709790000000002</v>
      </c>
      <c r="BP19" s="284">
        <v>21.05668</v>
      </c>
      <c r="BQ19" s="284">
        <v>20.985440000000001</v>
      </c>
      <c r="BR19" s="284">
        <v>21.303930000000001</v>
      </c>
      <c r="BS19" s="284">
        <v>20.719460000000002</v>
      </c>
      <c r="BT19" s="284">
        <v>21.076049999999999</v>
      </c>
      <c r="BU19" s="284">
        <v>20.632349999999999</v>
      </c>
      <c r="BV19" s="284">
        <v>20.848700000000001</v>
      </c>
    </row>
    <row r="20" spans="1:74" ht="11.1" customHeight="1" x14ac:dyDescent="0.2">
      <c r="A20" s="202"/>
      <c r="B20" s="296"/>
      <c r="C20" s="273"/>
      <c r="D20" s="273"/>
      <c r="E20" s="273"/>
      <c r="F20" s="273"/>
      <c r="G20" s="273"/>
      <c r="H20" s="273"/>
      <c r="I20" s="273"/>
      <c r="J20" s="273"/>
      <c r="K20" s="273"/>
      <c r="L20" s="273"/>
      <c r="M20" s="273"/>
      <c r="N20" s="273"/>
      <c r="O20" s="273"/>
      <c r="P20" s="273"/>
      <c r="Q20" s="273"/>
      <c r="R20" s="273"/>
      <c r="S20" s="273"/>
      <c r="T20" s="273"/>
      <c r="U20" s="273"/>
      <c r="V20" s="273"/>
      <c r="W20" s="273"/>
      <c r="X20" s="273"/>
      <c r="Y20" s="273"/>
      <c r="Z20" s="273"/>
      <c r="AA20" s="273"/>
      <c r="AB20" s="273"/>
      <c r="AC20" s="273"/>
      <c r="AD20" s="273"/>
      <c r="AE20" s="273"/>
      <c r="AF20" s="273"/>
      <c r="AG20" s="273"/>
      <c r="AH20" s="273"/>
      <c r="AI20" s="273"/>
      <c r="AJ20" s="273"/>
      <c r="AK20" s="273"/>
      <c r="AL20" s="273"/>
      <c r="AM20" s="273"/>
      <c r="AN20" s="273"/>
      <c r="AO20" s="273"/>
      <c r="AP20" s="273"/>
      <c r="AQ20" s="273"/>
      <c r="AR20" s="273"/>
      <c r="AS20" s="273"/>
      <c r="AT20" s="273"/>
      <c r="AU20" s="273"/>
      <c r="AV20" s="273"/>
      <c r="AW20" s="273"/>
      <c r="AX20" s="273"/>
      <c r="AY20" s="777"/>
      <c r="AZ20" s="777"/>
      <c r="BA20" s="777"/>
      <c r="BB20" s="777"/>
      <c r="BC20" s="777"/>
      <c r="BD20" s="777"/>
      <c r="BE20" s="777"/>
      <c r="BF20" s="284"/>
      <c r="BG20" s="284"/>
      <c r="BH20" s="284"/>
      <c r="BI20" s="284"/>
      <c r="BJ20" s="284"/>
      <c r="BK20" s="284"/>
      <c r="BL20" s="284"/>
      <c r="BM20" s="284"/>
      <c r="BN20" s="284"/>
      <c r="BO20" s="284"/>
      <c r="BP20" s="284"/>
      <c r="BQ20" s="284"/>
      <c r="BR20" s="284"/>
      <c r="BS20" s="284"/>
      <c r="BT20" s="284"/>
      <c r="BU20" s="284"/>
      <c r="BV20" s="284"/>
    </row>
    <row r="21" spans="1:74" ht="11.1" customHeight="1" x14ac:dyDescent="0.2">
      <c r="A21" s="201"/>
      <c r="B21" s="293" t="s">
        <v>66</v>
      </c>
      <c r="C21" s="277"/>
      <c r="D21" s="277"/>
      <c r="E21" s="277"/>
      <c r="F21" s="277"/>
      <c r="G21" s="277"/>
      <c r="H21" s="277"/>
      <c r="I21" s="277"/>
      <c r="J21" s="277"/>
      <c r="K21" s="277"/>
      <c r="L21" s="277"/>
      <c r="M21" s="277"/>
      <c r="N21" s="277"/>
      <c r="O21" s="277"/>
      <c r="P21" s="277"/>
      <c r="Q21" s="277"/>
      <c r="R21" s="277"/>
      <c r="S21" s="277"/>
      <c r="T21" s="277"/>
      <c r="U21" s="277"/>
      <c r="V21" s="277"/>
      <c r="W21" s="277"/>
      <c r="X21" s="277"/>
      <c r="Y21" s="277"/>
      <c r="Z21" s="277"/>
      <c r="AA21" s="277"/>
      <c r="AB21" s="277"/>
      <c r="AC21" s="277"/>
      <c r="AD21" s="277"/>
      <c r="AE21" s="277"/>
      <c r="AF21" s="277"/>
      <c r="AG21" s="277"/>
      <c r="AH21" s="277"/>
      <c r="AI21" s="277"/>
      <c r="AJ21" s="277"/>
      <c r="AK21" s="277"/>
      <c r="AL21" s="277"/>
      <c r="AM21" s="277"/>
      <c r="AN21" s="277"/>
      <c r="AO21" s="277"/>
      <c r="AP21" s="277"/>
      <c r="AQ21" s="277"/>
      <c r="AR21" s="277"/>
      <c r="AS21" s="277"/>
      <c r="AT21" s="277"/>
      <c r="AU21" s="277"/>
      <c r="AV21" s="277"/>
      <c r="AW21" s="277"/>
      <c r="AX21" s="277"/>
      <c r="AY21" s="781"/>
      <c r="AZ21" s="781"/>
      <c r="BA21" s="781"/>
      <c r="BB21" s="781"/>
      <c r="BC21" s="781"/>
      <c r="BD21" s="781"/>
      <c r="BE21" s="781"/>
      <c r="BF21" s="288"/>
      <c r="BG21" s="288"/>
      <c r="BH21" s="288"/>
      <c r="BI21" s="288"/>
      <c r="BJ21" s="288"/>
      <c r="BK21" s="288"/>
      <c r="BL21" s="288"/>
      <c r="BM21" s="288"/>
      <c r="BN21" s="288"/>
      <c r="BO21" s="288"/>
      <c r="BP21" s="288"/>
      <c r="BQ21" s="288"/>
      <c r="BR21" s="288"/>
      <c r="BS21" s="288"/>
      <c r="BT21" s="288"/>
      <c r="BU21" s="288"/>
      <c r="BV21" s="288"/>
    </row>
    <row r="22" spans="1:74" ht="11.1" customHeight="1" x14ac:dyDescent="0.2">
      <c r="A22" s="202" t="s">
        <v>67</v>
      </c>
      <c r="B22" s="294" t="s">
        <v>59</v>
      </c>
      <c r="C22" s="275">
        <v>115.55025806</v>
      </c>
      <c r="D22" s="275">
        <v>109.01546429</v>
      </c>
      <c r="E22" s="275">
        <v>89.734451613000004</v>
      </c>
      <c r="F22" s="275">
        <v>78.606233333000006</v>
      </c>
      <c r="G22" s="275">
        <v>72.265258064999998</v>
      </c>
      <c r="H22" s="275">
        <v>77.236466667000002</v>
      </c>
      <c r="I22" s="275">
        <v>83.535548387000006</v>
      </c>
      <c r="J22" s="275">
        <v>82.796806451999998</v>
      </c>
      <c r="K22" s="275">
        <v>76.451033332999998</v>
      </c>
      <c r="L22" s="275">
        <v>76.207193548000006</v>
      </c>
      <c r="M22" s="275">
        <v>92.298199999999994</v>
      </c>
      <c r="N22" s="275">
        <v>108.99809677</v>
      </c>
      <c r="O22" s="275">
        <v>107.00132257999999</v>
      </c>
      <c r="P22" s="275">
        <v>105.63332143</v>
      </c>
      <c r="Q22" s="275">
        <v>97.679612903000006</v>
      </c>
      <c r="R22" s="275">
        <v>80.6678</v>
      </c>
      <c r="S22" s="275">
        <v>74.533387097000002</v>
      </c>
      <c r="T22" s="275">
        <v>78.869299999999996</v>
      </c>
      <c r="U22" s="275">
        <v>86.195483870999993</v>
      </c>
      <c r="V22" s="275">
        <v>86.550516129000002</v>
      </c>
      <c r="W22" s="275">
        <v>79.542566667000003</v>
      </c>
      <c r="X22" s="275">
        <v>78.799548387000002</v>
      </c>
      <c r="Y22" s="275">
        <v>94.196433333000002</v>
      </c>
      <c r="Z22" s="275">
        <v>102.657</v>
      </c>
      <c r="AA22" s="275">
        <v>120.32787771</v>
      </c>
      <c r="AB22" s="275">
        <v>102.32044807</v>
      </c>
      <c r="AC22" s="275">
        <v>90.358101552999997</v>
      </c>
      <c r="AD22" s="275">
        <v>79.999636570000007</v>
      </c>
      <c r="AE22" s="275">
        <v>75.450634320999995</v>
      </c>
      <c r="AF22" s="275">
        <v>81.040440437000001</v>
      </c>
      <c r="AG22" s="275">
        <v>88.603553065</v>
      </c>
      <c r="AH22" s="275">
        <v>87.882435547</v>
      </c>
      <c r="AI22" s="275">
        <v>80.558558364999996</v>
      </c>
      <c r="AJ22" s="275">
        <v>78.432789450000001</v>
      </c>
      <c r="AK22" s="275">
        <v>90.328398527999994</v>
      </c>
      <c r="AL22" s="275">
        <v>108.45887967</v>
      </c>
      <c r="AM22" s="275">
        <v>126.53583019</v>
      </c>
      <c r="AN22" s="275">
        <v>115.48208932</v>
      </c>
      <c r="AO22" s="275">
        <v>88.774067995999999</v>
      </c>
      <c r="AP22" s="275">
        <v>79.274286601</v>
      </c>
      <c r="AQ22" s="275">
        <v>74.492535965000002</v>
      </c>
      <c r="AR22" s="275">
        <v>80.571372500999999</v>
      </c>
      <c r="AS22" s="275">
        <v>87.887138547000006</v>
      </c>
      <c r="AT22" s="275">
        <v>85.280683162000003</v>
      </c>
      <c r="AU22" s="275">
        <v>80.921335098</v>
      </c>
      <c r="AV22" s="275">
        <v>78.850482002999996</v>
      </c>
      <c r="AW22" s="275">
        <v>92.787481194999998</v>
      </c>
      <c r="AX22" s="275">
        <v>112.88576270999999</v>
      </c>
      <c r="AY22" s="779">
        <v>122.28841065</v>
      </c>
      <c r="AZ22" s="779">
        <v>111.23082993</v>
      </c>
      <c r="BA22" s="779">
        <v>89.711312875000004</v>
      </c>
      <c r="BB22" s="779">
        <v>79.697418231</v>
      </c>
      <c r="BC22" s="779">
        <v>75.900199741999998</v>
      </c>
      <c r="BD22" s="779">
        <v>79.642445100000003</v>
      </c>
      <c r="BE22" s="779">
        <v>88.1260841</v>
      </c>
      <c r="BF22" s="286">
        <v>87.548500000000004</v>
      </c>
      <c r="BG22" s="286">
        <v>83.03622</v>
      </c>
      <c r="BH22" s="286">
        <v>81.123959999999997</v>
      </c>
      <c r="BI22" s="286">
        <v>95.030879999999996</v>
      </c>
      <c r="BJ22" s="286">
        <v>111.8398</v>
      </c>
      <c r="BK22" s="286">
        <v>120.4632</v>
      </c>
      <c r="BL22" s="286">
        <v>112.7658</v>
      </c>
      <c r="BM22" s="286">
        <v>96.45478</v>
      </c>
      <c r="BN22" s="286">
        <v>83.649640000000005</v>
      </c>
      <c r="BO22" s="286">
        <v>77.432400000000001</v>
      </c>
      <c r="BP22" s="286">
        <v>82.456530000000001</v>
      </c>
      <c r="BQ22" s="286">
        <v>91.51343</v>
      </c>
      <c r="BR22" s="286">
        <v>91.603909999999999</v>
      </c>
      <c r="BS22" s="286">
        <v>86.085570000000004</v>
      </c>
      <c r="BT22" s="286">
        <v>83.686689999999999</v>
      </c>
      <c r="BU22" s="286">
        <v>97.822909999999993</v>
      </c>
      <c r="BV22" s="286">
        <v>114.3903</v>
      </c>
    </row>
    <row r="23" spans="1:74" ht="11.1" customHeight="1" x14ac:dyDescent="0.2">
      <c r="A23" s="201"/>
      <c r="B23" s="293"/>
      <c r="C23" s="273"/>
      <c r="D23" s="273"/>
      <c r="E23" s="273"/>
      <c r="F23" s="273"/>
      <c r="G23" s="273"/>
      <c r="H23" s="273"/>
      <c r="I23" s="273"/>
      <c r="J23" s="273"/>
      <c r="K23" s="273"/>
      <c r="L23" s="273"/>
      <c r="M23" s="273"/>
      <c r="N23" s="273"/>
      <c r="O23" s="273"/>
      <c r="P23" s="273"/>
      <c r="Q23" s="273"/>
      <c r="R23" s="273"/>
      <c r="S23" s="273"/>
      <c r="T23" s="273"/>
      <c r="U23" s="273"/>
      <c r="V23" s="273"/>
      <c r="W23" s="273"/>
      <c r="X23" s="273"/>
      <c r="Y23" s="273"/>
      <c r="Z23" s="273"/>
      <c r="AA23" s="273"/>
      <c r="AB23" s="273"/>
      <c r="AC23" s="273"/>
      <c r="AD23" s="273"/>
      <c r="AE23" s="273"/>
      <c r="AF23" s="273"/>
      <c r="AG23" s="273"/>
      <c r="AH23" s="273"/>
      <c r="AI23" s="273"/>
      <c r="AJ23" s="273"/>
      <c r="AK23" s="273"/>
      <c r="AL23" s="273"/>
      <c r="AM23" s="273"/>
      <c r="AN23" s="273"/>
      <c r="AO23" s="273"/>
      <c r="AP23" s="273"/>
      <c r="AQ23" s="273"/>
      <c r="AR23" s="273"/>
      <c r="AS23" s="273"/>
      <c r="AT23" s="273"/>
      <c r="AU23" s="273"/>
      <c r="AV23" s="273"/>
      <c r="AW23" s="273"/>
      <c r="AX23" s="273"/>
      <c r="AY23" s="777"/>
      <c r="AZ23" s="777"/>
      <c r="BA23" s="777"/>
      <c r="BB23" s="777"/>
      <c r="BC23" s="777"/>
      <c r="BD23" s="777"/>
      <c r="BE23" s="777"/>
      <c r="BF23" s="284"/>
      <c r="BG23" s="284"/>
      <c r="BH23" s="284"/>
      <c r="BI23" s="284"/>
      <c r="BJ23" s="284"/>
      <c r="BK23" s="284"/>
      <c r="BL23" s="284"/>
      <c r="BM23" s="284"/>
      <c r="BN23" s="284"/>
      <c r="BO23" s="284"/>
      <c r="BP23" s="284"/>
      <c r="BQ23" s="284"/>
      <c r="BR23" s="284"/>
      <c r="BS23" s="284"/>
      <c r="BT23" s="284"/>
      <c r="BU23" s="284"/>
      <c r="BV23" s="284"/>
    </row>
    <row r="24" spans="1:74" ht="11.1" customHeight="1" x14ac:dyDescent="0.2">
      <c r="A24" s="201"/>
      <c r="B24" s="293" t="s">
        <v>68</v>
      </c>
      <c r="C24" s="273"/>
      <c r="D24" s="273"/>
      <c r="E24" s="273"/>
      <c r="F24" s="273"/>
      <c r="G24" s="273"/>
      <c r="H24" s="273"/>
      <c r="I24" s="273"/>
      <c r="J24" s="273"/>
      <c r="K24" s="273"/>
      <c r="L24" s="273"/>
      <c r="M24" s="273"/>
      <c r="N24" s="273"/>
      <c r="O24" s="273"/>
      <c r="P24" s="273"/>
      <c r="Q24" s="273"/>
      <c r="R24" s="273"/>
      <c r="S24" s="273"/>
      <c r="T24" s="273"/>
      <c r="U24" s="273"/>
      <c r="V24" s="273"/>
      <c r="W24" s="273"/>
      <c r="X24" s="273"/>
      <c r="Y24" s="273"/>
      <c r="Z24" s="273"/>
      <c r="AA24" s="273"/>
      <c r="AB24" s="273"/>
      <c r="AC24" s="273"/>
      <c r="AD24" s="273"/>
      <c r="AE24" s="273"/>
      <c r="AF24" s="273"/>
      <c r="AG24" s="273"/>
      <c r="AH24" s="273"/>
      <c r="AI24" s="273"/>
      <c r="AJ24" s="273"/>
      <c r="AK24" s="273"/>
      <c r="AL24" s="273"/>
      <c r="AM24" s="273"/>
      <c r="AN24" s="273"/>
      <c r="AO24" s="273"/>
      <c r="AP24" s="273"/>
      <c r="AQ24" s="273"/>
      <c r="AR24" s="273"/>
      <c r="AS24" s="273"/>
      <c r="AT24" s="273"/>
      <c r="AU24" s="273"/>
      <c r="AV24" s="273"/>
      <c r="AW24" s="273"/>
      <c r="AX24" s="273"/>
      <c r="AY24" s="777"/>
      <c r="AZ24" s="777"/>
      <c r="BA24" s="777"/>
      <c r="BB24" s="777"/>
      <c r="BC24" s="777"/>
      <c r="BD24" s="777"/>
      <c r="BE24" s="777"/>
      <c r="BF24" s="284"/>
      <c r="BG24" s="284"/>
      <c r="BH24" s="284"/>
      <c r="BI24" s="284"/>
      <c r="BJ24" s="284"/>
      <c r="BK24" s="284"/>
      <c r="BL24" s="284"/>
      <c r="BM24" s="284"/>
      <c r="BN24" s="284"/>
      <c r="BO24" s="284"/>
      <c r="BP24" s="284"/>
      <c r="BQ24" s="284"/>
      <c r="BR24" s="284"/>
      <c r="BS24" s="284"/>
      <c r="BT24" s="284"/>
      <c r="BU24" s="284"/>
      <c r="BV24" s="284"/>
    </row>
    <row r="25" spans="1:74" ht="11.1" customHeight="1" x14ac:dyDescent="0.2">
      <c r="A25" s="202" t="s">
        <v>69</v>
      </c>
      <c r="B25" s="294" t="s">
        <v>62</v>
      </c>
      <c r="C25" s="275">
        <v>52.532774033999999</v>
      </c>
      <c r="D25" s="275">
        <v>43.693880972000002</v>
      </c>
      <c r="E25" s="275">
        <v>38.218616445000002</v>
      </c>
      <c r="F25" s="275">
        <v>34.553562149999998</v>
      </c>
      <c r="G25" s="275">
        <v>38.843298312999998</v>
      </c>
      <c r="H25" s="275">
        <v>45.339655229999998</v>
      </c>
      <c r="I25" s="275">
        <v>53.059303763999999</v>
      </c>
      <c r="J25" s="275">
        <v>51.962850938000003</v>
      </c>
      <c r="K25" s="275">
        <v>40.842045900000002</v>
      </c>
      <c r="L25" s="275">
        <v>35.108945034000001</v>
      </c>
      <c r="M25" s="275">
        <v>35.986838069999997</v>
      </c>
      <c r="N25" s="275">
        <v>45.392050513999997</v>
      </c>
      <c r="O25" s="275">
        <v>39.092554401999998</v>
      </c>
      <c r="P25" s="275">
        <v>30.341058832000002</v>
      </c>
      <c r="Q25" s="275">
        <v>32.317523559999998</v>
      </c>
      <c r="R25" s="275">
        <v>26.062644030000001</v>
      </c>
      <c r="S25" s="275">
        <v>28.689242019999998</v>
      </c>
      <c r="T25" s="275">
        <v>36.729027989999999</v>
      </c>
      <c r="U25" s="275">
        <v>47.559796317999997</v>
      </c>
      <c r="V25" s="275">
        <v>47.049748575000002</v>
      </c>
      <c r="W25" s="275">
        <v>37.333333320000001</v>
      </c>
      <c r="X25" s="275">
        <v>32.707409722999998</v>
      </c>
      <c r="Y25" s="275">
        <v>32.790520649999998</v>
      </c>
      <c r="Z25" s="275">
        <v>35.221733356999998</v>
      </c>
      <c r="AA25" s="275">
        <v>45.650107875000003</v>
      </c>
      <c r="AB25" s="275">
        <v>29.198921990999999</v>
      </c>
      <c r="AC25" s="275">
        <v>25.646462998000001</v>
      </c>
      <c r="AD25" s="275">
        <v>24.27694602</v>
      </c>
      <c r="AE25" s="275">
        <v>29.250938770000001</v>
      </c>
      <c r="AF25" s="275">
        <v>37.46769372</v>
      </c>
      <c r="AG25" s="275">
        <v>43.518561235999996</v>
      </c>
      <c r="AH25" s="275">
        <v>42.474831504999997</v>
      </c>
      <c r="AI25" s="275">
        <v>34.485968370000002</v>
      </c>
      <c r="AJ25" s="275">
        <v>30.586618099999999</v>
      </c>
      <c r="AK25" s="275">
        <v>29.599145579999998</v>
      </c>
      <c r="AL25" s="275">
        <v>38.782489673999997</v>
      </c>
      <c r="AM25" s="275">
        <v>49.060488337999999</v>
      </c>
      <c r="AN25" s="275">
        <v>38.236135447999999</v>
      </c>
      <c r="AO25" s="275">
        <v>31.154847046</v>
      </c>
      <c r="AP25" s="275">
        <v>28.631193</v>
      </c>
      <c r="AQ25" s="275">
        <v>30.761279974000001</v>
      </c>
      <c r="AR25" s="275">
        <v>39.411925199999999</v>
      </c>
      <c r="AS25" s="275">
        <v>48.039382531000001</v>
      </c>
      <c r="AT25" s="275">
        <v>42.612866197000002</v>
      </c>
      <c r="AU25" s="275">
        <v>36.267017760000002</v>
      </c>
      <c r="AV25" s="275">
        <v>34.016102189000001</v>
      </c>
      <c r="AW25" s="275">
        <v>33.962876520000002</v>
      </c>
      <c r="AX25" s="275">
        <v>40.220854023999998</v>
      </c>
      <c r="AY25" s="779">
        <v>42.787374466000003</v>
      </c>
      <c r="AZ25" s="779">
        <v>34.080272716000003</v>
      </c>
      <c r="BA25" s="779">
        <v>28.141249874</v>
      </c>
      <c r="BB25" s="779">
        <v>25.083108907</v>
      </c>
      <c r="BC25" s="779">
        <v>28.290134594000001</v>
      </c>
      <c r="BD25" s="779">
        <v>34.402666199999999</v>
      </c>
      <c r="BE25" s="779">
        <v>44.837689169999997</v>
      </c>
      <c r="BF25" s="286">
        <v>42.922199999999997</v>
      </c>
      <c r="BG25" s="286">
        <v>35.360199999999999</v>
      </c>
      <c r="BH25" s="286">
        <v>31.411200000000001</v>
      </c>
      <c r="BI25" s="286">
        <v>32.32938</v>
      </c>
      <c r="BJ25" s="286">
        <v>36.579189999999997</v>
      </c>
      <c r="BK25" s="286">
        <v>36.734789999999997</v>
      </c>
      <c r="BL25" s="286">
        <v>31.53998</v>
      </c>
      <c r="BM25" s="286">
        <v>29.451519999999999</v>
      </c>
      <c r="BN25" s="286">
        <v>24.532859999999999</v>
      </c>
      <c r="BO25" s="286">
        <v>28.04579</v>
      </c>
      <c r="BP25" s="286">
        <v>33.731119999999997</v>
      </c>
      <c r="BQ25" s="286">
        <v>42.13749</v>
      </c>
      <c r="BR25" s="286">
        <v>43.11345</v>
      </c>
      <c r="BS25" s="286">
        <v>34.925240000000002</v>
      </c>
      <c r="BT25" s="286">
        <v>30.776869999999999</v>
      </c>
      <c r="BU25" s="286">
        <v>31.519449999999999</v>
      </c>
      <c r="BV25" s="286">
        <v>35.563270000000003</v>
      </c>
    </row>
    <row r="26" spans="1:74" ht="11.1" customHeight="1" x14ac:dyDescent="0.2">
      <c r="A26" s="201"/>
      <c r="B26" s="293"/>
      <c r="C26" s="277"/>
      <c r="D26" s="277"/>
      <c r="E26" s="277"/>
      <c r="F26" s="277"/>
      <c r="G26" s="277"/>
      <c r="H26" s="277"/>
      <c r="I26" s="277"/>
      <c r="J26" s="277"/>
      <c r="K26" s="277"/>
      <c r="L26" s="277"/>
      <c r="M26" s="277"/>
      <c r="N26" s="277"/>
      <c r="O26" s="277"/>
      <c r="P26" s="277"/>
      <c r="Q26" s="277"/>
      <c r="R26" s="277"/>
      <c r="S26" s="277"/>
      <c r="T26" s="277"/>
      <c r="U26" s="277"/>
      <c r="V26" s="277"/>
      <c r="W26" s="277"/>
      <c r="X26" s="277"/>
      <c r="Y26" s="277"/>
      <c r="Z26" s="277"/>
      <c r="AA26" s="277"/>
      <c r="AB26" s="277"/>
      <c r="AC26" s="277"/>
      <c r="AD26" s="277"/>
      <c r="AE26" s="277"/>
      <c r="AF26" s="277"/>
      <c r="AG26" s="277"/>
      <c r="AH26" s="277"/>
      <c r="AI26" s="277"/>
      <c r="AJ26" s="277"/>
      <c r="AK26" s="277"/>
      <c r="AL26" s="277"/>
      <c r="AM26" s="277"/>
      <c r="AN26" s="277"/>
      <c r="AO26" s="277"/>
      <c r="AP26" s="277"/>
      <c r="AQ26" s="277"/>
      <c r="AR26" s="277"/>
      <c r="AS26" s="277"/>
      <c r="AT26" s="277"/>
      <c r="AU26" s="277"/>
      <c r="AV26" s="277"/>
      <c r="AW26" s="277"/>
      <c r="AX26" s="277"/>
      <c r="AY26" s="781"/>
      <c r="AZ26" s="781"/>
      <c r="BA26" s="781"/>
      <c r="BB26" s="781"/>
      <c r="BC26" s="781"/>
      <c r="BD26" s="781"/>
      <c r="BE26" s="781"/>
      <c r="BF26" s="288"/>
      <c r="BG26" s="288"/>
      <c r="BH26" s="288"/>
      <c r="BI26" s="288"/>
      <c r="BJ26" s="288"/>
      <c r="BK26" s="288"/>
      <c r="BL26" s="288"/>
      <c r="BM26" s="288"/>
      <c r="BN26" s="288"/>
      <c r="BO26" s="288"/>
      <c r="BP26" s="288"/>
      <c r="BQ26" s="288"/>
      <c r="BR26" s="288"/>
      <c r="BS26" s="288"/>
      <c r="BT26" s="288"/>
      <c r="BU26" s="288"/>
      <c r="BV26" s="288"/>
    </row>
    <row r="27" spans="1:74" ht="11.1" customHeight="1" x14ac:dyDescent="0.2">
      <c r="A27" s="201"/>
      <c r="B27" s="293" t="s">
        <v>70</v>
      </c>
      <c r="C27" s="273"/>
      <c r="D27" s="273"/>
      <c r="E27" s="273"/>
      <c r="F27" s="273"/>
      <c r="G27" s="273"/>
      <c r="H27" s="273"/>
      <c r="I27" s="273"/>
      <c r="J27" s="273"/>
      <c r="K27" s="273"/>
      <c r="L27" s="273"/>
      <c r="M27" s="273"/>
      <c r="N27" s="273"/>
      <c r="O27" s="273"/>
      <c r="P27" s="273"/>
      <c r="Q27" s="273"/>
      <c r="R27" s="273"/>
      <c r="S27" s="273"/>
      <c r="T27" s="273"/>
      <c r="U27" s="273"/>
      <c r="V27" s="273"/>
      <c r="W27" s="273"/>
      <c r="X27" s="273"/>
      <c r="Y27" s="273"/>
      <c r="Z27" s="273"/>
      <c r="AA27" s="273"/>
      <c r="AB27" s="273"/>
      <c r="AC27" s="273"/>
      <c r="AD27" s="273"/>
      <c r="AE27" s="273"/>
      <c r="AF27" s="273"/>
      <c r="AG27" s="273"/>
      <c r="AH27" s="273"/>
      <c r="AI27" s="273"/>
      <c r="AJ27" s="273"/>
      <c r="AK27" s="273"/>
      <c r="AL27" s="273"/>
      <c r="AM27" s="273"/>
      <c r="AN27" s="273"/>
      <c r="AO27" s="273"/>
      <c r="AP27" s="273"/>
      <c r="AQ27" s="273"/>
      <c r="AR27" s="273"/>
      <c r="AS27" s="273"/>
      <c r="AT27" s="273"/>
      <c r="AU27" s="273"/>
      <c r="AV27" s="273"/>
      <c r="AW27" s="273"/>
      <c r="AX27" s="273"/>
      <c r="AY27" s="777"/>
      <c r="AZ27" s="777"/>
      <c r="BA27" s="777"/>
      <c r="BB27" s="777"/>
      <c r="BC27" s="777"/>
      <c r="BD27" s="777"/>
      <c r="BE27" s="777"/>
      <c r="BF27" s="284"/>
      <c r="BG27" s="284"/>
      <c r="BH27" s="284"/>
      <c r="BI27" s="284"/>
      <c r="BJ27" s="284"/>
      <c r="BK27" s="284"/>
      <c r="BL27" s="284"/>
      <c r="BM27" s="284"/>
      <c r="BN27" s="284"/>
      <c r="BO27" s="284"/>
      <c r="BP27" s="284"/>
      <c r="BQ27" s="284"/>
      <c r="BR27" s="284"/>
      <c r="BS27" s="284"/>
      <c r="BT27" s="284"/>
      <c r="BU27" s="284"/>
      <c r="BV27" s="284"/>
    </row>
    <row r="28" spans="1:74" ht="11.1" customHeight="1" x14ac:dyDescent="0.2">
      <c r="A28" s="201" t="s">
        <v>71</v>
      </c>
      <c r="B28" s="294" t="s">
        <v>72</v>
      </c>
      <c r="C28" s="273">
        <v>11.32429587</v>
      </c>
      <c r="D28" s="273">
        <v>11.310503690000001</v>
      </c>
      <c r="E28" s="273">
        <v>10.189891060000001</v>
      </c>
      <c r="F28" s="273">
        <v>9.8595849409999996</v>
      </c>
      <c r="G28" s="273">
        <v>10.360125630000001</v>
      </c>
      <c r="H28" s="273">
        <v>11.959861350000001</v>
      </c>
      <c r="I28" s="273">
        <v>12.96069791</v>
      </c>
      <c r="J28" s="273">
        <v>12.97373767</v>
      </c>
      <c r="K28" s="273">
        <v>11.72841837</v>
      </c>
      <c r="L28" s="273">
        <v>9.9471910890000004</v>
      </c>
      <c r="M28" s="273">
        <v>10.127078109999999</v>
      </c>
      <c r="N28" s="273">
        <v>10.9522022</v>
      </c>
      <c r="O28" s="273">
        <v>10.865846599999999</v>
      </c>
      <c r="P28" s="273">
        <v>10.842153079999999</v>
      </c>
      <c r="Q28" s="273">
        <v>10.2532602</v>
      </c>
      <c r="R28" s="273">
        <v>9.6963369589999999</v>
      </c>
      <c r="S28" s="273">
        <v>9.9923792359999997</v>
      </c>
      <c r="T28" s="273">
        <v>11.344601949999999</v>
      </c>
      <c r="U28" s="273">
        <v>12.885611490000001</v>
      </c>
      <c r="V28" s="273">
        <v>13.05545545</v>
      </c>
      <c r="W28" s="273">
        <v>11.936491180000001</v>
      </c>
      <c r="X28" s="273">
        <v>10.299568389999999</v>
      </c>
      <c r="Y28" s="273">
        <v>10.18968201</v>
      </c>
      <c r="Z28" s="273">
        <v>10.47297116</v>
      </c>
      <c r="AA28" s="273">
        <v>11.483305270000001</v>
      </c>
      <c r="AB28" s="273">
        <v>10.836556809999999</v>
      </c>
      <c r="AC28" s="273">
        <v>9.9473731619999999</v>
      </c>
      <c r="AD28" s="273">
        <v>9.9005642359999992</v>
      </c>
      <c r="AE28" s="273">
        <v>10.485098349999999</v>
      </c>
      <c r="AF28" s="273">
        <v>12.230808980000001</v>
      </c>
      <c r="AG28" s="273">
        <v>13.21847288</v>
      </c>
      <c r="AH28" s="273">
        <v>13.110541059999999</v>
      </c>
      <c r="AI28" s="273">
        <v>11.80319072</v>
      </c>
      <c r="AJ28" s="273">
        <v>10.521472149999999</v>
      </c>
      <c r="AK28" s="273">
        <v>10.217045669999999</v>
      </c>
      <c r="AL28" s="273">
        <v>10.96321833</v>
      </c>
      <c r="AM28" s="273">
        <v>12.073006449999999</v>
      </c>
      <c r="AN28" s="273">
        <v>11.832819600000001</v>
      </c>
      <c r="AO28" s="273">
        <v>10.278676519999999</v>
      </c>
      <c r="AP28" s="273">
        <v>10.180107700000001</v>
      </c>
      <c r="AQ28" s="273">
        <v>10.429394540000001</v>
      </c>
      <c r="AR28" s="273">
        <v>12.278821779999999</v>
      </c>
      <c r="AS28" s="273">
        <v>13.535281189999999</v>
      </c>
      <c r="AT28" s="273">
        <v>13.05389869</v>
      </c>
      <c r="AU28" s="273">
        <v>11.92271287</v>
      </c>
      <c r="AV28" s="273">
        <v>10.707892040000001</v>
      </c>
      <c r="AW28" s="273">
        <v>10.345979610000001</v>
      </c>
      <c r="AX28" s="273">
        <v>11.274655170000001</v>
      </c>
      <c r="AY28" s="777">
        <v>11.86359614</v>
      </c>
      <c r="AZ28" s="777">
        <v>11.90781527</v>
      </c>
      <c r="BA28" s="777">
        <v>10.49629244</v>
      </c>
      <c r="BB28" s="777">
        <v>10.422349796000001</v>
      </c>
      <c r="BC28" s="777">
        <v>10.674547406</v>
      </c>
      <c r="BD28" s="777">
        <v>12.41939</v>
      </c>
      <c r="BE28" s="777">
        <v>13.674849999999999</v>
      </c>
      <c r="BF28" s="284">
        <v>13.638820000000001</v>
      </c>
      <c r="BG28" s="284">
        <v>12.32596</v>
      </c>
      <c r="BH28" s="284">
        <v>10.917999999999999</v>
      </c>
      <c r="BI28" s="284">
        <v>10.610860000000001</v>
      </c>
      <c r="BJ28" s="284">
        <v>11.350720000000001</v>
      </c>
      <c r="BK28" s="284">
        <v>11.85032</v>
      </c>
      <c r="BL28" s="284">
        <v>11.999599999999999</v>
      </c>
      <c r="BM28" s="284">
        <v>10.84233</v>
      </c>
      <c r="BN28" s="284">
        <v>10.6312</v>
      </c>
      <c r="BO28" s="284">
        <v>11.06673</v>
      </c>
      <c r="BP28" s="284">
        <v>12.890510000000001</v>
      </c>
      <c r="BQ28" s="284">
        <v>14.155239999999999</v>
      </c>
      <c r="BR28" s="284">
        <v>14.25141</v>
      </c>
      <c r="BS28" s="284">
        <v>12.77562</v>
      </c>
      <c r="BT28" s="284">
        <v>11.26779</v>
      </c>
      <c r="BU28" s="284">
        <v>10.935309999999999</v>
      </c>
      <c r="BV28" s="284">
        <v>11.676780000000001</v>
      </c>
    </row>
    <row r="29" spans="1:74" ht="11.1" customHeight="1" x14ac:dyDescent="0.2">
      <c r="A29" s="201"/>
      <c r="B29" s="293"/>
      <c r="C29" s="273"/>
      <c r="D29" s="273"/>
      <c r="E29" s="273"/>
      <c r="F29" s="273"/>
      <c r="G29" s="273"/>
      <c r="H29" s="273"/>
      <c r="I29" s="273"/>
      <c r="J29" s="273"/>
      <c r="K29" s="273"/>
      <c r="L29" s="273"/>
      <c r="M29" s="273"/>
      <c r="N29" s="273"/>
      <c r="O29" s="273"/>
      <c r="P29" s="273"/>
      <c r="Q29" s="273"/>
      <c r="R29" s="273"/>
      <c r="S29" s="273"/>
      <c r="T29" s="273"/>
      <c r="U29" s="273"/>
      <c r="V29" s="273"/>
      <c r="W29" s="273"/>
      <c r="X29" s="273"/>
      <c r="Y29" s="273"/>
      <c r="Z29" s="273"/>
      <c r="AA29" s="273"/>
      <c r="AB29" s="273"/>
      <c r="AC29" s="273"/>
      <c r="AD29" s="273"/>
      <c r="AE29" s="273"/>
      <c r="AF29" s="273"/>
      <c r="AG29" s="273"/>
      <c r="AH29" s="273"/>
      <c r="AI29" s="273"/>
      <c r="AJ29" s="273"/>
      <c r="AK29" s="273"/>
      <c r="AL29" s="273"/>
      <c r="AM29" s="273"/>
      <c r="AN29" s="273"/>
      <c r="AO29" s="273"/>
      <c r="AP29" s="273"/>
      <c r="AQ29" s="273"/>
      <c r="AR29" s="273"/>
      <c r="AS29" s="273"/>
      <c r="AT29" s="273"/>
      <c r="AU29" s="273"/>
      <c r="AV29" s="273"/>
      <c r="AW29" s="273"/>
      <c r="AX29" s="273"/>
      <c r="AY29" s="777"/>
      <c r="AZ29" s="777"/>
      <c r="BA29" s="777"/>
      <c r="BB29" s="777"/>
      <c r="BC29" s="777"/>
      <c r="BD29" s="777"/>
      <c r="BE29" s="777"/>
      <c r="BF29" s="284"/>
      <c r="BG29" s="284"/>
      <c r="BH29" s="284"/>
      <c r="BI29" s="284"/>
      <c r="BJ29" s="284"/>
      <c r="BK29" s="284"/>
      <c r="BL29" s="284"/>
      <c r="BM29" s="284"/>
      <c r="BN29" s="284"/>
      <c r="BO29" s="284"/>
      <c r="BP29" s="284"/>
      <c r="BQ29" s="284"/>
      <c r="BR29" s="284"/>
      <c r="BS29" s="284"/>
      <c r="BT29" s="284"/>
      <c r="BU29" s="284"/>
      <c r="BV29" s="284"/>
    </row>
    <row r="30" spans="1:74" ht="11.1" customHeight="1" x14ac:dyDescent="0.2">
      <c r="A30" s="201"/>
      <c r="B30" s="293" t="s">
        <v>73</v>
      </c>
      <c r="C30" s="273"/>
      <c r="D30" s="273"/>
      <c r="E30" s="273"/>
      <c r="F30" s="273"/>
      <c r="G30" s="273"/>
      <c r="H30" s="273"/>
      <c r="I30" s="273"/>
      <c r="J30" s="273"/>
      <c r="K30" s="273"/>
      <c r="L30" s="273"/>
      <c r="M30" s="273"/>
      <c r="N30" s="273"/>
      <c r="O30" s="273"/>
      <c r="P30" s="273"/>
      <c r="Q30" s="273"/>
      <c r="R30" s="273"/>
      <c r="S30" s="273"/>
      <c r="T30" s="273"/>
      <c r="U30" s="273"/>
      <c r="V30" s="273"/>
      <c r="W30" s="273"/>
      <c r="X30" s="273"/>
      <c r="Y30" s="273"/>
      <c r="Z30" s="273"/>
      <c r="AA30" s="273"/>
      <c r="AB30" s="273"/>
      <c r="AC30" s="273"/>
      <c r="AD30" s="273"/>
      <c r="AE30" s="273"/>
      <c r="AF30" s="273"/>
      <c r="AG30" s="273"/>
      <c r="AH30" s="273"/>
      <c r="AI30" s="273"/>
      <c r="AJ30" s="273"/>
      <c r="AK30" s="273"/>
      <c r="AL30" s="273"/>
      <c r="AM30" s="273"/>
      <c r="AN30" s="273"/>
      <c r="AO30" s="273"/>
      <c r="AP30" s="273"/>
      <c r="AQ30" s="273"/>
      <c r="AR30" s="273"/>
      <c r="AS30" s="273"/>
      <c r="AT30" s="273"/>
      <c r="AU30" s="273"/>
      <c r="AV30" s="273"/>
      <c r="AW30" s="273"/>
      <c r="AX30" s="273"/>
      <c r="AY30" s="777"/>
      <c r="AZ30" s="777"/>
      <c r="BA30" s="777"/>
      <c r="BB30" s="777"/>
      <c r="BC30" s="777"/>
      <c r="BD30" s="777"/>
      <c r="BE30" s="777"/>
      <c r="BF30" s="284"/>
      <c r="BG30" s="284"/>
      <c r="BH30" s="284"/>
      <c r="BI30" s="284"/>
      <c r="BJ30" s="284"/>
      <c r="BK30" s="284"/>
      <c r="BL30" s="284"/>
      <c r="BM30" s="284"/>
      <c r="BN30" s="284"/>
      <c r="BO30" s="284"/>
      <c r="BP30" s="284"/>
      <c r="BQ30" s="284"/>
      <c r="BR30" s="284"/>
      <c r="BS30" s="284"/>
      <c r="BT30" s="284"/>
      <c r="BU30" s="284"/>
      <c r="BV30" s="284"/>
    </row>
    <row r="31" spans="1:74" ht="11.1" customHeight="1" x14ac:dyDescent="0.2">
      <c r="A31" s="670" t="s">
        <v>74</v>
      </c>
      <c r="B31" s="297" t="s">
        <v>75</v>
      </c>
      <c r="C31" s="273">
        <v>0.67757280865000002</v>
      </c>
      <c r="D31" s="273">
        <v>0.63823991937000002</v>
      </c>
      <c r="E31" s="273">
        <v>0.72702246376000002</v>
      </c>
      <c r="F31" s="273">
        <v>0.71167835072999996</v>
      </c>
      <c r="G31" s="273">
        <v>0.73721834105999995</v>
      </c>
      <c r="H31" s="273">
        <v>0.72221359509000005</v>
      </c>
      <c r="I31" s="273">
        <v>0.70419523972999998</v>
      </c>
      <c r="J31" s="273">
        <v>0.67683817782</v>
      </c>
      <c r="K31" s="273">
        <v>0.62977600958000002</v>
      </c>
      <c r="L31" s="273">
        <v>0.65846580451000003</v>
      </c>
      <c r="M31" s="273">
        <v>0.67630725802000002</v>
      </c>
      <c r="N31" s="273">
        <v>0.67263725818999998</v>
      </c>
      <c r="O31" s="273">
        <v>0.68166836388999996</v>
      </c>
      <c r="P31" s="273">
        <v>0.64721810741999997</v>
      </c>
      <c r="Q31" s="273">
        <v>0.72509768390999996</v>
      </c>
      <c r="R31" s="273">
        <v>0.70093048082999998</v>
      </c>
      <c r="S31" s="273">
        <v>0.74202199419000003</v>
      </c>
      <c r="T31" s="273">
        <v>0.69360411945</v>
      </c>
      <c r="U31" s="273">
        <v>0.70359646688999999</v>
      </c>
      <c r="V31" s="273">
        <v>0.71046580620999999</v>
      </c>
      <c r="W31" s="273">
        <v>0.66110993222000003</v>
      </c>
      <c r="X31" s="273">
        <v>0.68993888058999997</v>
      </c>
      <c r="Y31" s="273">
        <v>0.66686276993000004</v>
      </c>
      <c r="Z31" s="273">
        <v>0.69693382778000001</v>
      </c>
      <c r="AA31" s="273">
        <v>0.66751804729999997</v>
      </c>
      <c r="AB31" s="273">
        <v>0.69672433547000001</v>
      </c>
      <c r="AC31" s="273">
        <v>0.75694446911000002</v>
      </c>
      <c r="AD31" s="273">
        <v>0.75095095622999997</v>
      </c>
      <c r="AE31" s="273">
        <v>0.77582989708000005</v>
      </c>
      <c r="AF31" s="273">
        <v>0.76241180454000002</v>
      </c>
      <c r="AG31" s="273">
        <v>0.74814880337</v>
      </c>
      <c r="AH31" s="273">
        <v>0.73772481464999995</v>
      </c>
      <c r="AI31" s="273">
        <v>0.68556441491999998</v>
      </c>
      <c r="AJ31" s="273">
        <v>0.72329593660000002</v>
      </c>
      <c r="AK31" s="273">
        <v>0.70004258235000005</v>
      </c>
      <c r="AL31" s="273">
        <v>0.71198782538000005</v>
      </c>
      <c r="AM31" s="273">
        <v>0.71502031417</v>
      </c>
      <c r="AN31" s="273">
        <v>0.66879050850999999</v>
      </c>
      <c r="AO31" s="273">
        <v>0.78433792574000005</v>
      </c>
      <c r="AP31" s="273">
        <v>0.76825544974000004</v>
      </c>
      <c r="AQ31" s="273">
        <v>0.76312982116999994</v>
      </c>
      <c r="AR31" s="273">
        <v>0.75668025875</v>
      </c>
      <c r="AS31" s="273">
        <v>0.76138131726000002</v>
      </c>
      <c r="AT31" s="273">
        <v>0.73561550540999998</v>
      </c>
      <c r="AU31" s="273">
        <v>0.68218577155000004</v>
      </c>
      <c r="AV31" s="273">
        <v>0.73501266069000004</v>
      </c>
      <c r="AW31" s="273">
        <v>0.70183697623999997</v>
      </c>
      <c r="AX31" s="273">
        <v>0.75233181595999998</v>
      </c>
      <c r="AY31" s="777">
        <v>0.73368560700999996</v>
      </c>
      <c r="AZ31" s="777">
        <v>0.68932784861999996</v>
      </c>
      <c r="BA31" s="777">
        <v>0.83000463264000002</v>
      </c>
      <c r="BB31" s="777">
        <v>0.78919276109000003</v>
      </c>
      <c r="BC31" s="777">
        <v>0.81929437343</v>
      </c>
      <c r="BD31" s="777">
        <v>0.81763342147999996</v>
      </c>
      <c r="BE31" s="777">
        <v>0.81974527505999994</v>
      </c>
      <c r="BF31" s="284">
        <v>0.80679909999999999</v>
      </c>
      <c r="BG31" s="284">
        <v>0.74797769999999997</v>
      </c>
      <c r="BH31" s="284">
        <v>0.79239530000000002</v>
      </c>
      <c r="BI31" s="284">
        <v>0.75738110000000003</v>
      </c>
      <c r="BJ31" s="284">
        <v>0.78624019999999994</v>
      </c>
      <c r="BK31" s="284">
        <v>0.79549700000000001</v>
      </c>
      <c r="BL31" s="284">
        <v>0.74545499999999998</v>
      </c>
      <c r="BM31" s="284">
        <v>0.87765190000000004</v>
      </c>
      <c r="BN31" s="284">
        <v>0.86349390000000004</v>
      </c>
      <c r="BO31" s="284">
        <v>0.89376800000000001</v>
      </c>
      <c r="BP31" s="284">
        <v>0.8880228</v>
      </c>
      <c r="BQ31" s="284">
        <v>0.88813940000000002</v>
      </c>
      <c r="BR31" s="284">
        <v>0.86077420000000004</v>
      </c>
      <c r="BS31" s="284">
        <v>0.79359619999999997</v>
      </c>
      <c r="BT31" s="284">
        <v>0.83829359999999997</v>
      </c>
      <c r="BU31" s="284">
        <v>0.79504750000000002</v>
      </c>
      <c r="BV31" s="284">
        <v>0.82486950000000003</v>
      </c>
    </row>
    <row r="32" spans="1:74" ht="11.1" customHeight="1" x14ac:dyDescent="0.2">
      <c r="A32" s="201"/>
      <c r="B32" s="293"/>
      <c r="C32" s="273"/>
      <c r="D32" s="273"/>
      <c r="E32" s="273"/>
      <c r="F32" s="273"/>
      <c r="G32" s="273"/>
      <c r="H32" s="273"/>
      <c r="I32" s="273"/>
      <c r="J32" s="273"/>
      <c r="K32" s="273"/>
      <c r="L32" s="273"/>
      <c r="M32" s="273"/>
      <c r="N32" s="273"/>
      <c r="O32" s="273"/>
      <c r="P32" s="273"/>
      <c r="Q32" s="273"/>
      <c r="R32" s="273"/>
      <c r="S32" s="273"/>
      <c r="T32" s="273"/>
      <c r="U32" s="273"/>
      <c r="V32" s="273"/>
      <c r="W32" s="273"/>
      <c r="X32" s="273"/>
      <c r="Y32" s="273"/>
      <c r="Z32" s="273"/>
      <c r="AA32" s="273"/>
      <c r="AB32" s="273"/>
      <c r="AC32" s="273"/>
      <c r="AD32" s="273"/>
      <c r="AE32" s="273"/>
      <c r="AF32" s="273"/>
      <c r="AG32" s="273"/>
      <c r="AH32" s="273"/>
      <c r="AI32" s="273"/>
      <c r="AJ32" s="273"/>
      <c r="AK32" s="273"/>
      <c r="AL32" s="273"/>
      <c r="AM32" s="273"/>
      <c r="AN32" s="273"/>
      <c r="AO32" s="273"/>
      <c r="AP32" s="273"/>
      <c r="AQ32" s="273"/>
      <c r="AR32" s="273"/>
      <c r="AS32" s="273"/>
      <c r="AT32" s="273"/>
      <c r="AU32" s="273"/>
      <c r="AV32" s="273"/>
      <c r="AW32" s="273"/>
      <c r="AX32" s="273"/>
      <c r="AY32" s="777"/>
      <c r="AZ32" s="777"/>
      <c r="BA32" s="777"/>
      <c r="BB32" s="777"/>
      <c r="BC32" s="777"/>
      <c r="BD32" s="777"/>
      <c r="BE32" s="777"/>
      <c r="BF32" s="284"/>
      <c r="BG32" s="284"/>
      <c r="BH32" s="284"/>
      <c r="BI32" s="284"/>
      <c r="BJ32" s="284"/>
      <c r="BK32" s="284"/>
      <c r="BL32" s="284"/>
      <c r="BM32" s="284"/>
      <c r="BN32" s="284"/>
      <c r="BO32" s="284"/>
      <c r="BP32" s="284"/>
      <c r="BQ32" s="284"/>
      <c r="BR32" s="284"/>
      <c r="BS32" s="284"/>
      <c r="BT32" s="284"/>
      <c r="BU32" s="284"/>
      <c r="BV32" s="284"/>
    </row>
    <row r="33" spans="1:74" ht="11.1" customHeight="1" x14ac:dyDescent="0.2">
      <c r="A33" s="201"/>
      <c r="B33" s="293" t="s">
        <v>76</v>
      </c>
      <c r="C33" s="277"/>
      <c r="D33" s="277"/>
      <c r="E33" s="277"/>
      <c r="F33" s="277"/>
      <c r="G33" s="277"/>
      <c r="H33" s="277"/>
      <c r="I33" s="277"/>
      <c r="J33" s="277"/>
      <c r="K33" s="277"/>
      <c r="L33" s="277"/>
      <c r="M33" s="277"/>
      <c r="N33" s="277"/>
      <c r="O33" s="277"/>
      <c r="P33" s="277"/>
      <c r="Q33" s="277"/>
      <c r="R33" s="277"/>
      <c r="S33" s="277"/>
      <c r="T33" s="277"/>
      <c r="U33" s="277"/>
      <c r="V33" s="277"/>
      <c r="W33" s="277"/>
      <c r="X33" s="277"/>
      <c r="Y33" s="277"/>
      <c r="Z33" s="277"/>
      <c r="AA33" s="277"/>
      <c r="AB33" s="277"/>
      <c r="AC33" s="277"/>
      <c r="AD33" s="277"/>
      <c r="AE33" s="277"/>
      <c r="AF33" s="277"/>
      <c r="AG33" s="277"/>
      <c r="AH33" s="277"/>
      <c r="AI33" s="277"/>
      <c r="AJ33" s="277"/>
      <c r="AK33" s="277"/>
      <c r="AL33" s="277"/>
      <c r="AM33" s="277"/>
      <c r="AN33" s="277"/>
      <c r="AO33" s="277"/>
      <c r="AP33" s="277"/>
      <c r="AQ33" s="277"/>
      <c r="AR33" s="277"/>
      <c r="AS33" s="277"/>
      <c r="AT33" s="277"/>
      <c r="AU33" s="277"/>
      <c r="AV33" s="277"/>
      <c r="AW33" s="277"/>
      <c r="AX33" s="277"/>
      <c r="AY33" s="781"/>
      <c r="AZ33" s="781"/>
      <c r="BA33" s="781"/>
      <c r="BB33" s="781"/>
      <c r="BC33" s="781"/>
      <c r="BD33" s="781"/>
      <c r="BE33" s="781"/>
      <c r="BF33" s="288"/>
      <c r="BG33" s="288"/>
      <c r="BH33" s="288"/>
      <c r="BI33" s="288"/>
      <c r="BJ33" s="288"/>
      <c r="BK33" s="288"/>
      <c r="BL33" s="288"/>
      <c r="BM33" s="288"/>
      <c r="BN33" s="288"/>
      <c r="BO33" s="288"/>
      <c r="BP33" s="288"/>
      <c r="BQ33" s="288"/>
      <c r="BR33" s="288"/>
      <c r="BS33" s="288"/>
      <c r="BT33" s="288"/>
      <c r="BU33" s="288"/>
      <c r="BV33" s="288"/>
    </row>
    <row r="34" spans="1:74" ht="11.1" customHeight="1" x14ac:dyDescent="0.2">
      <c r="A34" s="202" t="s">
        <v>77</v>
      </c>
      <c r="B34" s="297" t="s">
        <v>75</v>
      </c>
      <c r="C34" s="273">
        <v>9.0480466750000001</v>
      </c>
      <c r="D34" s="273">
        <v>8.009425813</v>
      </c>
      <c r="E34" s="273">
        <v>8.0602006490000004</v>
      </c>
      <c r="F34" s="273">
        <v>7.2502396180000002</v>
      </c>
      <c r="G34" s="273">
        <v>7.4412638150000001</v>
      </c>
      <c r="H34" s="273">
        <v>7.6509490519999996</v>
      </c>
      <c r="I34" s="273">
        <v>8.1175691850000007</v>
      </c>
      <c r="J34" s="273">
        <v>8.1257334320000005</v>
      </c>
      <c r="K34" s="273">
        <v>7.4002830209999999</v>
      </c>
      <c r="L34" s="273">
        <v>7.3940768700000001</v>
      </c>
      <c r="M34" s="273">
        <v>7.8143297880000002</v>
      </c>
      <c r="N34" s="273">
        <v>8.6520304570000004</v>
      </c>
      <c r="O34" s="273">
        <v>8.4777209819999992</v>
      </c>
      <c r="P34" s="273">
        <v>7.6048283970000004</v>
      </c>
      <c r="Q34" s="273">
        <v>8.143895595</v>
      </c>
      <c r="R34" s="273">
        <v>7.1759115830000004</v>
      </c>
      <c r="S34" s="273">
        <v>7.3377841369999999</v>
      </c>
      <c r="T34" s="273">
        <v>7.5145614590000003</v>
      </c>
      <c r="U34" s="273">
        <v>8.0831953649999999</v>
      </c>
      <c r="V34" s="273">
        <v>8.2241164270000002</v>
      </c>
      <c r="W34" s="273">
        <v>7.4345459969999999</v>
      </c>
      <c r="X34" s="273">
        <v>7.5485611170000002</v>
      </c>
      <c r="Y34" s="273">
        <v>7.8451543790000002</v>
      </c>
      <c r="Z34" s="273">
        <v>8.3559685140000006</v>
      </c>
      <c r="AA34" s="273">
        <v>9.0474322219999994</v>
      </c>
      <c r="AB34" s="273">
        <v>7.7358219650000004</v>
      </c>
      <c r="AC34" s="273">
        <v>7.7475949279999998</v>
      </c>
      <c r="AD34" s="273">
        <v>7.1824015110000001</v>
      </c>
      <c r="AE34" s="273">
        <v>7.5217961750000004</v>
      </c>
      <c r="AF34" s="273">
        <v>7.6514010629999998</v>
      </c>
      <c r="AG34" s="273">
        <v>8.2244960959999993</v>
      </c>
      <c r="AH34" s="273">
        <v>8.2150908020000006</v>
      </c>
      <c r="AI34" s="273">
        <v>7.4020961339999998</v>
      </c>
      <c r="AJ34" s="273">
        <v>7.5683208769999997</v>
      </c>
      <c r="AK34" s="273">
        <v>7.6026285109999998</v>
      </c>
      <c r="AL34" s="273">
        <v>8.6832619730000005</v>
      </c>
      <c r="AM34" s="273">
        <v>9.5218877410000005</v>
      </c>
      <c r="AN34" s="273">
        <v>8.0744293840000001</v>
      </c>
      <c r="AO34" s="273">
        <v>7.8273178989999996</v>
      </c>
      <c r="AP34" s="273">
        <v>7.2842136899999996</v>
      </c>
      <c r="AQ34" s="273">
        <v>7.4160705309999999</v>
      </c>
      <c r="AR34" s="273">
        <v>7.7379115150000004</v>
      </c>
      <c r="AS34" s="273">
        <v>8.3590847279999991</v>
      </c>
      <c r="AT34" s="273">
        <v>8.1564258110000001</v>
      </c>
      <c r="AU34" s="273">
        <v>7.5481061719999998</v>
      </c>
      <c r="AV34" s="273">
        <v>7.610624284</v>
      </c>
      <c r="AW34" s="273">
        <v>7.7743115899999999</v>
      </c>
      <c r="AX34" s="273">
        <v>8.9459879359999999</v>
      </c>
      <c r="AY34" s="777">
        <v>9.2722771559999995</v>
      </c>
      <c r="AZ34" s="777">
        <v>8.0286865970000001</v>
      </c>
      <c r="BA34" s="777">
        <v>7.8897297609999999</v>
      </c>
      <c r="BB34" s="777">
        <v>7.3069571169999996</v>
      </c>
      <c r="BC34" s="777">
        <v>7.327769</v>
      </c>
      <c r="BD34" s="777">
        <v>7.5756189999999997</v>
      </c>
      <c r="BE34" s="777">
        <v>8.2780050000000003</v>
      </c>
      <c r="BF34" s="284">
        <v>8.2593359999999993</v>
      </c>
      <c r="BG34" s="284">
        <v>7.5631899999999996</v>
      </c>
      <c r="BH34" s="284">
        <v>7.6596289999999998</v>
      </c>
      <c r="BI34" s="284">
        <v>7.8442939999999997</v>
      </c>
      <c r="BJ34" s="284">
        <v>8.781288</v>
      </c>
      <c r="BK34" s="284">
        <v>9.067437</v>
      </c>
      <c r="BL34" s="284">
        <v>7.9389149999999997</v>
      </c>
      <c r="BM34" s="284">
        <v>8.1518660000000001</v>
      </c>
      <c r="BN34" s="284">
        <v>7.4120350000000004</v>
      </c>
      <c r="BO34" s="284">
        <v>7.5995369999999998</v>
      </c>
      <c r="BP34" s="284">
        <v>7.7649860000000004</v>
      </c>
      <c r="BQ34" s="284">
        <v>8.4121769999999998</v>
      </c>
      <c r="BR34" s="284">
        <v>8.4573780000000003</v>
      </c>
      <c r="BS34" s="284">
        <v>7.7131360000000004</v>
      </c>
      <c r="BT34" s="284">
        <v>7.774775</v>
      </c>
      <c r="BU34" s="284">
        <v>7.9676090000000004</v>
      </c>
      <c r="BV34" s="284">
        <v>8.9053489999999993</v>
      </c>
    </row>
    <row r="35" spans="1:74" ht="11.1" customHeight="1" x14ac:dyDescent="0.2">
      <c r="A35" s="201"/>
      <c r="B35" s="13"/>
      <c r="C35" s="278"/>
      <c r="D35" s="278"/>
      <c r="E35" s="278"/>
      <c r="F35" s="278"/>
      <c r="G35" s="278"/>
      <c r="H35" s="278"/>
      <c r="I35" s="278"/>
      <c r="J35" s="278"/>
      <c r="K35" s="278"/>
      <c r="L35" s="278"/>
      <c r="M35" s="278"/>
      <c r="N35" s="278"/>
      <c r="O35" s="278"/>
      <c r="P35" s="278"/>
      <c r="Q35" s="278"/>
      <c r="R35" s="278"/>
      <c r="S35" s="278"/>
      <c r="T35" s="278"/>
      <c r="U35" s="278"/>
      <c r="V35" s="278"/>
      <c r="W35" s="278"/>
      <c r="X35" s="278"/>
      <c r="Y35" s="278"/>
      <c r="Z35" s="278"/>
      <c r="AA35" s="278"/>
      <c r="AB35" s="278"/>
      <c r="AC35" s="278"/>
      <c r="AD35" s="278"/>
      <c r="AE35" s="278"/>
      <c r="AF35" s="278"/>
      <c r="AG35" s="278"/>
      <c r="AH35" s="278"/>
      <c r="AI35" s="278"/>
      <c r="AJ35" s="278"/>
      <c r="AK35" s="278"/>
      <c r="AL35" s="278"/>
      <c r="AM35" s="278"/>
      <c r="AN35" s="278"/>
      <c r="AO35" s="278"/>
      <c r="AP35" s="278"/>
      <c r="AQ35" s="278"/>
      <c r="AR35" s="278"/>
      <c r="AS35" s="278"/>
      <c r="AT35" s="278"/>
      <c r="AU35" s="278"/>
      <c r="AV35" s="278"/>
      <c r="AW35" s="278"/>
      <c r="AX35" s="278"/>
      <c r="AY35" s="782"/>
      <c r="AZ35" s="782"/>
      <c r="BA35" s="782"/>
      <c r="BB35" s="782"/>
      <c r="BC35" s="782"/>
      <c r="BD35" s="782"/>
      <c r="BE35" s="782"/>
      <c r="BF35" s="289"/>
      <c r="BG35" s="289"/>
      <c r="BH35" s="289"/>
      <c r="BI35" s="289"/>
      <c r="BJ35" s="289"/>
      <c r="BK35" s="289"/>
      <c r="BL35" s="289"/>
      <c r="BM35" s="289"/>
      <c r="BN35" s="289"/>
      <c r="BO35" s="289"/>
      <c r="BP35" s="289"/>
      <c r="BQ35" s="289"/>
      <c r="BR35" s="289"/>
      <c r="BS35" s="289"/>
      <c r="BT35" s="289"/>
      <c r="BU35" s="289"/>
      <c r="BV35" s="289"/>
    </row>
    <row r="36" spans="1:74" ht="11.1" customHeight="1" x14ac:dyDescent="0.2">
      <c r="A36" s="201"/>
      <c r="B36" s="12" t="s">
        <v>78</v>
      </c>
      <c r="C36" s="278"/>
      <c r="D36" s="278"/>
      <c r="E36" s="278"/>
      <c r="F36" s="278"/>
      <c r="G36" s="278"/>
      <c r="H36" s="278"/>
      <c r="I36" s="278"/>
      <c r="J36" s="278"/>
      <c r="K36" s="278"/>
      <c r="L36" s="278"/>
      <c r="M36" s="278"/>
      <c r="N36" s="278"/>
      <c r="O36" s="278"/>
      <c r="P36" s="278"/>
      <c r="Q36" s="278"/>
      <c r="R36" s="278"/>
      <c r="S36" s="278"/>
      <c r="T36" s="278"/>
      <c r="U36" s="278"/>
      <c r="V36" s="278"/>
      <c r="W36" s="278"/>
      <c r="X36" s="278"/>
      <c r="Y36" s="278"/>
      <c r="Z36" s="278"/>
      <c r="AA36" s="278"/>
      <c r="AB36" s="278"/>
      <c r="AC36" s="278"/>
      <c r="AD36" s="278"/>
      <c r="AE36" s="278"/>
      <c r="AF36" s="278"/>
      <c r="AG36" s="278"/>
      <c r="AH36" s="278"/>
      <c r="AI36" s="278"/>
      <c r="AJ36" s="278"/>
      <c r="AK36" s="278"/>
      <c r="AL36" s="278"/>
      <c r="AM36" s="278"/>
      <c r="AN36" s="278"/>
      <c r="AO36" s="278"/>
      <c r="AP36" s="278"/>
      <c r="AQ36" s="278"/>
      <c r="AR36" s="278"/>
      <c r="AS36" s="278"/>
      <c r="AT36" s="278"/>
      <c r="AU36" s="278"/>
      <c r="AV36" s="278"/>
      <c r="AW36" s="278"/>
      <c r="AX36" s="278"/>
      <c r="AY36" s="782"/>
      <c r="AZ36" s="782"/>
      <c r="BA36" s="782"/>
      <c r="BB36" s="782"/>
      <c r="BC36" s="782"/>
      <c r="BD36" s="782"/>
      <c r="BE36" s="782"/>
      <c r="BF36" s="289"/>
      <c r="BG36" s="289"/>
      <c r="BH36" s="289"/>
      <c r="BI36" s="289"/>
      <c r="BJ36" s="289"/>
      <c r="BK36" s="289"/>
      <c r="BL36" s="289"/>
      <c r="BM36" s="289"/>
      <c r="BN36" s="289"/>
      <c r="BO36" s="289"/>
      <c r="BP36" s="289"/>
      <c r="BQ36" s="289"/>
      <c r="BR36" s="289"/>
      <c r="BS36" s="289"/>
      <c r="BT36" s="289"/>
      <c r="BU36" s="289"/>
      <c r="BV36" s="289"/>
    </row>
    <row r="37" spans="1:74" ht="11.1" customHeight="1" x14ac:dyDescent="0.2">
      <c r="A37" s="202"/>
      <c r="B37" s="13"/>
      <c r="C37" s="274"/>
      <c r="D37" s="274"/>
      <c r="E37" s="274"/>
      <c r="F37" s="274"/>
      <c r="G37" s="274"/>
      <c r="H37" s="274"/>
      <c r="I37" s="274"/>
      <c r="J37" s="274"/>
      <c r="K37" s="274"/>
      <c r="L37" s="274"/>
      <c r="M37" s="274"/>
      <c r="N37" s="274"/>
      <c r="O37" s="274"/>
      <c r="P37" s="274"/>
      <c r="Q37" s="274"/>
      <c r="R37" s="274"/>
      <c r="S37" s="274"/>
      <c r="T37" s="274"/>
      <c r="U37" s="274"/>
      <c r="V37" s="274"/>
      <c r="W37" s="274"/>
      <c r="X37" s="274"/>
      <c r="Y37" s="274"/>
      <c r="Z37" s="274"/>
      <c r="AA37" s="274"/>
      <c r="AB37" s="274"/>
      <c r="AC37" s="274"/>
      <c r="AD37" s="274"/>
      <c r="AE37" s="274"/>
      <c r="AF37" s="274"/>
      <c r="AG37" s="274"/>
      <c r="AH37" s="274"/>
      <c r="AI37" s="274"/>
      <c r="AJ37" s="274"/>
      <c r="AK37" s="274"/>
      <c r="AL37" s="274"/>
      <c r="AM37" s="274"/>
      <c r="AN37" s="274"/>
      <c r="AO37" s="274"/>
      <c r="AP37" s="274"/>
      <c r="AQ37" s="274"/>
      <c r="AR37" s="274"/>
      <c r="AS37" s="274"/>
      <c r="AT37" s="274"/>
      <c r="AU37" s="274"/>
      <c r="AV37" s="274"/>
      <c r="AW37" s="274"/>
      <c r="AX37" s="274"/>
      <c r="AY37" s="778"/>
      <c r="AZ37" s="778"/>
      <c r="BA37" s="778"/>
      <c r="BB37" s="778"/>
      <c r="BC37" s="778"/>
      <c r="BD37" s="778"/>
      <c r="BE37" s="778"/>
      <c r="BF37" s="285"/>
      <c r="BG37" s="285"/>
      <c r="BH37" s="285"/>
      <c r="BI37" s="285"/>
      <c r="BJ37" s="285"/>
      <c r="BK37" s="285"/>
      <c r="BL37" s="285"/>
      <c r="BM37" s="285"/>
      <c r="BN37" s="285"/>
      <c r="BO37" s="285"/>
      <c r="BP37" s="285"/>
      <c r="BQ37" s="285"/>
      <c r="BR37" s="285"/>
      <c r="BS37" s="285"/>
      <c r="BT37" s="285"/>
      <c r="BU37" s="285"/>
      <c r="BV37" s="285"/>
    </row>
    <row r="38" spans="1:74" ht="11.1" customHeight="1" x14ac:dyDescent="0.2">
      <c r="A38" s="202"/>
      <c r="B38" s="293" t="s">
        <v>79</v>
      </c>
      <c r="C38" s="274"/>
      <c r="D38" s="274"/>
      <c r="E38" s="274"/>
      <c r="F38" s="274"/>
      <c r="G38" s="274"/>
      <c r="H38" s="274"/>
      <c r="I38" s="274"/>
      <c r="J38" s="274"/>
      <c r="K38" s="274"/>
      <c r="L38" s="274"/>
      <c r="M38" s="274"/>
      <c r="N38" s="274"/>
      <c r="O38" s="274"/>
      <c r="P38" s="274"/>
      <c r="Q38" s="274"/>
      <c r="R38" s="274"/>
      <c r="S38" s="274"/>
      <c r="T38" s="274"/>
      <c r="U38" s="274"/>
      <c r="V38" s="274"/>
      <c r="W38" s="274"/>
      <c r="X38" s="274"/>
      <c r="Y38" s="274"/>
      <c r="Z38" s="274"/>
      <c r="AA38" s="274"/>
      <c r="AB38" s="274"/>
      <c r="AC38" s="274"/>
      <c r="AD38" s="274"/>
      <c r="AE38" s="274"/>
      <c r="AF38" s="274"/>
      <c r="AG38" s="274"/>
      <c r="AH38" s="274"/>
      <c r="AI38" s="274"/>
      <c r="AJ38" s="274"/>
      <c r="AK38" s="274"/>
      <c r="AL38" s="274"/>
      <c r="AM38" s="274"/>
      <c r="AN38" s="274"/>
      <c r="AO38" s="274"/>
      <c r="AP38" s="274"/>
      <c r="AQ38" s="274"/>
      <c r="AR38" s="274"/>
      <c r="AS38" s="274"/>
      <c r="AT38" s="274"/>
      <c r="AU38" s="274"/>
      <c r="AV38" s="274"/>
      <c r="AW38" s="274"/>
      <c r="AX38" s="274"/>
      <c r="AY38" s="778"/>
      <c r="AZ38" s="778"/>
      <c r="BA38" s="778"/>
      <c r="BB38" s="778"/>
      <c r="BC38" s="778"/>
      <c r="BD38" s="778"/>
      <c r="BE38" s="778"/>
      <c r="BF38" s="285"/>
      <c r="BG38" s="285"/>
      <c r="BH38" s="285"/>
      <c r="BI38" s="285"/>
      <c r="BJ38" s="285"/>
      <c r="BK38" s="285"/>
      <c r="BL38" s="285"/>
      <c r="BM38" s="285"/>
      <c r="BN38" s="285"/>
      <c r="BO38" s="285"/>
      <c r="BP38" s="285"/>
      <c r="BQ38" s="285"/>
      <c r="BR38" s="285"/>
      <c r="BS38" s="285"/>
      <c r="BT38" s="285"/>
      <c r="BU38" s="285"/>
      <c r="BV38" s="285"/>
    </row>
    <row r="39" spans="1:74" ht="11.1" customHeight="1" x14ac:dyDescent="0.2">
      <c r="A39" s="202" t="s">
        <v>80</v>
      </c>
      <c r="B39" s="297" t="s">
        <v>81</v>
      </c>
      <c r="C39" s="273">
        <v>83.22</v>
      </c>
      <c r="D39" s="273">
        <v>91.64</v>
      </c>
      <c r="E39" s="273">
        <v>108.5</v>
      </c>
      <c r="F39" s="273">
        <v>101.78</v>
      </c>
      <c r="G39" s="273">
        <v>109.55</v>
      </c>
      <c r="H39" s="273">
        <v>114.84</v>
      </c>
      <c r="I39" s="273">
        <v>101.62</v>
      </c>
      <c r="J39" s="273">
        <v>93.67</v>
      </c>
      <c r="K39" s="273">
        <v>84.26</v>
      </c>
      <c r="L39" s="273">
        <v>87.55</v>
      </c>
      <c r="M39" s="273">
        <v>84.37</v>
      </c>
      <c r="N39" s="273">
        <v>76.44</v>
      </c>
      <c r="O39" s="273">
        <v>78.12</v>
      </c>
      <c r="P39" s="273">
        <v>76.83</v>
      </c>
      <c r="Q39" s="273">
        <v>73.28</v>
      </c>
      <c r="R39" s="273">
        <v>79.45</v>
      </c>
      <c r="S39" s="273">
        <v>71.58</v>
      </c>
      <c r="T39" s="273">
        <v>70.25</v>
      </c>
      <c r="U39" s="273">
        <v>76.069999999999993</v>
      </c>
      <c r="V39" s="273">
        <v>81.39</v>
      </c>
      <c r="W39" s="273">
        <v>89.43</v>
      </c>
      <c r="X39" s="273">
        <v>85.64</v>
      </c>
      <c r="Y39" s="273">
        <v>77.69</v>
      </c>
      <c r="Z39" s="273">
        <v>71.900000000000006</v>
      </c>
      <c r="AA39" s="273">
        <v>74.150000000000006</v>
      </c>
      <c r="AB39" s="273">
        <v>77.25</v>
      </c>
      <c r="AC39" s="273">
        <v>81.28</v>
      </c>
      <c r="AD39" s="273">
        <v>85.35</v>
      </c>
      <c r="AE39" s="273">
        <v>80.02</v>
      </c>
      <c r="AF39" s="273">
        <v>79.77</v>
      </c>
      <c r="AG39" s="273">
        <v>81.8</v>
      </c>
      <c r="AH39" s="273">
        <v>76.680000000000007</v>
      </c>
      <c r="AI39" s="273">
        <v>70.239999999999995</v>
      </c>
      <c r="AJ39" s="273">
        <v>71.989999999999995</v>
      </c>
      <c r="AK39" s="273">
        <v>69.95</v>
      </c>
      <c r="AL39" s="273">
        <v>70.12</v>
      </c>
      <c r="AM39" s="273">
        <v>75.739999999999995</v>
      </c>
      <c r="AN39" s="273">
        <v>71.53</v>
      </c>
      <c r="AO39" s="273">
        <v>68.239999999999995</v>
      </c>
      <c r="AP39" s="273">
        <v>63.54</v>
      </c>
      <c r="AQ39" s="273">
        <v>62.17</v>
      </c>
      <c r="AR39" s="273">
        <v>68.17</v>
      </c>
      <c r="AS39" s="273">
        <v>68.39</v>
      </c>
      <c r="AT39" s="273">
        <v>64.86</v>
      </c>
      <c r="AU39" s="273">
        <v>63.96</v>
      </c>
      <c r="AV39" s="273">
        <v>60.89</v>
      </c>
      <c r="AW39" s="273">
        <v>60.06</v>
      </c>
      <c r="AX39" s="273">
        <v>57.97</v>
      </c>
      <c r="AY39" s="777">
        <v>60.04</v>
      </c>
      <c r="AZ39" s="777">
        <v>64.510000000000005</v>
      </c>
      <c r="BA39" s="777">
        <v>91.38</v>
      </c>
      <c r="BB39" s="777">
        <v>100.32</v>
      </c>
      <c r="BC39" s="777">
        <v>102.13</v>
      </c>
      <c r="BD39" s="777">
        <v>84.81</v>
      </c>
      <c r="BE39" s="777">
        <v>80.459999999999994</v>
      </c>
      <c r="BF39" s="284">
        <v>82</v>
      </c>
      <c r="BG39" s="284">
        <v>81</v>
      </c>
      <c r="BH39" s="284">
        <v>76</v>
      </c>
      <c r="BI39" s="284">
        <v>74</v>
      </c>
      <c r="BJ39" s="284">
        <v>72</v>
      </c>
      <c r="BK39" s="284">
        <v>71</v>
      </c>
      <c r="BL39" s="284">
        <v>70</v>
      </c>
      <c r="BM39" s="284">
        <v>69</v>
      </c>
      <c r="BN39" s="284">
        <v>68</v>
      </c>
      <c r="BO39" s="284">
        <v>67</v>
      </c>
      <c r="BP39" s="284">
        <v>66</v>
      </c>
      <c r="BQ39" s="284">
        <v>65</v>
      </c>
      <c r="BR39" s="284">
        <v>64</v>
      </c>
      <c r="BS39" s="284">
        <v>63</v>
      </c>
      <c r="BT39" s="284">
        <v>62</v>
      </c>
      <c r="BU39" s="284">
        <v>61</v>
      </c>
      <c r="BV39" s="284">
        <v>60</v>
      </c>
    </row>
    <row r="40" spans="1:74" ht="11.1" customHeight="1" x14ac:dyDescent="0.2">
      <c r="A40" s="202"/>
      <c r="B40" s="293"/>
      <c r="C40" s="274"/>
      <c r="D40" s="274"/>
      <c r="E40" s="274"/>
      <c r="F40" s="274"/>
      <c r="G40" s="274"/>
      <c r="H40" s="274"/>
      <c r="I40" s="274"/>
      <c r="J40" s="274"/>
      <c r="K40" s="274"/>
      <c r="L40" s="274"/>
      <c r="M40" s="274"/>
      <c r="N40" s="274"/>
      <c r="O40" s="274"/>
      <c r="P40" s="274"/>
      <c r="Q40" s="274"/>
      <c r="R40" s="274"/>
      <c r="S40" s="274"/>
      <c r="T40" s="274"/>
      <c r="U40" s="274"/>
      <c r="V40" s="274"/>
      <c r="W40" s="274"/>
      <c r="X40" s="274"/>
      <c r="Y40" s="274"/>
      <c r="Z40" s="274"/>
      <c r="AA40" s="274"/>
      <c r="AB40" s="274"/>
      <c r="AC40" s="274"/>
      <c r="AD40" s="274"/>
      <c r="AE40" s="274"/>
      <c r="AF40" s="274"/>
      <c r="AG40" s="274"/>
      <c r="AH40" s="274"/>
      <c r="AI40" s="274"/>
      <c r="AJ40" s="274"/>
      <c r="AK40" s="274"/>
      <c r="AL40" s="274"/>
      <c r="AM40" s="274"/>
      <c r="AN40" s="274"/>
      <c r="AO40" s="274"/>
      <c r="AP40" s="274"/>
      <c r="AQ40" s="274"/>
      <c r="AR40" s="274"/>
      <c r="AS40" s="274"/>
      <c r="AT40" s="274"/>
      <c r="AU40" s="274"/>
      <c r="AV40" s="274"/>
      <c r="AW40" s="274"/>
      <c r="AX40" s="274"/>
      <c r="AY40" s="778"/>
      <c r="AZ40" s="778"/>
      <c r="BA40" s="778"/>
      <c r="BB40" s="778"/>
      <c r="BC40" s="778"/>
      <c r="BD40" s="778"/>
      <c r="BE40" s="778"/>
      <c r="BF40" s="285"/>
      <c r="BG40" s="285"/>
      <c r="BH40" s="285"/>
      <c r="BI40" s="285"/>
      <c r="BJ40" s="285"/>
      <c r="BK40" s="285"/>
      <c r="BL40" s="285"/>
      <c r="BM40" s="285"/>
      <c r="BN40" s="285"/>
      <c r="BO40" s="285"/>
      <c r="BP40" s="285"/>
      <c r="BQ40" s="285"/>
      <c r="BR40" s="285"/>
      <c r="BS40" s="285"/>
      <c r="BT40" s="285"/>
      <c r="BU40" s="285"/>
      <c r="BV40" s="285"/>
    </row>
    <row r="41" spans="1:74" ht="11.1" customHeight="1" x14ac:dyDescent="0.2">
      <c r="A41" s="201"/>
      <c r="B41" s="293" t="s">
        <v>82</v>
      </c>
      <c r="C41" s="278"/>
      <c r="D41" s="278"/>
      <c r="E41" s="278"/>
      <c r="F41" s="278"/>
      <c r="G41" s="278"/>
      <c r="H41" s="278"/>
      <c r="I41" s="278"/>
      <c r="J41" s="278"/>
      <c r="K41" s="278"/>
      <c r="L41" s="278"/>
      <c r="M41" s="278"/>
      <c r="N41" s="278"/>
      <c r="O41" s="278"/>
      <c r="P41" s="278"/>
      <c r="Q41" s="278"/>
      <c r="R41" s="278"/>
      <c r="S41" s="278"/>
      <c r="T41" s="278"/>
      <c r="U41" s="278"/>
      <c r="V41" s="278"/>
      <c r="W41" s="278"/>
      <c r="X41" s="278"/>
      <c r="Y41" s="278"/>
      <c r="Z41" s="278"/>
      <c r="AA41" s="278"/>
      <c r="AB41" s="278"/>
      <c r="AC41" s="278"/>
      <c r="AD41" s="278"/>
      <c r="AE41" s="278"/>
      <c r="AF41" s="278"/>
      <c r="AG41" s="278"/>
      <c r="AH41" s="278"/>
      <c r="AI41" s="278"/>
      <c r="AJ41" s="278"/>
      <c r="AK41" s="278"/>
      <c r="AL41" s="278"/>
      <c r="AM41" s="278"/>
      <c r="AN41" s="278"/>
      <c r="AO41" s="278"/>
      <c r="AP41" s="278"/>
      <c r="AQ41" s="278"/>
      <c r="AR41" s="278"/>
      <c r="AS41" s="278"/>
      <c r="AT41" s="278"/>
      <c r="AU41" s="278"/>
      <c r="AV41" s="278"/>
      <c r="AW41" s="278"/>
      <c r="AX41" s="278"/>
      <c r="AY41" s="782"/>
      <c r="AZ41" s="782"/>
      <c r="BA41" s="782"/>
      <c r="BB41" s="782"/>
      <c r="BC41" s="782"/>
      <c r="BD41" s="782"/>
      <c r="BE41" s="782"/>
      <c r="BF41" s="289"/>
      <c r="BG41" s="289"/>
      <c r="BH41" s="289"/>
      <c r="BI41" s="289"/>
      <c r="BJ41" s="289"/>
      <c r="BK41" s="289"/>
      <c r="BL41" s="289"/>
      <c r="BM41" s="289"/>
      <c r="BN41" s="289"/>
      <c r="BO41" s="289"/>
      <c r="BP41" s="289"/>
      <c r="BQ41" s="289"/>
      <c r="BR41" s="289"/>
      <c r="BS41" s="289"/>
      <c r="BT41" s="289"/>
      <c r="BU41" s="289"/>
      <c r="BV41" s="289"/>
    </row>
    <row r="42" spans="1:74" ht="11.1" customHeight="1" x14ac:dyDescent="0.2">
      <c r="A42" s="202" t="s">
        <v>83</v>
      </c>
      <c r="B42" s="297" t="s">
        <v>84</v>
      </c>
      <c r="C42" s="273">
        <v>4.38</v>
      </c>
      <c r="D42" s="273">
        <v>4.6900000000000004</v>
      </c>
      <c r="E42" s="273">
        <v>4.9000000000000004</v>
      </c>
      <c r="F42" s="273">
        <v>6.6</v>
      </c>
      <c r="G42" s="273">
        <v>8.14</v>
      </c>
      <c r="H42" s="273">
        <v>7.7</v>
      </c>
      <c r="I42" s="273">
        <v>7.28</v>
      </c>
      <c r="J42" s="273">
        <v>8.81</v>
      </c>
      <c r="K42" s="273">
        <v>7.88</v>
      </c>
      <c r="L42" s="273">
        <v>5.66</v>
      </c>
      <c r="M42" s="273">
        <v>5.45</v>
      </c>
      <c r="N42" s="273">
        <v>5.53</v>
      </c>
      <c r="O42" s="273">
        <v>3.27</v>
      </c>
      <c r="P42" s="273">
        <v>2.38</v>
      </c>
      <c r="Q42" s="273">
        <v>2.31</v>
      </c>
      <c r="R42" s="273">
        <v>2.16</v>
      </c>
      <c r="S42" s="273">
        <v>2.15</v>
      </c>
      <c r="T42" s="273">
        <v>2.1800000000000002</v>
      </c>
      <c r="U42" s="273">
        <v>2.5499999999999998</v>
      </c>
      <c r="V42" s="273">
        <v>2.58</v>
      </c>
      <c r="W42" s="273">
        <v>2.64</v>
      </c>
      <c r="X42" s="273">
        <v>2.98</v>
      </c>
      <c r="Y42" s="273">
        <v>2.71</v>
      </c>
      <c r="Z42" s="273">
        <v>2.52</v>
      </c>
      <c r="AA42" s="273">
        <v>3.18</v>
      </c>
      <c r="AB42" s="273">
        <v>1.72</v>
      </c>
      <c r="AC42" s="273">
        <v>1.49</v>
      </c>
      <c r="AD42" s="273">
        <v>1.6</v>
      </c>
      <c r="AE42" s="273">
        <v>2.12</v>
      </c>
      <c r="AF42" s="273">
        <v>2.54</v>
      </c>
      <c r="AG42" s="273">
        <v>2.0699999999999998</v>
      </c>
      <c r="AH42" s="273">
        <v>1.99</v>
      </c>
      <c r="AI42" s="273">
        <v>2.2799999999999998</v>
      </c>
      <c r="AJ42" s="273">
        <v>2.2000000000000002</v>
      </c>
      <c r="AK42" s="273">
        <v>2.12</v>
      </c>
      <c r="AL42" s="273">
        <v>3.01</v>
      </c>
      <c r="AM42" s="273">
        <v>4.13</v>
      </c>
      <c r="AN42" s="273">
        <v>4.1900000000000004</v>
      </c>
      <c r="AO42" s="273">
        <v>4.12</v>
      </c>
      <c r="AP42" s="273">
        <v>3.42</v>
      </c>
      <c r="AQ42" s="273">
        <v>3.12</v>
      </c>
      <c r="AR42" s="273">
        <v>3.02</v>
      </c>
      <c r="AS42" s="273">
        <v>3.2</v>
      </c>
      <c r="AT42" s="273">
        <v>2.91</v>
      </c>
      <c r="AU42" s="273">
        <v>2.97</v>
      </c>
      <c r="AV42" s="273">
        <v>3.19</v>
      </c>
      <c r="AW42" s="273">
        <v>3.79</v>
      </c>
      <c r="AX42" s="273">
        <v>4.26</v>
      </c>
      <c r="AY42" s="777">
        <v>7.72</v>
      </c>
      <c r="AZ42" s="777">
        <v>3.62</v>
      </c>
      <c r="BA42" s="777">
        <v>3.04</v>
      </c>
      <c r="BB42" s="777">
        <v>2.77</v>
      </c>
      <c r="BC42" s="777">
        <v>2.94</v>
      </c>
      <c r="BD42" s="777">
        <v>3.15</v>
      </c>
      <c r="BE42" s="777">
        <v>2.89</v>
      </c>
      <c r="BF42" s="284">
        <v>2.862997</v>
      </c>
      <c r="BG42" s="284">
        <v>2.869615</v>
      </c>
      <c r="BH42" s="284">
        <v>2.8725269999999998</v>
      </c>
      <c r="BI42" s="284">
        <v>3.0068269999999999</v>
      </c>
      <c r="BJ42" s="284">
        <v>3.5469400000000002</v>
      </c>
      <c r="BK42" s="284">
        <v>4.0668980000000001</v>
      </c>
      <c r="BL42" s="284">
        <v>3.6928559999999999</v>
      </c>
      <c r="BM42" s="284">
        <v>3.1042770000000002</v>
      </c>
      <c r="BN42" s="284">
        <v>2.75589</v>
      </c>
      <c r="BO42" s="284">
        <v>2.7299709999999999</v>
      </c>
      <c r="BP42" s="284">
        <v>2.8899859999999999</v>
      </c>
      <c r="BQ42" s="284">
        <v>3.0865290000000001</v>
      </c>
      <c r="BR42" s="284">
        <v>3.2214719999999999</v>
      </c>
      <c r="BS42" s="284">
        <v>3.2779859999999998</v>
      </c>
      <c r="BT42" s="284">
        <v>3.283528</v>
      </c>
      <c r="BU42" s="284">
        <v>3.5715690000000002</v>
      </c>
      <c r="BV42" s="284">
        <v>4.0468469999999996</v>
      </c>
    </row>
    <row r="43" spans="1:74" ht="11.1" customHeight="1" x14ac:dyDescent="0.2">
      <c r="A43" s="201"/>
      <c r="B43" s="293"/>
      <c r="C43" s="277"/>
      <c r="D43" s="277"/>
      <c r="E43" s="277"/>
      <c r="F43" s="277"/>
      <c r="G43" s="277"/>
      <c r="H43" s="277"/>
      <c r="I43" s="277"/>
      <c r="J43" s="277"/>
      <c r="K43" s="277"/>
      <c r="L43" s="277"/>
      <c r="M43" s="277"/>
      <c r="N43" s="277"/>
      <c r="O43" s="277"/>
      <c r="P43" s="277"/>
      <c r="Q43" s="277"/>
      <c r="R43" s="277"/>
      <c r="S43" s="277"/>
      <c r="T43" s="277"/>
      <c r="U43" s="277"/>
      <c r="V43" s="277"/>
      <c r="W43" s="277"/>
      <c r="X43" s="277"/>
      <c r="Y43" s="277"/>
      <c r="Z43" s="277"/>
      <c r="AA43" s="277"/>
      <c r="AB43" s="277"/>
      <c r="AC43" s="277"/>
      <c r="AD43" s="277"/>
      <c r="AE43" s="277"/>
      <c r="AF43" s="277"/>
      <c r="AG43" s="277"/>
      <c r="AH43" s="277"/>
      <c r="AI43" s="277"/>
      <c r="AJ43" s="277"/>
      <c r="AK43" s="277"/>
      <c r="AL43" s="277"/>
      <c r="AM43" s="277"/>
      <c r="AN43" s="277"/>
      <c r="AO43" s="277"/>
      <c r="AP43" s="277"/>
      <c r="AQ43" s="277"/>
      <c r="AR43" s="277"/>
      <c r="AS43" s="277"/>
      <c r="AT43" s="277"/>
      <c r="AU43" s="277"/>
      <c r="AV43" s="277"/>
      <c r="AW43" s="277"/>
      <c r="AX43" s="277"/>
      <c r="AY43" s="781"/>
      <c r="AZ43" s="781"/>
      <c r="BA43" s="781"/>
      <c r="BB43" s="781"/>
      <c r="BC43" s="781"/>
      <c r="BD43" s="781"/>
      <c r="BE43" s="781"/>
      <c r="BF43" s="288"/>
      <c r="BG43" s="288"/>
      <c r="BH43" s="288"/>
      <c r="BI43" s="288"/>
      <c r="BJ43" s="288"/>
      <c r="BK43" s="288"/>
      <c r="BL43" s="288"/>
      <c r="BM43" s="288"/>
      <c r="BN43" s="288"/>
      <c r="BO43" s="288"/>
      <c r="BP43" s="288"/>
      <c r="BQ43" s="288"/>
      <c r="BR43" s="288"/>
      <c r="BS43" s="288"/>
      <c r="BT43" s="288"/>
      <c r="BU43" s="288"/>
      <c r="BV43" s="288"/>
    </row>
    <row r="44" spans="1:74" ht="11.1" customHeight="1" x14ac:dyDescent="0.2">
      <c r="A44" s="201"/>
      <c r="B44" s="293" t="s">
        <v>85</v>
      </c>
      <c r="C44" s="277"/>
      <c r="D44" s="277"/>
      <c r="E44" s="277"/>
      <c r="F44" s="277"/>
      <c r="G44" s="277"/>
      <c r="H44" s="277"/>
      <c r="I44" s="277"/>
      <c r="J44" s="277"/>
      <c r="K44" s="277"/>
      <c r="L44" s="277"/>
      <c r="M44" s="277"/>
      <c r="N44" s="277"/>
      <c r="O44" s="277"/>
      <c r="P44" s="277"/>
      <c r="Q44" s="277"/>
      <c r="R44" s="277"/>
      <c r="S44" s="277"/>
      <c r="T44" s="277"/>
      <c r="U44" s="277"/>
      <c r="V44" s="277"/>
      <c r="W44" s="277"/>
      <c r="X44" s="277"/>
      <c r="Y44" s="277"/>
      <c r="Z44" s="277"/>
      <c r="AA44" s="277"/>
      <c r="AB44" s="277"/>
      <c r="AC44" s="277"/>
      <c r="AD44" s="277"/>
      <c r="AE44" s="277"/>
      <c r="AF44" s="277"/>
      <c r="AG44" s="277"/>
      <c r="AH44" s="277"/>
      <c r="AI44" s="277"/>
      <c r="AJ44" s="277"/>
      <c r="AK44" s="277"/>
      <c r="AL44" s="277"/>
      <c r="AM44" s="277"/>
      <c r="AN44" s="277"/>
      <c r="AO44" s="277"/>
      <c r="AP44" s="277"/>
      <c r="AQ44" s="277"/>
      <c r="AR44" s="277"/>
      <c r="AS44" s="277"/>
      <c r="AT44" s="277"/>
      <c r="AU44" s="277"/>
      <c r="AV44" s="277"/>
      <c r="AW44" s="277"/>
      <c r="AX44" s="277"/>
      <c r="AY44" s="781"/>
      <c r="AZ44" s="781"/>
      <c r="BA44" s="781"/>
      <c r="BB44" s="781"/>
      <c r="BC44" s="781"/>
      <c r="BD44" s="781"/>
      <c r="BE44" s="781"/>
      <c r="BF44" s="288"/>
      <c r="BG44" s="288"/>
      <c r="BH44" s="288"/>
      <c r="BI44" s="288"/>
      <c r="BJ44" s="288"/>
      <c r="BK44" s="288"/>
      <c r="BL44" s="288"/>
      <c r="BM44" s="288"/>
      <c r="BN44" s="288"/>
      <c r="BO44" s="288"/>
      <c r="BP44" s="288"/>
      <c r="BQ44" s="288"/>
      <c r="BR44" s="288"/>
      <c r="BS44" s="288"/>
      <c r="BT44" s="288"/>
      <c r="BU44" s="288"/>
      <c r="BV44" s="288"/>
    </row>
    <row r="45" spans="1:74" ht="11.1" customHeight="1" x14ac:dyDescent="0.2">
      <c r="A45" s="202" t="s">
        <v>86</v>
      </c>
      <c r="B45" s="297" t="s">
        <v>84</v>
      </c>
      <c r="C45" s="273">
        <v>2.1999997519000001</v>
      </c>
      <c r="D45" s="273">
        <v>2.1699923609999998</v>
      </c>
      <c r="E45" s="273">
        <v>2.1519612245999999</v>
      </c>
      <c r="F45" s="273">
        <v>2.1814958866</v>
      </c>
      <c r="G45" s="273">
        <v>2.2321288404000001</v>
      </c>
      <c r="H45" s="273">
        <v>2.3155552371999999</v>
      </c>
      <c r="I45" s="273">
        <v>2.4693298204</v>
      </c>
      <c r="J45" s="273">
        <v>2.5065243406</v>
      </c>
      <c r="K45" s="273">
        <v>2.5078223408000002</v>
      </c>
      <c r="L45" s="273">
        <v>2.4609091750999998</v>
      </c>
      <c r="M45" s="273">
        <v>2.4777312747</v>
      </c>
      <c r="N45" s="273">
        <v>2.6450427794000002</v>
      </c>
      <c r="O45" s="273">
        <v>2.5903686218000002</v>
      </c>
      <c r="P45" s="273">
        <v>2.5892527438999999</v>
      </c>
      <c r="Q45" s="273">
        <v>2.4979914435000001</v>
      </c>
      <c r="R45" s="273">
        <v>2.4713572313999999</v>
      </c>
      <c r="S45" s="273">
        <v>2.5092990619000002</v>
      </c>
      <c r="T45" s="273">
        <v>2.4623011391</v>
      </c>
      <c r="U45" s="273">
        <v>2.4738063500999998</v>
      </c>
      <c r="V45" s="273">
        <v>2.4908998937</v>
      </c>
      <c r="W45" s="273">
        <v>2.5303277523999999</v>
      </c>
      <c r="X45" s="273">
        <v>2.5308087511999999</v>
      </c>
      <c r="Y45" s="273">
        <v>2.5057355774999999</v>
      </c>
      <c r="Z45" s="273">
        <v>2.4743834294</v>
      </c>
      <c r="AA45" s="273">
        <v>2.4806339994000002</v>
      </c>
      <c r="AB45" s="273">
        <v>2.4818840379</v>
      </c>
      <c r="AC45" s="273">
        <v>2.4990102975999999</v>
      </c>
      <c r="AD45" s="273">
        <v>2.5358311646999998</v>
      </c>
      <c r="AE45" s="273">
        <v>2.5624787641000002</v>
      </c>
      <c r="AF45" s="273">
        <v>2.5077763424000001</v>
      </c>
      <c r="AG45" s="273">
        <v>2.4719804123000002</v>
      </c>
      <c r="AH45" s="273">
        <v>2.4424824922999999</v>
      </c>
      <c r="AI45" s="273">
        <v>2.4158504054000001</v>
      </c>
      <c r="AJ45" s="273">
        <v>2.4734106157000002</v>
      </c>
      <c r="AK45" s="273">
        <v>2.4189353316000002</v>
      </c>
      <c r="AL45" s="273">
        <v>2.4001598331</v>
      </c>
      <c r="AM45" s="273">
        <v>2.4074516031000002</v>
      </c>
      <c r="AN45" s="273">
        <v>2.4218919803999999</v>
      </c>
      <c r="AO45" s="273">
        <v>2.4480426473999999</v>
      </c>
      <c r="AP45" s="273">
        <v>2.4750664440999999</v>
      </c>
      <c r="AQ45" s="273">
        <v>2.4976897628999999</v>
      </c>
      <c r="AR45" s="273">
        <v>2.4556935038000001</v>
      </c>
      <c r="AS45" s="273">
        <v>2.4038538293</v>
      </c>
      <c r="AT45" s="273">
        <v>2.4052350316000002</v>
      </c>
      <c r="AU45" s="273">
        <v>2.4085215382</v>
      </c>
      <c r="AV45" s="273">
        <v>2.3886597709999999</v>
      </c>
      <c r="AW45" s="273">
        <v>2.3943675542</v>
      </c>
      <c r="AX45" s="273">
        <v>2.3848649649999998</v>
      </c>
      <c r="AY45" s="777">
        <v>2.4454179549999999</v>
      </c>
      <c r="AZ45" s="777">
        <v>2.3940255168000002</v>
      </c>
      <c r="BA45" s="777">
        <v>2.4122786872000002</v>
      </c>
      <c r="BB45" s="777">
        <v>2.4173443012</v>
      </c>
      <c r="BC45" s="777">
        <v>2.4327200469000001</v>
      </c>
      <c r="BD45" s="777">
        <v>2.4167550000000002</v>
      </c>
      <c r="BE45" s="777">
        <v>2.4161389999999998</v>
      </c>
      <c r="BF45" s="284">
        <v>2.40741</v>
      </c>
      <c r="BG45" s="284">
        <v>2.3996379999999999</v>
      </c>
      <c r="BH45" s="284">
        <v>2.3893710000000001</v>
      </c>
      <c r="BI45" s="284">
        <v>2.3916710000000001</v>
      </c>
      <c r="BJ45" s="284">
        <v>2.4076089999999999</v>
      </c>
      <c r="BK45" s="284">
        <v>2.4100389999999998</v>
      </c>
      <c r="BL45" s="284">
        <v>2.403823</v>
      </c>
      <c r="BM45" s="284">
        <v>2.408566</v>
      </c>
      <c r="BN45" s="284">
        <v>2.41798</v>
      </c>
      <c r="BO45" s="284">
        <v>2.42333</v>
      </c>
      <c r="BP45" s="284">
        <v>2.4033340000000001</v>
      </c>
      <c r="BQ45" s="284">
        <v>2.4027250000000002</v>
      </c>
      <c r="BR45" s="284">
        <v>2.40679</v>
      </c>
      <c r="BS45" s="284">
        <v>2.3989989999999999</v>
      </c>
      <c r="BT45" s="284">
        <v>2.3864909999999999</v>
      </c>
      <c r="BU45" s="284">
        <v>2.3866390000000002</v>
      </c>
      <c r="BV45" s="284">
        <v>2.4004750000000001</v>
      </c>
    </row>
    <row r="46" spans="1:74" ht="11.1" customHeight="1" x14ac:dyDescent="0.2">
      <c r="A46" s="202"/>
      <c r="B46" s="14"/>
      <c r="C46" s="274"/>
      <c r="D46" s="274"/>
      <c r="E46" s="274"/>
      <c r="F46" s="274"/>
      <c r="G46" s="274"/>
      <c r="H46" s="274"/>
      <c r="I46" s="274"/>
      <c r="J46" s="274"/>
      <c r="K46" s="274"/>
      <c r="L46" s="274"/>
      <c r="M46" s="274"/>
      <c r="N46" s="274"/>
      <c r="O46" s="274"/>
      <c r="P46" s="274"/>
      <c r="Q46" s="274"/>
      <c r="R46" s="274"/>
      <c r="S46" s="274"/>
      <c r="T46" s="274"/>
      <c r="U46" s="274"/>
      <c r="V46" s="274"/>
      <c r="W46" s="274"/>
      <c r="X46" s="274"/>
      <c r="Y46" s="274"/>
      <c r="Z46" s="274"/>
      <c r="AA46" s="274"/>
      <c r="AB46" s="274"/>
      <c r="AC46" s="274"/>
      <c r="AD46" s="274"/>
      <c r="AE46" s="274"/>
      <c r="AF46" s="274"/>
      <c r="AG46" s="274"/>
      <c r="AH46" s="274"/>
      <c r="AI46" s="274"/>
      <c r="AJ46" s="274"/>
      <c r="AK46" s="274"/>
      <c r="AL46" s="274"/>
      <c r="AM46" s="274"/>
      <c r="AN46" s="274"/>
      <c r="AO46" s="274"/>
      <c r="AP46" s="274"/>
      <c r="AQ46" s="274"/>
      <c r="AR46" s="274"/>
      <c r="AS46" s="274"/>
      <c r="AT46" s="274"/>
      <c r="AU46" s="274"/>
      <c r="AV46" s="274"/>
      <c r="AW46" s="274"/>
      <c r="AX46" s="274"/>
      <c r="AY46" s="778"/>
      <c r="AZ46" s="778"/>
      <c r="BA46" s="778"/>
      <c r="BB46" s="778"/>
      <c r="BC46" s="778"/>
      <c r="BD46" s="778"/>
      <c r="BE46" s="778"/>
      <c r="BF46" s="285"/>
      <c r="BG46" s="285"/>
      <c r="BH46" s="285"/>
      <c r="BI46" s="285"/>
      <c r="BJ46" s="285"/>
      <c r="BK46" s="285"/>
      <c r="BL46" s="285"/>
      <c r="BM46" s="285"/>
      <c r="BN46" s="285"/>
      <c r="BO46" s="285"/>
      <c r="BP46" s="285"/>
      <c r="BQ46" s="285"/>
      <c r="BR46" s="285"/>
      <c r="BS46" s="285"/>
      <c r="BT46" s="285"/>
      <c r="BU46" s="285"/>
      <c r="BV46" s="285"/>
    </row>
    <row r="47" spans="1:74" ht="11.1" customHeight="1" x14ac:dyDescent="0.2">
      <c r="A47" s="202"/>
      <c r="B47" s="12" t="s">
        <v>87</v>
      </c>
      <c r="C47" s="274"/>
      <c r="D47" s="274"/>
      <c r="E47" s="274"/>
      <c r="F47" s="274"/>
      <c r="G47" s="274"/>
      <c r="H47" s="274"/>
      <c r="I47" s="274"/>
      <c r="J47" s="274"/>
      <c r="K47" s="274"/>
      <c r="L47" s="274"/>
      <c r="M47" s="274"/>
      <c r="N47" s="274"/>
      <c r="O47" s="274"/>
      <c r="P47" s="274"/>
      <c r="Q47" s="274"/>
      <c r="R47" s="274"/>
      <c r="S47" s="274"/>
      <c r="T47" s="274"/>
      <c r="U47" s="274"/>
      <c r="V47" s="274"/>
      <c r="W47" s="274"/>
      <c r="X47" s="274"/>
      <c r="Y47" s="274"/>
      <c r="Z47" s="274"/>
      <c r="AA47" s="274"/>
      <c r="AB47" s="274"/>
      <c r="AC47" s="274"/>
      <c r="AD47" s="274"/>
      <c r="AE47" s="274"/>
      <c r="AF47" s="274"/>
      <c r="AG47" s="274"/>
      <c r="AH47" s="274"/>
      <c r="AI47" s="274"/>
      <c r="AJ47" s="274"/>
      <c r="AK47" s="274"/>
      <c r="AL47" s="274"/>
      <c r="AM47" s="274"/>
      <c r="AN47" s="274"/>
      <c r="AO47" s="274"/>
      <c r="AP47" s="274"/>
      <c r="AQ47" s="274"/>
      <c r="AR47" s="274"/>
      <c r="AS47" s="274"/>
      <c r="AT47" s="274"/>
      <c r="AU47" s="274"/>
      <c r="AV47" s="274"/>
      <c r="AW47" s="274"/>
      <c r="AX47" s="274"/>
      <c r="AY47" s="778"/>
      <c r="AZ47" s="778"/>
      <c r="BA47" s="778"/>
      <c r="BB47" s="778"/>
      <c r="BC47" s="778"/>
      <c r="BD47" s="778"/>
      <c r="BE47" s="778"/>
      <c r="BF47" s="285"/>
      <c r="BG47" s="285"/>
      <c r="BH47" s="285"/>
      <c r="BI47" s="285"/>
      <c r="BJ47" s="285"/>
      <c r="BK47" s="285"/>
      <c r="BL47" s="285"/>
      <c r="BM47" s="285"/>
      <c r="BN47" s="285"/>
      <c r="BO47" s="285"/>
      <c r="BP47" s="285"/>
      <c r="BQ47" s="285"/>
      <c r="BR47" s="285"/>
      <c r="BS47" s="285"/>
      <c r="BT47" s="285"/>
      <c r="BU47" s="285"/>
      <c r="BV47" s="285"/>
    </row>
    <row r="48" spans="1:74" ht="11.1" customHeight="1" x14ac:dyDescent="0.2">
      <c r="A48" s="202"/>
      <c r="B48" s="13"/>
      <c r="C48" s="274"/>
      <c r="D48" s="274"/>
      <c r="E48" s="274"/>
      <c r="F48" s="274"/>
      <c r="G48" s="274"/>
      <c r="H48" s="274"/>
      <c r="I48" s="274"/>
      <c r="J48" s="274"/>
      <c r="K48" s="274"/>
      <c r="L48" s="274"/>
      <c r="M48" s="274"/>
      <c r="N48" s="274"/>
      <c r="O48" s="274"/>
      <c r="P48" s="274"/>
      <c r="Q48" s="274"/>
      <c r="R48" s="274"/>
      <c r="S48" s="274"/>
      <c r="T48" s="274"/>
      <c r="U48" s="274"/>
      <c r="V48" s="274"/>
      <c r="W48" s="274"/>
      <c r="X48" s="274"/>
      <c r="Y48" s="274"/>
      <c r="Z48" s="274"/>
      <c r="AA48" s="274"/>
      <c r="AB48" s="274"/>
      <c r="AC48" s="274"/>
      <c r="AD48" s="274"/>
      <c r="AE48" s="274"/>
      <c r="AF48" s="274"/>
      <c r="AG48" s="274"/>
      <c r="AH48" s="274"/>
      <c r="AI48" s="274"/>
      <c r="AJ48" s="274"/>
      <c r="AK48" s="274"/>
      <c r="AL48" s="274"/>
      <c r="AM48" s="274"/>
      <c r="AN48" s="274"/>
      <c r="AO48" s="274"/>
      <c r="AP48" s="274"/>
      <c r="AQ48" s="274"/>
      <c r="AR48" s="274"/>
      <c r="AS48" s="274"/>
      <c r="AT48" s="274"/>
      <c r="AU48" s="274"/>
      <c r="AV48" s="274"/>
      <c r="AW48" s="274"/>
      <c r="AX48" s="274"/>
      <c r="AY48" s="778"/>
      <c r="AZ48" s="778"/>
      <c r="BA48" s="778"/>
      <c r="BB48" s="778"/>
      <c r="BC48" s="778"/>
      <c r="BD48" s="778"/>
      <c r="BE48" s="778"/>
      <c r="BF48" s="285"/>
      <c r="BG48" s="285"/>
      <c r="BH48" s="285"/>
      <c r="BI48" s="285"/>
      <c r="BJ48" s="285"/>
      <c r="BK48" s="285"/>
      <c r="BL48" s="285"/>
      <c r="BM48" s="285"/>
      <c r="BN48" s="285"/>
      <c r="BO48" s="285"/>
      <c r="BP48" s="285"/>
      <c r="BQ48" s="285"/>
      <c r="BR48" s="285"/>
      <c r="BS48" s="285"/>
      <c r="BT48" s="285"/>
      <c r="BU48" s="285"/>
      <c r="BV48" s="285"/>
    </row>
    <row r="49" spans="1:74" ht="11.1" customHeight="1" x14ac:dyDescent="0.2">
      <c r="A49" s="15"/>
      <c r="B49" s="298" t="s">
        <v>88</v>
      </c>
      <c r="C49" s="274"/>
      <c r="D49" s="274"/>
      <c r="E49" s="274"/>
      <c r="F49" s="274"/>
      <c r="G49" s="274"/>
      <c r="H49" s="274"/>
      <c r="I49" s="274"/>
      <c r="J49" s="274"/>
      <c r="K49" s="274"/>
      <c r="L49" s="274"/>
      <c r="M49" s="274"/>
      <c r="N49" s="274"/>
      <c r="O49" s="274"/>
      <c r="P49" s="274"/>
      <c r="Q49" s="274"/>
      <c r="R49" s="274"/>
      <c r="S49" s="274"/>
      <c r="T49" s="274"/>
      <c r="U49" s="274"/>
      <c r="V49" s="274"/>
      <c r="W49" s="274"/>
      <c r="X49" s="274"/>
      <c r="Y49" s="274"/>
      <c r="Z49" s="274"/>
      <c r="AA49" s="274"/>
      <c r="AB49" s="274"/>
      <c r="AC49" s="274"/>
      <c r="AD49" s="274"/>
      <c r="AE49" s="274"/>
      <c r="AF49" s="274"/>
      <c r="AG49" s="274"/>
      <c r="AH49" s="274"/>
      <c r="AI49" s="274"/>
      <c r="AJ49" s="274"/>
      <c r="AK49" s="274"/>
      <c r="AL49" s="274"/>
      <c r="AM49" s="274"/>
      <c r="AN49" s="274"/>
      <c r="AO49" s="274"/>
      <c r="AP49" s="274"/>
      <c r="AQ49" s="274"/>
      <c r="AR49" s="274"/>
      <c r="AS49" s="274"/>
      <c r="AT49" s="274"/>
      <c r="AU49" s="274"/>
      <c r="AV49" s="274"/>
      <c r="AW49" s="274"/>
      <c r="AX49" s="274"/>
      <c r="AY49" s="778"/>
      <c r="AZ49" s="778"/>
      <c r="BA49" s="778"/>
      <c r="BB49" s="778"/>
      <c r="BC49" s="778"/>
      <c r="BD49" s="778"/>
      <c r="BE49" s="778"/>
      <c r="BF49" s="285"/>
      <c r="BG49" s="285"/>
      <c r="BH49" s="285"/>
      <c r="BI49" s="285"/>
      <c r="BJ49" s="285"/>
      <c r="BK49" s="285"/>
      <c r="BL49" s="285"/>
      <c r="BM49" s="285"/>
      <c r="BN49" s="285"/>
      <c r="BO49" s="285"/>
      <c r="BP49" s="285"/>
      <c r="BQ49" s="285"/>
      <c r="BR49" s="285"/>
      <c r="BS49" s="285"/>
      <c r="BT49" s="285"/>
      <c r="BU49" s="285"/>
      <c r="BV49" s="285"/>
    </row>
    <row r="50" spans="1:74" ht="11.1" customHeight="1" x14ac:dyDescent="0.2">
      <c r="A50" s="15" t="s">
        <v>89</v>
      </c>
      <c r="B50" s="299" t="s">
        <v>90</v>
      </c>
      <c r="C50" s="279">
        <v>21932.71</v>
      </c>
      <c r="D50" s="279">
        <v>21932.71</v>
      </c>
      <c r="E50" s="279">
        <v>21932.71</v>
      </c>
      <c r="F50" s="279">
        <v>21967.044999999998</v>
      </c>
      <c r="G50" s="279">
        <v>21967.044999999998</v>
      </c>
      <c r="H50" s="279">
        <v>21967.044999999998</v>
      </c>
      <c r="I50" s="279">
        <v>22125.625</v>
      </c>
      <c r="J50" s="279">
        <v>22125.625</v>
      </c>
      <c r="K50" s="279">
        <v>22125.625</v>
      </c>
      <c r="L50" s="279">
        <v>22278.345000000001</v>
      </c>
      <c r="M50" s="279">
        <v>22278.345000000001</v>
      </c>
      <c r="N50" s="279">
        <v>22278.345000000001</v>
      </c>
      <c r="O50" s="279">
        <v>22439.607</v>
      </c>
      <c r="P50" s="279">
        <v>22439.607</v>
      </c>
      <c r="Q50" s="279">
        <v>22439.607</v>
      </c>
      <c r="R50" s="279">
        <v>22580.499</v>
      </c>
      <c r="S50" s="279">
        <v>22580.499</v>
      </c>
      <c r="T50" s="279">
        <v>22580.499</v>
      </c>
      <c r="U50" s="279">
        <v>22840.989000000001</v>
      </c>
      <c r="V50" s="279">
        <v>22840.989000000001</v>
      </c>
      <c r="W50" s="279">
        <v>22840.989000000001</v>
      </c>
      <c r="X50" s="279">
        <v>23033.78</v>
      </c>
      <c r="Y50" s="279">
        <v>23033.78</v>
      </c>
      <c r="Z50" s="279">
        <v>23033.78</v>
      </c>
      <c r="AA50" s="279">
        <v>23082.118999999999</v>
      </c>
      <c r="AB50" s="279">
        <v>23082.118999999999</v>
      </c>
      <c r="AC50" s="279">
        <v>23082.118999999999</v>
      </c>
      <c r="AD50" s="279">
        <v>23286.508000000002</v>
      </c>
      <c r="AE50" s="279">
        <v>23286.508000000002</v>
      </c>
      <c r="AF50" s="279">
        <v>23286.508000000002</v>
      </c>
      <c r="AG50" s="279">
        <v>23478.57</v>
      </c>
      <c r="AH50" s="279">
        <v>23478.57</v>
      </c>
      <c r="AI50" s="279">
        <v>23478.57</v>
      </c>
      <c r="AJ50" s="279">
        <v>23586.542000000001</v>
      </c>
      <c r="AK50" s="279">
        <v>23586.542000000001</v>
      </c>
      <c r="AL50" s="279">
        <v>23586.542000000001</v>
      </c>
      <c r="AM50" s="279">
        <v>23548.21</v>
      </c>
      <c r="AN50" s="279">
        <v>23548.21</v>
      </c>
      <c r="AO50" s="279">
        <v>23548.21</v>
      </c>
      <c r="AP50" s="279">
        <v>23770.975999999999</v>
      </c>
      <c r="AQ50" s="279">
        <v>23770.975999999999</v>
      </c>
      <c r="AR50" s="279">
        <v>23770.975999999999</v>
      </c>
      <c r="AS50" s="279">
        <v>24026.833999999999</v>
      </c>
      <c r="AT50" s="279">
        <v>24026.833999999999</v>
      </c>
      <c r="AU50" s="279">
        <v>24026.833999999999</v>
      </c>
      <c r="AV50" s="279">
        <v>24055.749</v>
      </c>
      <c r="AW50" s="279">
        <v>24055.749</v>
      </c>
      <c r="AX50" s="279">
        <v>24055.749</v>
      </c>
      <c r="AY50" s="783">
        <v>24180.419000000002</v>
      </c>
      <c r="AZ50" s="783">
        <v>24180.419000000002</v>
      </c>
      <c r="BA50" s="783">
        <v>24180.419000000002</v>
      </c>
      <c r="BB50" s="783">
        <v>24222.818311999999</v>
      </c>
      <c r="BC50" s="783">
        <v>24252.304488999998</v>
      </c>
      <c r="BD50" s="783">
        <v>24286.762577000001</v>
      </c>
      <c r="BE50" s="783">
        <v>24330.747717999999</v>
      </c>
      <c r="BF50" s="290">
        <v>24371.73</v>
      </c>
      <c r="BG50" s="290">
        <v>24414.27</v>
      </c>
      <c r="BH50" s="290">
        <v>24457.01</v>
      </c>
      <c r="BI50" s="290">
        <v>24503.68</v>
      </c>
      <c r="BJ50" s="290">
        <v>24552.94</v>
      </c>
      <c r="BK50" s="290">
        <v>24605.66</v>
      </c>
      <c r="BL50" s="290">
        <v>24659.41</v>
      </c>
      <c r="BM50" s="290">
        <v>24715.09</v>
      </c>
      <c r="BN50" s="290">
        <v>24774.36</v>
      </c>
      <c r="BO50" s="290">
        <v>24832.62</v>
      </c>
      <c r="BP50" s="290">
        <v>24891.55</v>
      </c>
      <c r="BQ50" s="290">
        <v>24953.74</v>
      </c>
      <c r="BR50" s="290">
        <v>25012.04</v>
      </c>
      <c r="BS50" s="290">
        <v>25069.06</v>
      </c>
      <c r="BT50" s="290">
        <v>25127.37</v>
      </c>
      <c r="BU50" s="290">
        <v>25179.89</v>
      </c>
      <c r="BV50" s="290">
        <v>25229.18</v>
      </c>
    </row>
    <row r="51" spans="1:74" ht="11.1" customHeight="1" x14ac:dyDescent="0.2">
      <c r="A51" s="15" t="s">
        <v>91</v>
      </c>
      <c r="B51" s="300" t="s">
        <v>92</v>
      </c>
      <c r="C51" s="275">
        <v>4.0345820778999997</v>
      </c>
      <c r="D51" s="275">
        <v>4.0345820778999997</v>
      </c>
      <c r="E51" s="275">
        <v>4.0345820778999997</v>
      </c>
      <c r="F51" s="275">
        <v>2.4537929303000001</v>
      </c>
      <c r="G51" s="275">
        <v>2.4537929303000001</v>
      </c>
      <c r="H51" s="275">
        <v>2.4537929303000001</v>
      </c>
      <c r="I51" s="275">
        <v>2.3489732641000001</v>
      </c>
      <c r="J51" s="275">
        <v>2.3489732641000001</v>
      </c>
      <c r="K51" s="275">
        <v>2.3489732641000001</v>
      </c>
      <c r="L51" s="275">
        <v>1.3170742821999999</v>
      </c>
      <c r="M51" s="275">
        <v>1.3170742821999999</v>
      </c>
      <c r="N51" s="275">
        <v>1.3170742821999999</v>
      </c>
      <c r="O51" s="275">
        <v>2.3111462286000002</v>
      </c>
      <c r="P51" s="275">
        <v>2.3111462286000002</v>
      </c>
      <c r="Q51" s="275">
        <v>2.3111462286000002</v>
      </c>
      <c r="R51" s="275">
        <v>2.7926104763000001</v>
      </c>
      <c r="S51" s="275">
        <v>2.7926104763000001</v>
      </c>
      <c r="T51" s="275">
        <v>2.7926104763000001</v>
      </c>
      <c r="U51" s="275">
        <v>3.2331922827000001</v>
      </c>
      <c r="V51" s="275">
        <v>3.2331922827000001</v>
      </c>
      <c r="W51" s="275">
        <v>3.2331922827000001</v>
      </c>
      <c r="X51" s="275">
        <v>3.3908937132000001</v>
      </c>
      <c r="Y51" s="275">
        <v>3.3908937132000001</v>
      </c>
      <c r="Z51" s="275">
        <v>3.3908937132000001</v>
      </c>
      <c r="AA51" s="275">
        <v>2.8632943527000001</v>
      </c>
      <c r="AB51" s="275">
        <v>2.8632943527000001</v>
      </c>
      <c r="AC51" s="275">
        <v>2.8632943527000001</v>
      </c>
      <c r="AD51" s="275">
        <v>3.126631524</v>
      </c>
      <c r="AE51" s="275">
        <v>3.126631524</v>
      </c>
      <c r="AF51" s="275">
        <v>3.126631524</v>
      </c>
      <c r="AG51" s="275">
        <v>2.7913896373</v>
      </c>
      <c r="AH51" s="275">
        <v>2.7913896373</v>
      </c>
      <c r="AI51" s="275">
        <v>2.7913896373</v>
      </c>
      <c r="AJ51" s="275">
        <v>2.3997884846000002</v>
      </c>
      <c r="AK51" s="275">
        <v>2.3997884846000002</v>
      </c>
      <c r="AL51" s="275">
        <v>2.3997884846000002</v>
      </c>
      <c r="AM51" s="275">
        <v>2.0192730138999999</v>
      </c>
      <c r="AN51" s="275">
        <v>2.0192730138999999</v>
      </c>
      <c r="AO51" s="275">
        <v>2.0192730138999999</v>
      </c>
      <c r="AP51" s="275">
        <v>2.0804665087999998</v>
      </c>
      <c r="AQ51" s="275">
        <v>2.0804665087999998</v>
      </c>
      <c r="AR51" s="275">
        <v>2.0804665087999998</v>
      </c>
      <c r="AS51" s="275">
        <v>2.3351677721000001</v>
      </c>
      <c r="AT51" s="275">
        <v>2.3351677721000001</v>
      </c>
      <c r="AU51" s="275">
        <v>2.3351677721000001</v>
      </c>
      <c r="AV51" s="275">
        <v>1.9892996608</v>
      </c>
      <c r="AW51" s="275">
        <v>1.9892996608</v>
      </c>
      <c r="AX51" s="275">
        <v>1.9892996608</v>
      </c>
      <c r="AY51" s="779">
        <v>2.6847433413999999</v>
      </c>
      <c r="AZ51" s="779">
        <v>2.6847433413999999</v>
      </c>
      <c r="BA51" s="779">
        <v>2.6847433413999999</v>
      </c>
      <c r="BB51" s="779">
        <v>1.9008151472000001</v>
      </c>
      <c r="BC51" s="779">
        <v>2.0248579132</v>
      </c>
      <c r="BD51" s="779">
        <v>2.1698165722999998</v>
      </c>
      <c r="BE51" s="779">
        <v>1.2648929046999999</v>
      </c>
      <c r="BF51" s="286">
        <v>1.4354750000000001</v>
      </c>
      <c r="BG51" s="286">
        <v>1.6125320000000001</v>
      </c>
      <c r="BH51" s="286">
        <v>1.668026</v>
      </c>
      <c r="BI51" s="286">
        <v>1.862061</v>
      </c>
      <c r="BJ51" s="286">
        <v>2.0668220000000002</v>
      </c>
      <c r="BK51" s="286">
        <v>1.758597</v>
      </c>
      <c r="BL51" s="286">
        <v>1.980912</v>
      </c>
      <c r="BM51" s="286">
        <v>2.2111670000000001</v>
      </c>
      <c r="BN51" s="286">
        <v>2.276948</v>
      </c>
      <c r="BO51" s="286">
        <v>2.3928280000000002</v>
      </c>
      <c r="BP51" s="286">
        <v>2.4901770000000001</v>
      </c>
      <c r="BQ51" s="286">
        <v>2.5604969999999998</v>
      </c>
      <c r="BR51" s="286">
        <v>2.6272530000000001</v>
      </c>
      <c r="BS51" s="286">
        <v>2.681975</v>
      </c>
      <c r="BT51" s="286">
        <v>2.7410009999999998</v>
      </c>
      <c r="BU51" s="286">
        <v>2.7595990000000001</v>
      </c>
      <c r="BV51" s="286">
        <v>2.7542119999999999</v>
      </c>
    </row>
    <row r="52" spans="1:74" ht="11.1" customHeight="1" x14ac:dyDescent="0.2">
      <c r="A52" s="202"/>
      <c r="B52" s="293"/>
      <c r="C52" s="274"/>
      <c r="D52" s="274"/>
      <c r="E52" s="274"/>
      <c r="F52" s="274"/>
      <c r="G52" s="274"/>
      <c r="H52" s="274"/>
      <c r="I52" s="274"/>
      <c r="J52" s="274"/>
      <c r="K52" s="274"/>
      <c r="L52" s="274"/>
      <c r="M52" s="274"/>
      <c r="N52" s="274"/>
      <c r="O52" s="274"/>
      <c r="P52" s="274"/>
      <c r="Q52" s="274"/>
      <c r="R52" s="274"/>
      <c r="S52" s="274"/>
      <c r="T52" s="274"/>
      <c r="U52" s="274"/>
      <c r="V52" s="274"/>
      <c r="W52" s="274"/>
      <c r="X52" s="274"/>
      <c r="Y52" s="274"/>
      <c r="Z52" s="274"/>
      <c r="AA52" s="274"/>
      <c r="AB52" s="274"/>
      <c r="AC52" s="274"/>
      <c r="AD52" s="274"/>
      <c r="AE52" s="274"/>
      <c r="AF52" s="274"/>
      <c r="AG52" s="274"/>
      <c r="AH52" s="274"/>
      <c r="AI52" s="274"/>
      <c r="AJ52" s="274"/>
      <c r="AK52" s="274"/>
      <c r="AL52" s="274"/>
      <c r="AM52" s="274"/>
      <c r="AN52" s="274"/>
      <c r="AO52" s="274"/>
      <c r="AP52" s="274"/>
      <c r="AQ52" s="274"/>
      <c r="AR52" s="274"/>
      <c r="AS52" s="274"/>
      <c r="AT52" s="274"/>
      <c r="AU52" s="274"/>
      <c r="AV52" s="274"/>
      <c r="AW52" s="274"/>
      <c r="AX52" s="274"/>
      <c r="AY52" s="778"/>
      <c r="AZ52" s="778"/>
      <c r="BA52" s="778"/>
      <c r="BB52" s="778"/>
      <c r="BC52" s="778"/>
      <c r="BD52" s="778"/>
      <c r="BE52" s="778"/>
      <c r="BF52" s="285"/>
      <c r="BG52" s="285"/>
      <c r="BH52" s="285"/>
      <c r="BI52" s="285"/>
      <c r="BJ52" s="285"/>
      <c r="BK52" s="285"/>
      <c r="BL52" s="285"/>
      <c r="BM52" s="285"/>
      <c r="BN52" s="285"/>
      <c r="BO52" s="285"/>
      <c r="BP52" s="285"/>
      <c r="BQ52" s="285"/>
      <c r="BR52" s="285"/>
      <c r="BS52" s="285"/>
      <c r="BT52" s="285"/>
      <c r="BU52" s="285"/>
      <c r="BV52" s="285"/>
    </row>
    <row r="53" spans="1:74" ht="11.1" customHeight="1" x14ac:dyDescent="0.2">
      <c r="A53" s="15"/>
      <c r="B53" s="298" t="s">
        <v>93</v>
      </c>
      <c r="C53" s="278"/>
      <c r="D53" s="278"/>
      <c r="E53" s="278"/>
      <c r="F53" s="278"/>
      <c r="G53" s="278"/>
      <c r="H53" s="278"/>
      <c r="I53" s="278"/>
      <c r="J53" s="278"/>
      <c r="K53" s="278"/>
      <c r="L53" s="278"/>
      <c r="M53" s="278"/>
      <c r="N53" s="278"/>
      <c r="O53" s="278"/>
      <c r="P53" s="278"/>
      <c r="Q53" s="278"/>
      <c r="R53" s="278"/>
      <c r="S53" s="278"/>
      <c r="T53" s="278"/>
      <c r="U53" s="278"/>
      <c r="V53" s="278"/>
      <c r="W53" s="278"/>
      <c r="X53" s="278"/>
      <c r="Y53" s="278"/>
      <c r="Z53" s="278"/>
      <c r="AA53" s="278"/>
      <c r="AB53" s="278"/>
      <c r="AC53" s="278"/>
      <c r="AD53" s="278"/>
      <c r="AE53" s="278"/>
      <c r="AF53" s="278"/>
      <c r="AG53" s="278"/>
      <c r="AH53" s="278"/>
      <c r="AI53" s="278"/>
      <c r="AJ53" s="278"/>
      <c r="AK53" s="278"/>
      <c r="AL53" s="278"/>
      <c r="AM53" s="278"/>
      <c r="AN53" s="278"/>
      <c r="AO53" s="278"/>
      <c r="AP53" s="278"/>
      <c r="AQ53" s="278"/>
      <c r="AR53" s="278"/>
      <c r="AS53" s="278"/>
      <c r="AT53" s="278"/>
      <c r="AU53" s="278"/>
      <c r="AV53" s="278"/>
      <c r="AW53" s="278"/>
      <c r="AX53" s="278"/>
      <c r="AY53" s="782"/>
      <c r="AZ53" s="782"/>
      <c r="BA53" s="782"/>
      <c r="BB53" s="782"/>
      <c r="BC53" s="782"/>
      <c r="BD53" s="782"/>
      <c r="BE53" s="782"/>
      <c r="BF53" s="289"/>
      <c r="BG53" s="289"/>
      <c r="BH53" s="289"/>
      <c r="BI53" s="289"/>
      <c r="BJ53" s="289"/>
      <c r="BK53" s="289"/>
      <c r="BL53" s="289"/>
      <c r="BM53" s="289"/>
      <c r="BN53" s="289"/>
      <c r="BO53" s="289"/>
      <c r="BP53" s="289"/>
      <c r="BQ53" s="289"/>
      <c r="BR53" s="289"/>
      <c r="BS53" s="289"/>
      <c r="BT53" s="289"/>
      <c r="BU53" s="289"/>
      <c r="BV53" s="289"/>
    </row>
    <row r="54" spans="1:74" ht="11.1" customHeight="1" x14ac:dyDescent="0.2">
      <c r="A54" s="15" t="s">
        <v>94</v>
      </c>
      <c r="B54" s="299" t="s">
        <v>95</v>
      </c>
      <c r="C54" s="275">
        <v>115.16200000000001</v>
      </c>
      <c r="D54" s="275">
        <v>115.16200000000001</v>
      </c>
      <c r="E54" s="275">
        <v>115.16200000000001</v>
      </c>
      <c r="F54" s="275">
        <v>117.76</v>
      </c>
      <c r="G54" s="275">
        <v>117.76</v>
      </c>
      <c r="H54" s="275">
        <v>117.76</v>
      </c>
      <c r="I54" s="275">
        <v>119.042</v>
      </c>
      <c r="J54" s="275">
        <v>119.042</v>
      </c>
      <c r="K54" s="275">
        <v>119.042</v>
      </c>
      <c r="L54" s="275">
        <v>120.175</v>
      </c>
      <c r="M54" s="275">
        <v>120.175</v>
      </c>
      <c r="N54" s="275">
        <v>120.175</v>
      </c>
      <c r="O54" s="275">
        <v>121.291</v>
      </c>
      <c r="P54" s="275">
        <v>121.291</v>
      </c>
      <c r="Q54" s="275">
        <v>121.291</v>
      </c>
      <c r="R54" s="275">
        <v>121.93300000000001</v>
      </c>
      <c r="S54" s="275">
        <v>121.93300000000001</v>
      </c>
      <c r="T54" s="275">
        <v>121.93300000000001</v>
      </c>
      <c r="U54" s="275">
        <v>122.923</v>
      </c>
      <c r="V54" s="275">
        <v>122.923</v>
      </c>
      <c r="W54" s="275">
        <v>122.923</v>
      </c>
      <c r="X54" s="275">
        <v>123.40900000000001</v>
      </c>
      <c r="Y54" s="275">
        <v>123.40900000000001</v>
      </c>
      <c r="Z54" s="275">
        <v>123.40900000000001</v>
      </c>
      <c r="AA54" s="275">
        <v>124.366</v>
      </c>
      <c r="AB54" s="275">
        <v>124.366</v>
      </c>
      <c r="AC54" s="275">
        <v>124.366</v>
      </c>
      <c r="AD54" s="275">
        <v>125.167</v>
      </c>
      <c r="AE54" s="275">
        <v>125.167</v>
      </c>
      <c r="AF54" s="275">
        <v>125.167</v>
      </c>
      <c r="AG54" s="275">
        <v>125.715</v>
      </c>
      <c r="AH54" s="275">
        <v>125.715</v>
      </c>
      <c r="AI54" s="275">
        <v>125.715</v>
      </c>
      <c r="AJ54" s="275">
        <v>126.474</v>
      </c>
      <c r="AK54" s="275">
        <v>126.474</v>
      </c>
      <c r="AL54" s="275">
        <v>126.474</v>
      </c>
      <c r="AM54" s="275">
        <v>127.59699999999999</v>
      </c>
      <c r="AN54" s="275">
        <v>127.59699999999999</v>
      </c>
      <c r="AO54" s="275">
        <v>127.59699999999999</v>
      </c>
      <c r="AP54" s="275">
        <v>128.26599999999999</v>
      </c>
      <c r="AQ54" s="275">
        <v>128.26599999999999</v>
      </c>
      <c r="AR54" s="275">
        <v>128.26599999999999</v>
      </c>
      <c r="AS54" s="275">
        <v>129.45699999999999</v>
      </c>
      <c r="AT54" s="275">
        <v>129.45699999999999</v>
      </c>
      <c r="AU54" s="275">
        <v>129.45699999999999</v>
      </c>
      <c r="AV54" s="275">
        <v>130.636</v>
      </c>
      <c r="AW54" s="275">
        <v>130.636</v>
      </c>
      <c r="AX54" s="275">
        <v>130.636</v>
      </c>
      <c r="AY54" s="779">
        <v>131.797</v>
      </c>
      <c r="AZ54" s="779">
        <v>131.797</v>
      </c>
      <c r="BA54" s="779">
        <v>131.797</v>
      </c>
      <c r="BB54" s="779">
        <v>133.15949157</v>
      </c>
      <c r="BC54" s="779">
        <v>133.57094380999999</v>
      </c>
      <c r="BD54" s="779">
        <v>133.82051992999999</v>
      </c>
      <c r="BE54" s="779">
        <v>133.61133325</v>
      </c>
      <c r="BF54" s="286">
        <v>133.75980000000001</v>
      </c>
      <c r="BG54" s="286">
        <v>133.9691</v>
      </c>
      <c r="BH54" s="286">
        <v>134.36689999999999</v>
      </c>
      <c r="BI54" s="286">
        <v>134.602</v>
      </c>
      <c r="BJ54" s="286">
        <v>134.80199999999999</v>
      </c>
      <c r="BK54" s="286">
        <v>134.9171</v>
      </c>
      <c r="BL54" s="286">
        <v>135.0847</v>
      </c>
      <c r="BM54" s="286">
        <v>135.25470000000001</v>
      </c>
      <c r="BN54" s="286">
        <v>135.42009999999999</v>
      </c>
      <c r="BO54" s="286">
        <v>135.60050000000001</v>
      </c>
      <c r="BP54" s="286">
        <v>135.78870000000001</v>
      </c>
      <c r="BQ54" s="286">
        <v>135.97049999999999</v>
      </c>
      <c r="BR54" s="286">
        <v>136.18530000000001</v>
      </c>
      <c r="BS54" s="286">
        <v>136.4187</v>
      </c>
      <c r="BT54" s="286">
        <v>136.7269</v>
      </c>
      <c r="BU54" s="286">
        <v>136.9554</v>
      </c>
      <c r="BV54" s="286">
        <v>137.16040000000001</v>
      </c>
    </row>
    <row r="55" spans="1:74" ht="11.1" customHeight="1" x14ac:dyDescent="0.2">
      <c r="A55" s="15" t="s">
        <v>96</v>
      </c>
      <c r="B55" s="300" t="s">
        <v>92</v>
      </c>
      <c r="C55" s="275">
        <v>6.9990430089000002</v>
      </c>
      <c r="D55" s="275">
        <v>6.9990430089000002</v>
      </c>
      <c r="E55" s="275">
        <v>6.9990430089000002</v>
      </c>
      <c r="F55" s="275">
        <v>7.7638273728999998</v>
      </c>
      <c r="G55" s="275">
        <v>7.7638273728999998</v>
      </c>
      <c r="H55" s="275">
        <v>7.7638273728999998</v>
      </c>
      <c r="I55" s="275">
        <v>7.2779049439000003</v>
      </c>
      <c r="J55" s="275">
        <v>7.2779049439000003</v>
      </c>
      <c r="K55" s="275">
        <v>7.2779049439000003</v>
      </c>
      <c r="L55" s="275">
        <v>6.4795945490999998</v>
      </c>
      <c r="M55" s="275">
        <v>6.4795945490999998</v>
      </c>
      <c r="N55" s="275">
        <v>6.4795945490999998</v>
      </c>
      <c r="O55" s="275">
        <v>5.3220680432999998</v>
      </c>
      <c r="P55" s="275">
        <v>5.3220680432999998</v>
      </c>
      <c r="Q55" s="275">
        <v>5.3220680432999998</v>
      </c>
      <c r="R55" s="275">
        <v>3.5436480977999998</v>
      </c>
      <c r="S55" s="275">
        <v>3.5436480977999998</v>
      </c>
      <c r="T55" s="275">
        <v>3.5436480977999998</v>
      </c>
      <c r="U55" s="275">
        <v>3.2601938812000002</v>
      </c>
      <c r="V55" s="275">
        <v>3.2601938812000002</v>
      </c>
      <c r="W55" s="275">
        <v>3.2601938812000002</v>
      </c>
      <c r="X55" s="275">
        <v>2.6910755149000001</v>
      </c>
      <c r="Y55" s="275">
        <v>2.6910755149000001</v>
      </c>
      <c r="Z55" s="275">
        <v>2.6910755149000001</v>
      </c>
      <c r="AA55" s="275">
        <v>2.5352252021999999</v>
      </c>
      <c r="AB55" s="275">
        <v>2.5352252021999999</v>
      </c>
      <c r="AC55" s="275">
        <v>2.5352252021999999</v>
      </c>
      <c r="AD55" s="275">
        <v>2.6522762500999999</v>
      </c>
      <c r="AE55" s="275">
        <v>2.6522762500999999</v>
      </c>
      <c r="AF55" s="275">
        <v>2.6522762500999999</v>
      </c>
      <c r="AG55" s="275">
        <v>2.2713405952999999</v>
      </c>
      <c r="AH55" s="275">
        <v>2.2713405952999999</v>
      </c>
      <c r="AI55" s="275">
        <v>2.2713405952999999</v>
      </c>
      <c r="AJ55" s="275">
        <v>2.4836114060000001</v>
      </c>
      <c r="AK55" s="275">
        <v>2.4836114060000001</v>
      </c>
      <c r="AL55" s="275">
        <v>2.4836114060000001</v>
      </c>
      <c r="AM55" s="275">
        <v>2.597976939</v>
      </c>
      <c r="AN55" s="275">
        <v>2.597976939</v>
      </c>
      <c r="AO55" s="275">
        <v>2.597976939</v>
      </c>
      <c r="AP55" s="275">
        <v>2.4758922079999999</v>
      </c>
      <c r="AQ55" s="275">
        <v>2.4758922079999999</v>
      </c>
      <c r="AR55" s="275">
        <v>2.4758922079999999</v>
      </c>
      <c r="AS55" s="275">
        <v>2.9765739967</v>
      </c>
      <c r="AT55" s="275">
        <v>2.9765739967</v>
      </c>
      <c r="AU55" s="275">
        <v>2.9765739967</v>
      </c>
      <c r="AV55" s="275">
        <v>3.2907949460000001</v>
      </c>
      <c r="AW55" s="275">
        <v>3.2907949460000001</v>
      </c>
      <c r="AX55" s="275">
        <v>3.2907949460000001</v>
      </c>
      <c r="AY55" s="779">
        <v>3.2916134391999998</v>
      </c>
      <c r="AZ55" s="779">
        <v>3.2916134391999998</v>
      </c>
      <c r="BA55" s="779">
        <v>3.2916134391999998</v>
      </c>
      <c r="BB55" s="779">
        <v>3.8151120061000001</v>
      </c>
      <c r="BC55" s="779">
        <v>4.1358924508000001</v>
      </c>
      <c r="BD55" s="779">
        <v>4.3304694413</v>
      </c>
      <c r="BE55" s="779">
        <v>3.2090448965</v>
      </c>
      <c r="BF55" s="286">
        <v>3.3237459999999999</v>
      </c>
      <c r="BG55" s="286">
        <v>3.4854039999999999</v>
      </c>
      <c r="BH55" s="286">
        <v>2.8559389999999998</v>
      </c>
      <c r="BI55" s="286">
        <v>3.0358800000000001</v>
      </c>
      <c r="BJ55" s="286">
        <v>3.189028</v>
      </c>
      <c r="BK55" s="286">
        <v>2.367353</v>
      </c>
      <c r="BL55" s="286">
        <v>2.4944839999999999</v>
      </c>
      <c r="BM55" s="286">
        <v>2.6235040000000001</v>
      </c>
      <c r="BN55" s="286">
        <v>1.6976420000000001</v>
      </c>
      <c r="BO55" s="286">
        <v>1.5194319999999999</v>
      </c>
      <c r="BP55" s="286">
        <v>1.470783</v>
      </c>
      <c r="BQ55" s="286">
        <v>1.7656989999999999</v>
      </c>
      <c r="BR55" s="286">
        <v>1.8132889999999999</v>
      </c>
      <c r="BS55" s="286">
        <v>1.828462</v>
      </c>
      <c r="BT55" s="286">
        <v>1.7564070000000001</v>
      </c>
      <c r="BU55" s="286">
        <v>1.74847</v>
      </c>
      <c r="BV55" s="286">
        <v>1.7495259999999999</v>
      </c>
    </row>
    <row r="56" spans="1:74" ht="11.1" customHeight="1" x14ac:dyDescent="0.2">
      <c r="A56" s="201"/>
      <c r="B56" s="293"/>
      <c r="C56" s="280"/>
      <c r="D56" s="280"/>
      <c r="E56" s="280"/>
      <c r="F56" s="280"/>
      <c r="G56" s="280"/>
      <c r="H56" s="280"/>
      <c r="I56" s="280"/>
      <c r="J56" s="280"/>
      <c r="K56" s="280"/>
      <c r="L56" s="280"/>
      <c r="M56" s="280"/>
      <c r="N56" s="280"/>
      <c r="O56" s="280"/>
      <c r="P56" s="280"/>
      <c r="Q56" s="280"/>
      <c r="R56" s="280"/>
      <c r="S56" s="280"/>
      <c r="T56" s="280"/>
      <c r="U56" s="280"/>
      <c r="V56" s="280"/>
      <c r="W56" s="280"/>
      <c r="X56" s="280"/>
      <c r="Y56" s="280"/>
      <c r="Z56" s="280"/>
      <c r="AA56" s="280"/>
      <c r="AB56" s="280"/>
      <c r="AC56" s="280"/>
      <c r="AD56" s="280"/>
      <c r="AE56" s="280"/>
      <c r="AF56" s="280"/>
      <c r="AG56" s="280"/>
      <c r="AH56" s="280"/>
      <c r="AI56" s="280"/>
      <c r="AJ56" s="280"/>
      <c r="AK56" s="280"/>
      <c r="AL56" s="280"/>
      <c r="AM56" s="280"/>
      <c r="AN56" s="280"/>
      <c r="AO56" s="280"/>
      <c r="AP56" s="280"/>
      <c r="AQ56" s="280"/>
      <c r="AR56" s="280"/>
      <c r="AS56" s="280"/>
      <c r="AT56" s="280"/>
      <c r="AU56" s="280"/>
      <c r="AV56" s="280"/>
      <c r="AW56" s="280"/>
      <c r="AX56" s="280"/>
      <c r="AY56" s="784"/>
      <c r="AZ56" s="784"/>
      <c r="BA56" s="784"/>
      <c r="BB56" s="784"/>
      <c r="BC56" s="784"/>
      <c r="BD56" s="784"/>
      <c r="BE56" s="784"/>
      <c r="BF56" s="291"/>
      <c r="BG56" s="291"/>
      <c r="BH56" s="291"/>
      <c r="BI56" s="291"/>
      <c r="BJ56" s="291"/>
      <c r="BK56" s="291"/>
      <c r="BL56" s="291"/>
      <c r="BM56" s="291"/>
      <c r="BN56" s="291"/>
      <c r="BO56" s="291"/>
      <c r="BP56" s="291"/>
      <c r="BQ56" s="291"/>
      <c r="BR56" s="291"/>
      <c r="BS56" s="291"/>
      <c r="BT56" s="291"/>
      <c r="BU56" s="291"/>
      <c r="BV56" s="291"/>
    </row>
    <row r="57" spans="1:74" ht="11.1" customHeight="1" x14ac:dyDescent="0.2">
      <c r="A57" s="15"/>
      <c r="B57" s="298" t="s">
        <v>97</v>
      </c>
      <c r="C57" s="278"/>
      <c r="D57" s="278"/>
      <c r="E57" s="278"/>
      <c r="F57" s="278"/>
      <c r="G57" s="278"/>
      <c r="H57" s="278"/>
      <c r="I57" s="278"/>
      <c r="J57" s="278"/>
      <c r="K57" s="278"/>
      <c r="L57" s="278"/>
      <c r="M57" s="278"/>
      <c r="N57" s="278"/>
      <c r="O57" s="278"/>
      <c r="P57" s="278"/>
      <c r="Q57" s="278"/>
      <c r="R57" s="278"/>
      <c r="S57" s="278"/>
      <c r="T57" s="278"/>
      <c r="U57" s="278"/>
      <c r="V57" s="278"/>
      <c r="W57" s="278"/>
      <c r="X57" s="278"/>
      <c r="Y57" s="278"/>
      <c r="Z57" s="278"/>
      <c r="AA57" s="278"/>
      <c r="AB57" s="278"/>
      <c r="AC57" s="278"/>
      <c r="AD57" s="278"/>
      <c r="AE57" s="278"/>
      <c r="AF57" s="278"/>
      <c r="AG57" s="278"/>
      <c r="AH57" s="278"/>
      <c r="AI57" s="278"/>
      <c r="AJ57" s="278"/>
      <c r="AK57" s="278"/>
      <c r="AL57" s="278"/>
      <c r="AM57" s="278"/>
      <c r="AN57" s="278"/>
      <c r="AO57" s="278"/>
      <c r="AP57" s="278"/>
      <c r="AQ57" s="278"/>
      <c r="AR57" s="278"/>
      <c r="AS57" s="278"/>
      <c r="AT57" s="278"/>
      <c r="AU57" s="278"/>
      <c r="AV57" s="278"/>
      <c r="AW57" s="278"/>
      <c r="AX57" s="278"/>
      <c r="AY57" s="782"/>
      <c r="AZ57" s="782"/>
      <c r="BA57" s="782"/>
      <c r="BB57" s="782"/>
      <c r="BC57" s="782"/>
      <c r="BD57" s="782"/>
      <c r="BE57" s="782"/>
      <c r="BF57" s="289"/>
      <c r="BG57" s="289"/>
      <c r="BH57" s="289"/>
      <c r="BI57" s="289"/>
      <c r="BJ57" s="289"/>
      <c r="BK57" s="289"/>
      <c r="BL57" s="289"/>
      <c r="BM57" s="289"/>
      <c r="BN57" s="289"/>
      <c r="BO57" s="289"/>
      <c r="BP57" s="289"/>
      <c r="BQ57" s="289"/>
      <c r="BR57" s="289"/>
      <c r="BS57" s="289"/>
      <c r="BT57" s="289"/>
      <c r="BU57" s="289"/>
      <c r="BV57" s="289"/>
    </row>
    <row r="58" spans="1:74" ht="11.1" customHeight="1" x14ac:dyDescent="0.2">
      <c r="A58" s="15" t="s">
        <v>98</v>
      </c>
      <c r="B58" s="299" t="s">
        <v>90</v>
      </c>
      <c r="C58" s="279">
        <v>16206.1</v>
      </c>
      <c r="D58" s="279">
        <v>16207.6</v>
      </c>
      <c r="E58" s="279">
        <v>16127.2</v>
      </c>
      <c r="F58" s="279">
        <v>16125.5</v>
      </c>
      <c r="G58" s="279">
        <v>16103</v>
      </c>
      <c r="H58" s="279">
        <v>16062.9</v>
      </c>
      <c r="I58" s="279">
        <v>16270.4</v>
      </c>
      <c r="J58" s="279">
        <v>16367.3</v>
      </c>
      <c r="K58" s="279">
        <v>16423.8</v>
      </c>
      <c r="L58" s="279">
        <v>16476.3</v>
      </c>
      <c r="M58" s="279">
        <v>16502.7</v>
      </c>
      <c r="N58" s="279">
        <v>16578.2</v>
      </c>
      <c r="O58" s="279">
        <v>16906.900000000001</v>
      </c>
      <c r="P58" s="279">
        <v>16998.2</v>
      </c>
      <c r="Q58" s="279">
        <v>17098.8</v>
      </c>
      <c r="R58" s="279">
        <v>17135.3</v>
      </c>
      <c r="S58" s="279">
        <v>17196.7</v>
      </c>
      <c r="T58" s="279">
        <v>17216.3</v>
      </c>
      <c r="U58" s="279">
        <v>17250.599999999999</v>
      </c>
      <c r="V58" s="279">
        <v>17275.3</v>
      </c>
      <c r="W58" s="279">
        <v>17282.2</v>
      </c>
      <c r="X58" s="279">
        <v>17341.3</v>
      </c>
      <c r="Y58" s="279">
        <v>17427.099999999999</v>
      </c>
      <c r="Z58" s="279">
        <v>17481.7</v>
      </c>
      <c r="AA58" s="279">
        <v>17575.400000000001</v>
      </c>
      <c r="AB58" s="279">
        <v>17596.2</v>
      </c>
      <c r="AC58" s="279">
        <v>17617</v>
      </c>
      <c r="AD58" s="279">
        <v>17638.599999999999</v>
      </c>
      <c r="AE58" s="279">
        <v>17713.3</v>
      </c>
      <c r="AF58" s="279">
        <v>17751.099999999999</v>
      </c>
      <c r="AG58" s="279">
        <v>17743.2</v>
      </c>
      <c r="AH58" s="279">
        <v>17752.900000000001</v>
      </c>
      <c r="AI58" s="279">
        <v>17769.900000000001</v>
      </c>
      <c r="AJ58" s="279">
        <v>17810.5</v>
      </c>
      <c r="AK58" s="279">
        <v>17851.400000000001</v>
      </c>
      <c r="AL58" s="279">
        <v>17867.900000000001</v>
      </c>
      <c r="AM58" s="279">
        <v>17889.8</v>
      </c>
      <c r="AN58" s="279">
        <v>17910.5</v>
      </c>
      <c r="AO58" s="279">
        <v>18029.099999999999</v>
      </c>
      <c r="AP58" s="279">
        <v>18132.900000000001</v>
      </c>
      <c r="AQ58" s="279">
        <v>17980.900000000001</v>
      </c>
      <c r="AR58" s="279">
        <v>17962.099999999999</v>
      </c>
      <c r="AS58" s="279">
        <v>18040.900000000001</v>
      </c>
      <c r="AT58" s="279">
        <v>18076.900000000001</v>
      </c>
      <c r="AU58" s="279">
        <v>18094.599999999999</v>
      </c>
      <c r="AV58" s="279">
        <v>18037.3</v>
      </c>
      <c r="AW58" s="279">
        <v>18035.099999999999</v>
      </c>
      <c r="AX58" s="279">
        <v>18018.5</v>
      </c>
      <c r="AY58" s="783">
        <v>18134.599999999999</v>
      </c>
      <c r="AZ58" s="783">
        <v>18051.900000000001</v>
      </c>
      <c r="BA58" s="783">
        <v>18030.5</v>
      </c>
      <c r="BB58" s="783">
        <v>17938.8</v>
      </c>
      <c r="BC58" s="783">
        <v>17983.8</v>
      </c>
      <c r="BD58" s="783">
        <v>17981.284595000001</v>
      </c>
      <c r="BE58" s="783">
        <v>18014.443631999999</v>
      </c>
      <c r="BF58" s="290">
        <v>18042.490000000002</v>
      </c>
      <c r="BG58" s="290">
        <v>18077.939999999999</v>
      </c>
      <c r="BH58" s="290">
        <v>18122.07</v>
      </c>
      <c r="BI58" s="290">
        <v>18171.38</v>
      </c>
      <c r="BJ58" s="290">
        <v>18227.16</v>
      </c>
      <c r="BK58" s="290">
        <v>18299.97</v>
      </c>
      <c r="BL58" s="290">
        <v>18360.740000000002</v>
      </c>
      <c r="BM58" s="290">
        <v>18420.03</v>
      </c>
      <c r="BN58" s="290">
        <v>18476.86</v>
      </c>
      <c r="BO58" s="290">
        <v>18533.97</v>
      </c>
      <c r="BP58" s="290">
        <v>18590.349999999999</v>
      </c>
      <c r="BQ58" s="290">
        <v>18646.45</v>
      </c>
      <c r="BR58" s="290">
        <v>18701.07</v>
      </c>
      <c r="BS58" s="290">
        <v>18754.66</v>
      </c>
      <c r="BT58" s="290">
        <v>18803.439999999999</v>
      </c>
      <c r="BU58" s="290">
        <v>18857.78</v>
      </c>
      <c r="BV58" s="290">
        <v>18913.91</v>
      </c>
    </row>
    <row r="59" spans="1:74" ht="11.1" customHeight="1" x14ac:dyDescent="0.2">
      <c r="A59" s="15" t="s">
        <v>99</v>
      </c>
      <c r="B59" s="300" t="s">
        <v>92</v>
      </c>
      <c r="C59" s="275">
        <v>-10.926129492999999</v>
      </c>
      <c r="D59" s="275">
        <v>-2.9328094961</v>
      </c>
      <c r="E59" s="275">
        <v>-21.407407407000001</v>
      </c>
      <c r="F59" s="275">
        <v>-7.4348332730999998</v>
      </c>
      <c r="G59" s="275">
        <v>-4.8421027749999999</v>
      </c>
      <c r="H59" s="275">
        <v>-4.6038448518999999</v>
      </c>
      <c r="I59" s="275">
        <v>-4.0054751523999998</v>
      </c>
      <c r="J59" s="275">
        <v>-3.2499660107000001</v>
      </c>
      <c r="K59" s="275">
        <v>-1.8214424485</v>
      </c>
      <c r="L59" s="275">
        <v>-1.5370364836999999</v>
      </c>
      <c r="M59" s="275">
        <v>-1.1008965385</v>
      </c>
      <c r="N59" s="275">
        <v>-0.19625785633000001</v>
      </c>
      <c r="O59" s="275">
        <v>4.3242976410000002</v>
      </c>
      <c r="P59" s="275">
        <v>4.8779584886</v>
      </c>
      <c r="Q59" s="275">
        <v>6.0246043950999999</v>
      </c>
      <c r="R59" s="275">
        <v>6.2621314068</v>
      </c>
      <c r="S59" s="275">
        <v>6.7919021300000004</v>
      </c>
      <c r="T59" s="275">
        <v>7.1805215746000002</v>
      </c>
      <c r="U59" s="275">
        <v>6.0244370145000001</v>
      </c>
      <c r="V59" s="275">
        <v>5.5476468323999999</v>
      </c>
      <c r="W59" s="275">
        <v>5.2265614534999996</v>
      </c>
      <c r="X59" s="275">
        <v>5.2499651013999999</v>
      </c>
      <c r="Y59" s="275">
        <v>5.6015076320999997</v>
      </c>
      <c r="Z59" s="275">
        <v>5.4499282190000002</v>
      </c>
      <c r="AA59" s="275">
        <v>3.9540069439000001</v>
      </c>
      <c r="AB59" s="275">
        <v>3.518019555</v>
      </c>
      <c r="AC59" s="275">
        <v>3.0306220320000001</v>
      </c>
      <c r="AD59" s="275">
        <v>2.9372114873999999</v>
      </c>
      <c r="AE59" s="275">
        <v>3.0040647332999999</v>
      </c>
      <c r="AF59" s="275">
        <v>3.1063585091000001</v>
      </c>
      <c r="AG59" s="275">
        <v>2.8555528503000001</v>
      </c>
      <c r="AH59" s="275">
        <v>2.7646408455999998</v>
      </c>
      <c r="AI59" s="275">
        <v>2.8219786832999998</v>
      </c>
      <c r="AJ59" s="275">
        <v>2.705679505</v>
      </c>
      <c r="AK59" s="275">
        <v>2.4347137503999998</v>
      </c>
      <c r="AL59" s="275">
        <v>2.2091673006999999</v>
      </c>
      <c r="AM59" s="275">
        <v>1.7888639802999999</v>
      </c>
      <c r="AN59" s="275">
        <v>1.7861811073</v>
      </c>
      <c r="AO59" s="275">
        <v>2.3392178010000002</v>
      </c>
      <c r="AP59" s="275">
        <v>2.8023766059000002</v>
      </c>
      <c r="AQ59" s="275">
        <v>1.5107292261</v>
      </c>
      <c r="AR59" s="275">
        <v>1.1886587310000001</v>
      </c>
      <c r="AS59" s="275">
        <v>1.6778258713</v>
      </c>
      <c r="AT59" s="275">
        <v>1.8250539348999999</v>
      </c>
      <c r="AU59" s="275">
        <v>1.8272471989000001</v>
      </c>
      <c r="AV59" s="275">
        <v>1.2734061368</v>
      </c>
      <c r="AW59" s="275">
        <v>1.0290509428000001</v>
      </c>
      <c r="AX59" s="275">
        <v>0.84285226579999994</v>
      </c>
      <c r="AY59" s="779">
        <v>1.3683775112000001</v>
      </c>
      <c r="AZ59" s="779">
        <v>0.78948103067999997</v>
      </c>
      <c r="BA59" s="779">
        <v>7.7652239989999998E-3</v>
      </c>
      <c r="BB59" s="779">
        <v>-1.0704299919</v>
      </c>
      <c r="BC59" s="779">
        <v>1.6128224949999999E-2</v>
      </c>
      <c r="BD59" s="779">
        <v>0.106805972</v>
      </c>
      <c r="BE59" s="779">
        <v>-0.14664660766000001</v>
      </c>
      <c r="BF59" s="286">
        <v>-0.19036410000000001</v>
      </c>
      <c r="BG59" s="286">
        <v>-9.2069999999999999E-2</v>
      </c>
      <c r="BH59" s="286">
        <v>0.46994550000000002</v>
      </c>
      <c r="BI59" s="286">
        <v>0.7556619</v>
      </c>
      <c r="BJ59" s="286">
        <v>1.1580440000000001</v>
      </c>
      <c r="BK59" s="286">
        <v>0.91190689999999996</v>
      </c>
      <c r="BL59" s="286">
        <v>1.7108300000000001</v>
      </c>
      <c r="BM59" s="286">
        <v>2.1604169999999998</v>
      </c>
      <c r="BN59" s="286">
        <v>2.9994239999999999</v>
      </c>
      <c r="BO59" s="286">
        <v>3.0592389999999998</v>
      </c>
      <c r="BP59" s="286">
        <v>3.3872409999999999</v>
      </c>
      <c r="BQ59" s="286">
        <v>3.508308</v>
      </c>
      <c r="BR59" s="286">
        <v>3.6501929999999998</v>
      </c>
      <c r="BS59" s="286">
        <v>3.7433589999999999</v>
      </c>
      <c r="BT59" s="286">
        <v>3.7599200000000002</v>
      </c>
      <c r="BU59" s="286">
        <v>3.7773469999999998</v>
      </c>
      <c r="BV59" s="286">
        <v>3.7677200000000002</v>
      </c>
    </row>
    <row r="60" spans="1:74" ht="11.1" customHeight="1" x14ac:dyDescent="0.2">
      <c r="A60" s="202"/>
      <c r="B60" s="301"/>
      <c r="C60" s="274"/>
      <c r="D60" s="274"/>
      <c r="E60" s="274"/>
      <c r="F60" s="274"/>
      <c r="G60" s="274"/>
      <c r="H60" s="274"/>
      <c r="I60" s="274"/>
      <c r="J60" s="274"/>
      <c r="K60" s="274"/>
      <c r="L60" s="274"/>
      <c r="M60" s="274"/>
      <c r="N60" s="274"/>
      <c r="O60" s="274"/>
      <c r="P60" s="274"/>
      <c r="Q60" s="274"/>
      <c r="R60" s="274"/>
      <c r="S60" s="274"/>
      <c r="T60" s="274"/>
      <c r="U60" s="274"/>
      <c r="V60" s="274"/>
      <c r="W60" s="274"/>
      <c r="X60" s="274"/>
      <c r="Y60" s="274"/>
      <c r="Z60" s="274"/>
      <c r="AA60" s="274"/>
      <c r="AB60" s="274"/>
      <c r="AC60" s="274"/>
      <c r="AD60" s="274"/>
      <c r="AE60" s="274"/>
      <c r="AF60" s="274"/>
      <c r="AG60" s="274"/>
      <c r="AH60" s="274"/>
      <c r="AI60" s="274"/>
      <c r="AJ60" s="274"/>
      <c r="AK60" s="274"/>
      <c r="AL60" s="274"/>
      <c r="AM60" s="274"/>
      <c r="AN60" s="274"/>
      <c r="AO60" s="274"/>
      <c r="AP60" s="274"/>
      <c r="AQ60" s="274"/>
      <c r="AR60" s="274"/>
      <c r="AS60" s="274"/>
      <c r="AT60" s="274"/>
      <c r="AU60" s="274"/>
      <c r="AV60" s="274"/>
      <c r="AW60" s="274"/>
      <c r="AX60" s="274"/>
      <c r="AY60" s="778"/>
      <c r="AZ60" s="778"/>
      <c r="BA60" s="778"/>
      <c r="BB60" s="778"/>
      <c r="BC60" s="778"/>
      <c r="BD60" s="778"/>
      <c r="BE60" s="778"/>
      <c r="BF60" s="285"/>
      <c r="BG60" s="285"/>
      <c r="BH60" s="285"/>
      <c r="BI60" s="285"/>
      <c r="BJ60" s="285"/>
      <c r="BK60" s="285"/>
      <c r="BL60" s="285"/>
      <c r="BM60" s="285"/>
      <c r="BN60" s="285"/>
      <c r="BO60" s="285"/>
      <c r="BP60" s="285"/>
      <c r="BQ60" s="285"/>
      <c r="BR60" s="285"/>
      <c r="BS60" s="285"/>
      <c r="BT60" s="285"/>
      <c r="BU60" s="285"/>
      <c r="BV60" s="285"/>
    </row>
    <row r="61" spans="1:74" ht="11.1" customHeight="1" x14ac:dyDescent="0.2">
      <c r="A61" s="15"/>
      <c r="B61" s="298" t="s">
        <v>100</v>
      </c>
      <c r="C61" s="274"/>
      <c r="D61" s="274"/>
      <c r="E61" s="274"/>
      <c r="F61" s="274"/>
      <c r="G61" s="274"/>
      <c r="H61" s="274"/>
      <c r="I61" s="274"/>
      <c r="J61" s="274"/>
      <c r="K61" s="274"/>
      <c r="L61" s="274"/>
      <c r="M61" s="274"/>
      <c r="N61" s="274"/>
      <c r="O61" s="274"/>
      <c r="P61" s="274"/>
      <c r="Q61" s="274"/>
      <c r="R61" s="274"/>
      <c r="S61" s="274"/>
      <c r="T61" s="274"/>
      <c r="U61" s="274"/>
      <c r="V61" s="274"/>
      <c r="W61" s="274"/>
      <c r="X61" s="274"/>
      <c r="Y61" s="274"/>
      <c r="Z61" s="274"/>
      <c r="AA61" s="274"/>
      <c r="AB61" s="274"/>
      <c r="AC61" s="274"/>
      <c r="AD61" s="274"/>
      <c r="AE61" s="274"/>
      <c r="AF61" s="274"/>
      <c r="AG61" s="274"/>
      <c r="AH61" s="274"/>
      <c r="AI61" s="274"/>
      <c r="AJ61" s="274"/>
      <c r="AK61" s="274"/>
      <c r="AL61" s="274"/>
      <c r="AM61" s="274"/>
      <c r="AN61" s="274"/>
      <c r="AO61" s="274"/>
      <c r="AP61" s="274"/>
      <c r="AQ61" s="274"/>
      <c r="AR61" s="274"/>
      <c r="AS61" s="274"/>
      <c r="AT61" s="274"/>
      <c r="AU61" s="274"/>
      <c r="AV61" s="274"/>
      <c r="AW61" s="274"/>
      <c r="AX61" s="274"/>
      <c r="AY61" s="778"/>
      <c r="AZ61" s="778"/>
      <c r="BA61" s="778"/>
      <c r="BB61" s="778"/>
      <c r="BC61" s="778"/>
      <c r="BD61" s="778"/>
      <c r="BE61" s="778"/>
      <c r="BF61" s="285"/>
      <c r="BG61" s="285"/>
      <c r="BH61" s="285"/>
      <c r="BI61" s="285"/>
      <c r="BJ61" s="285"/>
      <c r="BK61" s="285"/>
      <c r="BL61" s="285"/>
      <c r="BM61" s="285"/>
      <c r="BN61" s="285"/>
      <c r="BO61" s="285"/>
      <c r="BP61" s="285"/>
      <c r="BQ61" s="285"/>
      <c r="BR61" s="285"/>
      <c r="BS61" s="285"/>
      <c r="BT61" s="285"/>
      <c r="BU61" s="285"/>
      <c r="BV61" s="285"/>
    </row>
    <row r="62" spans="1:74" ht="11.1" customHeight="1" x14ac:dyDescent="0.2">
      <c r="A62" s="15" t="s">
        <v>101</v>
      </c>
      <c r="B62" s="299" t="s">
        <v>95</v>
      </c>
      <c r="C62" s="275">
        <v>97.953500000000005</v>
      </c>
      <c r="D62" s="275">
        <v>98.522300000000001</v>
      </c>
      <c r="E62" s="275">
        <v>98.970399999999998</v>
      </c>
      <c r="F62" s="275">
        <v>98.920400000000001</v>
      </c>
      <c r="G62" s="275">
        <v>98.479900000000001</v>
      </c>
      <c r="H62" s="275">
        <v>97.938299999999998</v>
      </c>
      <c r="I62" s="275">
        <v>98.0214</v>
      </c>
      <c r="J62" s="275">
        <v>98.001900000000006</v>
      </c>
      <c r="K62" s="275">
        <v>97.993600000000001</v>
      </c>
      <c r="L62" s="275">
        <v>98.239000000000004</v>
      </c>
      <c r="M62" s="275">
        <v>97.455500000000001</v>
      </c>
      <c r="N62" s="275">
        <v>95.754499999999993</v>
      </c>
      <c r="O62" s="275">
        <v>97.433199999999999</v>
      </c>
      <c r="P62" s="275">
        <v>97.482100000000003</v>
      </c>
      <c r="Q62" s="275">
        <v>96.855199999999996</v>
      </c>
      <c r="R62" s="275">
        <v>97.773799999999994</v>
      </c>
      <c r="S62" s="275">
        <v>97.595600000000005</v>
      </c>
      <c r="T62" s="275">
        <v>96.921700000000001</v>
      </c>
      <c r="U62" s="275">
        <v>97.307500000000005</v>
      </c>
      <c r="V62" s="275">
        <v>97.2654</v>
      </c>
      <c r="W62" s="275">
        <v>97.303700000000006</v>
      </c>
      <c r="X62" s="275">
        <v>96.786000000000001</v>
      </c>
      <c r="Y62" s="275">
        <v>97.2483</v>
      </c>
      <c r="Z62" s="275">
        <v>97.244500000000002</v>
      </c>
      <c r="AA62" s="275">
        <v>95.745699999999999</v>
      </c>
      <c r="AB62" s="275">
        <v>96.955299999999994</v>
      </c>
      <c r="AC62" s="275">
        <v>97.089600000000004</v>
      </c>
      <c r="AD62" s="275">
        <v>96.563999999999993</v>
      </c>
      <c r="AE62" s="275">
        <v>97.104600000000005</v>
      </c>
      <c r="AF62" s="275">
        <v>96.926400000000001</v>
      </c>
      <c r="AG62" s="275">
        <v>96.166300000000007</v>
      </c>
      <c r="AH62" s="275">
        <v>96.624399999999994</v>
      </c>
      <c r="AI62" s="275">
        <v>96.086399999999998</v>
      </c>
      <c r="AJ62" s="275">
        <v>95.444900000000004</v>
      </c>
      <c r="AK62" s="275">
        <v>95.724599999999995</v>
      </c>
      <c r="AL62" s="275">
        <v>96.1524</v>
      </c>
      <c r="AM62" s="275">
        <v>95.767300000000006</v>
      </c>
      <c r="AN62" s="275">
        <v>96.955399999999997</v>
      </c>
      <c r="AO62" s="275">
        <v>97.389799999999994</v>
      </c>
      <c r="AP62" s="275">
        <v>97.331400000000002</v>
      </c>
      <c r="AQ62" s="275">
        <v>97.248199999999997</v>
      </c>
      <c r="AR62" s="275">
        <v>97.579400000000007</v>
      </c>
      <c r="AS62" s="275">
        <v>98.069299999999998</v>
      </c>
      <c r="AT62" s="275">
        <v>98.084000000000003</v>
      </c>
      <c r="AU62" s="275">
        <v>98.047300000000007</v>
      </c>
      <c r="AV62" s="275">
        <v>97.212800000000001</v>
      </c>
      <c r="AW62" s="275">
        <v>97.129900000000006</v>
      </c>
      <c r="AX62" s="275">
        <v>96.985699999999994</v>
      </c>
      <c r="AY62" s="779">
        <v>97.119299999999996</v>
      </c>
      <c r="AZ62" s="779">
        <v>97.744600000000005</v>
      </c>
      <c r="BA62" s="779">
        <v>97.875799999999998</v>
      </c>
      <c r="BB62" s="779">
        <v>98.587000000000003</v>
      </c>
      <c r="BC62" s="779">
        <v>98.635300000000001</v>
      </c>
      <c r="BD62" s="779">
        <v>98.919023703999997</v>
      </c>
      <c r="BE62" s="779">
        <v>99.056518889000003</v>
      </c>
      <c r="BF62" s="286">
        <v>99.184839999999994</v>
      </c>
      <c r="BG62" s="286">
        <v>99.272540000000006</v>
      </c>
      <c r="BH62" s="286">
        <v>99.236750000000001</v>
      </c>
      <c r="BI62" s="286">
        <v>99.30538</v>
      </c>
      <c r="BJ62" s="286">
        <v>99.39555</v>
      </c>
      <c r="BK62" s="286">
        <v>99.463189999999997</v>
      </c>
      <c r="BL62" s="286">
        <v>99.629499999999993</v>
      </c>
      <c r="BM62" s="286">
        <v>99.850409999999997</v>
      </c>
      <c r="BN62" s="286">
        <v>100.1833</v>
      </c>
      <c r="BO62" s="286">
        <v>100.4704</v>
      </c>
      <c r="BP62" s="286">
        <v>100.7689</v>
      </c>
      <c r="BQ62" s="286">
        <v>101.1305</v>
      </c>
      <c r="BR62" s="286">
        <v>101.4135</v>
      </c>
      <c r="BS62" s="286">
        <v>101.6695</v>
      </c>
      <c r="BT62" s="286">
        <v>101.9104</v>
      </c>
      <c r="BU62" s="286">
        <v>102.1032</v>
      </c>
      <c r="BV62" s="286">
        <v>102.2597</v>
      </c>
    </row>
    <row r="63" spans="1:74" ht="11.1" customHeight="1" x14ac:dyDescent="0.2">
      <c r="A63" s="15" t="s">
        <v>102</v>
      </c>
      <c r="B63" s="300" t="s">
        <v>92</v>
      </c>
      <c r="C63" s="275">
        <v>0.15715778559999999</v>
      </c>
      <c r="D63" s="275">
        <v>5.1009914594000003</v>
      </c>
      <c r="E63" s="275">
        <v>2.3709584993999999</v>
      </c>
      <c r="F63" s="275">
        <v>2.0914629301000001</v>
      </c>
      <c r="G63" s="275">
        <v>0.53575566765000004</v>
      </c>
      <c r="H63" s="275">
        <v>-3.2969074395999998E-2</v>
      </c>
      <c r="I63" s="275">
        <v>-0.83693564001999998</v>
      </c>
      <c r="J63" s="275">
        <v>-0.27109454422000001</v>
      </c>
      <c r="K63" s="275">
        <v>0.95626247870000003</v>
      </c>
      <c r="L63" s="275">
        <v>-0.19739254907000001</v>
      </c>
      <c r="M63" s="275">
        <v>-1.5746162687</v>
      </c>
      <c r="N63" s="275">
        <v>-3.1775483584000002</v>
      </c>
      <c r="O63" s="275">
        <v>-0.53117040228000001</v>
      </c>
      <c r="P63" s="275">
        <v>-1.0558015799</v>
      </c>
      <c r="Q63" s="275">
        <v>-2.1372046592</v>
      </c>
      <c r="R63" s="275">
        <v>-1.1591137924999999</v>
      </c>
      <c r="S63" s="275">
        <v>-0.89794973390999999</v>
      </c>
      <c r="T63" s="275">
        <v>-1.0380004554</v>
      </c>
      <c r="U63" s="275">
        <v>-0.72831034855999999</v>
      </c>
      <c r="V63" s="275">
        <v>-0.75151604204</v>
      </c>
      <c r="W63" s="275">
        <v>-0.70402556902000002</v>
      </c>
      <c r="X63" s="275">
        <v>-1.4790460001000001</v>
      </c>
      <c r="Y63" s="275">
        <v>-0.21260985783</v>
      </c>
      <c r="Z63" s="275">
        <v>1.5560626393999999</v>
      </c>
      <c r="AA63" s="275">
        <v>-1.7319558425999999</v>
      </c>
      <c r="AB63" s="275">
        <v>-0.54040690547000003</v>
      </c>
      <c r="AC63" s="275">
        <v>0.24201075420000001</v>
      </c>
      <c r="AD63" s="275">
        <v>-1.2373457919999999</v>
      </c>
      <c r="AE63" s="275">
        <v>-0.50309645107000001</v>
      </c>
      <c r="AF63" s="275">
        <v>4.8492752397000004E-3</v>
      </c>
      <c r="AG63" s="275">
        <v>-1.1727770212999999</v>
      </c>
      <c r="AH63" s="275">
        <v>-0.65902160480000005</v>
      </c>
      <c r="AI63" s="275">
        <v>-1.2510315641</v>
      </c>
      <c r="AJ63" s="275">
        <v>-1.3856342859999999</v>
      </c>
      <c r="AK63" s="275">
        <v>-1.5668140213999999</v>
      </c>
      <c r="AL63" s="275">
        <v>-1.1230455193</v>
      </c>
      <c r="AM63" s="275">
        <v>2.2559759863999999E-2</v>
      </c>
      <c r="AN63" s="275">
        <v>1.0314031311E-4</v>
      </c>
      <c r="AO63" s="275">
        <v>0.30919892553</v>
      </c>
      <c r="AP63" s="275">
        <v>0.79470610165</v>
      </c>
      <c r="AQ63" s="275">
        <v>0.14788176873</v>
      </c>
      <c r="AR63" s="275">
        <v>0.67370706020000004</v>
      </c>
      <c r="AS63" s="275">
        <v>1.9788636976</v>
      </c>
      <c r="AT63" s="275">
        <v>1.5105915275999999</v>
      </c>
      <c r="AU63" s="275">
        <v>2.0407674759000001</v>
      </c>
      <c r="AV63" s="275">
        <v>1.8522728821000001</v>
      </c>
      <c r="AW63" s="275">
        <v>1.4680656801</v>
      </c>
      <c r="AX63" s="275">
        <v>0.86664503433999995</v>
      </c>
      <c r="AY63" s="779">
        <v>1.4117553695</v>
      </c>
      <c r="AZ63" s="779">
        <v>0.81398251155000001</v>
      </c>
      <c r="BA63" s="779">
        <v>0.49902556530999997</v>
      </c>
      <c r="BB63" s="779">
        <v>1.2900256238000001</v>
      </c>
      <c r="BC63" s="779">
        <v>1.4263503077999999</v>
      </c>
      <c r="BD63" s="779">
        <v>1.3728550326</v>
      </c>
      <c r="BE63" s="779">
        <v>1.0066543646999999</v>
      </c>
      <c r="BF63" s="286">
        <v>1.1223430000000001</v>
      </c>
      <c r="BG63" s="286">
        <v>1.249644</v>
      </c>
      <c r="BH63" s="286">
        <v>2.081979</v>
      </c>
      <c r="BI63" s="286">
        <v>2.2397629999999999</v>
      </c>
      <c r="BJ63" s="286">
        <v>2.4847480000000002</v>
      </c>
      <c r="BK63" s="286">
        <v>2.4134159999999998</v>
      </c>
      <c r="BL63" s="286">
        <v>1.9283939999999999</v>
      </c>
      <c r="BM63" s="286">
        <v>2.0174609999999999</v>
      </c>
      <c r="BN63" s="286">
        <v>1.619202</v>
      </c>
      <c r="BO63" s="286">
        <v>1.8604449999999999</v>
      </c>
      <c r="BP63" s="286">
        <v>1.8701140000000001</v>
      </c>
      <c r="BQ63" s="286">
        <v>2.0937389999999998</v>
      </c>
      <c r="BR63" s="286">
        <v>2.247004</v>
      </c>
      <c r="BS63" s="286">
        <v>2.4144929999999998</v>
      </c>
      <c r="BT63" s="286">
        <v>2.6942539999999999</v>
      </c>
      <c r="BU63" s="286">
        <v>2.817342</v>
      </c>
      <c r="BV63" s="286">
        <v>2.8815750000000002</v>
      </c>
    </row>
    <row r="64" spans="1:74" ht="11.1" customHeight="1" x14ac:dyDescent="0.2">
      <c r="A64" s="202"/>
      <c r="B64" s="13"/>
      <c r="C64" s="274"/>
      <c r="D64" s="274"/>
      <c r="E64" s="274"/>
      <c r="F64" s="274"/>
      <c r="G64" s="274"/>
      <c r="H64" s="274"/>
      <c r="I64" s="274"/>
      <c r="J64" s="274"/>
      <c r="K64" s="274"/>
      <c r="L64" s="274"/>
      <c r="M64" s="274"/>
      <c r="N64" s="274"/>
      <c r="O64" s="274"/>
      <c r="P64" s="274"/>
      <c r="Q64" s="274"/>
      <c r="R64" s="274"/>
      <c r="S64" s="274"/>
      <c r="T64" s="274"/>
      <c r="U64" s="274"/>
      <c r="V64" s="274"/>
      <c r="W64" s="274"/>
      <c r="X64" s="274"/>
      <c r="Y64" s="274"/>
      <c r="Z64" s="274"/>
      <c r="AA64" s="274"/>
      <c r="AB64" s="274"/>
      <c r="AC64" s="274"/>
      <c r="AD64" s="274"/>
      <c r="AE64" s="274"/>
      <c r="AF64" s="274"/>
      <c r="AG64" s="274"/>
      <c r="AH64" s="274"/>
      <c r="AI64" s="274"/>
      <c r="AJ64" s="274"/>
      <c r="AK64" s="274"/>
      <c r="AL64" s="274"/>
      <c r="AM64" s="274"/>
      <c r="AN64" s="274"/>
      <c r="AO64" s="274"/>
      <c r="AP64" s="274"/>
      <c r="AQ64" s="274"/>
      <c r="AR64" s="274"/>
      <c r="AS64" s="274"/>
      <c r="AT64" s="274"/>
      <c r="AU64" s="274"/>
      <c r="AV64" s="274"/>
      <c r="AW64" s="274"/>
      <c r="AX64" s="274"/>
      <c r="AY64" s="778"/>
      <c r="AZ64" s="778"/>
      <c r="BA64" s="778"/>
      <c r="BB64" s="778"/>
      <c r="BC64" s="778"/>
      <c r="BD64" s="778"/>
      <c r="BE64" s="778"/>
      <c r="BF64" s="285"/>
      <c r="BG64" s="285"/>
      <c r="BH64" s="285"/>
      <c r="BI64" s="285"/>
      <c r="BJ64" s="285"/>
      <c r="BK64" s="285"/>
      <c r="BL64" s="285"/>
      <c r="BM64" s="285"/>
      <c r="BN64" s="285"/>
      <c r="BO64" s="285"/>
      <c r="BP64" s="285"/>
      <c r="BQ64" s="285"/>
      <c r="BR64" s="285"/>
      <c r="BS64" s="285"/>
      <c r="BT64" s="285"/>
      <c r="BU64" s="285"/>
      <c r="BV64" s="285"/>
    </row>
    <row r="65" spans="1:74" ht="11.1" customHeight="1" x14ac:dyDescent="0.2">
      <c r="A65" s="202"/>
      <c r="B65" s="12" t="s">
        <v>103</v>
      </c>
      <c r="C65" s="274"/>
      <c r="D65" s="274"/>
      <c r="E65" s="274"/>
      <c r="F65" s="274"/>
      <c r="G65" s="274"/>
      <c r="H65" s="274"/>
      <c r="I65" s="274"/>
      <c r="J65" s="274"/>
      <c r="K65" s="274"/>
      <c r="L65" s="274"/>
      <c r="M65" s="274"/>
      <c r="N65" s="274"/>
      <c r="O65" s="274"/>
      <c r="P65" s="274"/>
      <c r="Q65" s="274"/>
      <c r="R65" s="274"/>
      <c r="S65" s="274"/>
      <c r="T65" s="274"/>
      <c r="U65" s="274"/>
      <c r="V65" s="274"/>
      <c r="W65" s="274"/>
      <c r="X65" s="274"/>
      <c r="Y65" s="274"/>
      <c r="Z65" s="274"/>
      <c r="AA65" s="274"/>
      <c r="AB65" s="274"/>
      <c r="AC65" s="274"/>
      <c r="AD65" s="274"/>
      <c r="AE65" s="274"/>
      <c r="AF65" s="274"/>
      <c r="AG65" s="274"/>
      <c r="AH65" s="274"/>
      <c r="AI65" s="274"/>
      <c r="AJ65" s="274"/>
      <c r="AK65" s="274"/>
      <c r="AL65" s="274"/>
      <c r="AM65" s="274"/>
      <c r="AN65" s="274"/>
      <c r="AO65" s="274"/>
      <c r="AP65" s="274"/>
      <c r="AQ65" s="274"/>
      <c r="AR65" s="274"/>
      <c r="AS65" s="274"/>
      <c r="AT65" s="274"/>
      <c r="AU65" s="274"/>
      <c r="AV65" s="274"/>
      <c r="AW65" s="274"/>
      <c r="AX65" s="274"/>
      <c r="AY65" s="778"/>
      <c r="AZ65" s="778"/>
      <c r="BA65" s="778"/>
      <c r="BB65" s="778"/>
      <c r="BC65" s="778"/>
      <c r="BD65" s="778"/>
      <c r="BE65" s="778"/>
      <c r="BF65" s="285"/>
      <c r="BG65" s="285"/>
      <c r="BH65" s="285"/>
      <c r="BI65" s="285"/>
      <c r="BJ65" s="285"/>
      <c r="BK65" s="285"/>
      <c r="BL65" s="285"/>
      <c r="BM65" s="285"/>
      <c r="BN65" s="285"/>
      <c r="BO65" s="285"/>
      <c r="BP65" s="285"/>
      <c r="BQ65" s="285"/>
      <c r="BR65" s="285"/>
      <c r="BS65" s="285"/>
      <c r="BT65" s="285"/>
      <c r="BU65" s="285"/>
      <c r="BV65" s="285"/>
    </row>
    <row r="66" spans="1:74" ht="11.1" customHeight="1" x14ac:dyDescent="0.2">
      <c r="A66" s="202"/>
      <c r="B66" s="13"/>
      <c r="C66" s="274"/>
      <c r="D66" s="274"/>
      <c r="E66" s="274"/>
      <c r="F66" s="274"/>
      <c r="G66" s="274"/>
      <c r="H66" s="274"/>
      <c r="I66" s="274"/>
      <c r="J66" s="274"/>
      <c r="K66" s="274"/>
      <c r="L66" s="274"/>
      <c r="M66" s="274"/>
      <c r="N66" s="274"/>
      <c r="O66" s="274"/>
      <c r="P66" s="274"/>
      <c r="Q66" s="274"/>
      <c r="R66" s="274"/>
      <c r="S66" s="274"/>
      <c r="T66" s="274"/>
      <c r="U66" s="274"/>
      <c r="V66" s="274"/>
      <c r="W66" s="274"/>
      <c r="X66" s="274"/>
      <c r="Y66" s="274"/>
      <c r="Z66" s="274"/>
      <c r="AA66" s="274"/>
      <c r="AB66" s="274"/>
      <c r="AC66" s="274"/>
      <c r="AD66" s="274"/>
      <c r="AE66" s="274"/>
      <c r="AF66" s="274"/>
      <c r="AG66" s="274"/>
      <c r="AH66" s="274"/>
      <c r="AI66" s="274"/>
      <c r="AJ66" s="274"/>
      <c r="AK66" s="274"/>
      <c r="AL66" s="274"/>
      <c r="AM66" s="274"/>
      <c r="AN66" s="274"/>
      <c r="AO66" s="274"/>
      <c r="AP66" s="274"/>
      <c r="AQ66" s="274"/>
      <c r="AR66" s="274"/>
      <c r="AS66" s="274"/>
      <c r="AT66" s="274"/>
      <c r="AU66" s="274"/>
      <c r="AV66" s="274"/>
      <c r="AW66" s="274"/>
      <c r="AX66" s="274"/>
      <c r="AY66" s="778"/>
      <c r="AZ66" s="778"/>
      <c r="BA66" s="778"/>
      <c r="BB66" s="778"/>
      <c r="BC66" s="778"/>
      <c r="BD66" s="778"/>
      <c r="BE66" s="778"/>
      <c r="BF66" s="285"/>
      <c r="BG66" s="285"/>
      <c r="BH66" s="285"/>
      <c r="BI66" s="285"/>
      <c r="BJ66" s="285"/>
      <c r="BK66" s="285"/>
      <c r="BL66" s="285"/>
      <c r="BM66" s="285"/>
      <c r="BN66" s="285"/>
      <c r="BO66" s="285"/>
      <c r="BP66" s="285"/>
      <c r="BQ66" s="285"/>
      <c r="BR66" s="285"/>
      <c r="BS66" s="285"/>
      <c r="BT66" s="285"/>
      <c r="BU66" s="285"/>
      <c r="BV66" s="285"/>
    </row>
    <row r="67" spans="1:74" ht="11.1" customHeight="1" x14ac:dyDescent="0.2">
      <c r="A67" s="15" t="s">
        <v>104</v>
      </c>
      <c r="B67" s="300" t="s">
        <v>105</v>
      </c>
      <c r="C67" s="279">
        <v>914.11585088000004</v>
      </c>
      <c r="D67" s="279">
        <v>711.89321710000002</v>
      </c>
      <c r="E67" s="279">
        <v>524.57678324999995</v>
      </c>
      <c r="F67" s="279">
        <v>341.58065744999999</v>
      </c>
      <c r="G67" s="279">
        <v>122.25727241</v>
      </c>
      <c r="H67" s="279">
        <v>25.901892105999998</v>
      </c>
      <c r="I67" s="279">
        <v>3.6293388627000001</v>
      </c>
      <c r="J67" s="279">
        <v>5.8137647882000003</v>
      </c>
      <c r="K67" s="279">
        <v>44.428107937</v>
      </c>
      <c r="L67" s="279">
        <v>257.45060373000001</v>
      </c>
      <c r="M67" s="279">
        <v>511.03636972999999</v>
      </c>
      <c r="N67" s="279">
        <v>780.75006823000001</v>
      </c>
      <c r="O67" s="279">
        <v>714.88941227999999</v>
      </c>
      <c r="P67" s="279">
        <v>621.20274444999995</v>
      </c>
      <c r="Q67" s="279">
        <v>585.28674481999997</v>
      </c>
      <c r="R67" s="279">
        <v>297.31027644</v>
      </c>
      <c r="S67" s="279">
        <v>144.71554836999999</v>
      </c>
      <c r="T67" s="279">
        <v>42.917058607000001</v>
      </c>
      <c r="U67" s="279">
        <v>4.7347716228000003</v>
      </c>
      <c r="V67" s="279">
        <v>9.7153106406000003</v>
      </c>
      <c r="W67" s="279">
        <v>45.635457441</v>
      </c>
      <c r="X67" s="279">
        <v>206.57469596000001</v>
      </c>
      <c r="Y67" s="279">
        <v>504.64866369999999</v>
      </c>
      <c r="Z67" s="279">
        <v>624.01699600999996</v>
      </c>
      <c r="AA67" s="279">
        <v>840.79430055</v>
      </c>
      <c r="AB67" s="279">
        <v>575.84743762999994</v>
      </c>
      <c r="AC67" s="279">
        <v>489.43984014</v>
      </c>
      <c r="AD67" s="279">
        <v>281.14185309999999</v>
      </c>
      <c r="AE67" s="279">
        <v>113.80764044999999</v>
      </c>
      <c r="AF67" s="279">
        <v>19.583541867000001</v>
      </c>
      <c r="AG67" s="279">
        <v>4.0195693864999997</v>
      </c>
      <c r="AH67" s="279">
        <v>9.0910849652000003</v>
      </c>
      <c r="AI67" s="279">
        <v>37.343344125999998</v>
      </c>
      <c r="AJ67" s="279">
        <v>186.49301091999999</v>
      </c>
      <c r="AK67" s="279">
        <v>430.10002577</v>
      </c>
      <c r="AL67" s="279">
        <v>704.27032731999998</v>
      </c>
      <c r="AM67" s="279">
        <v>946.49530682</v>
      </c>
      <c r="AN67" s="279">
        <v>686.83932097000002</v>
      </c>
      <c r="AO67" s="279">
        <v>470.26941871999998</v>
      </c>
      <c r="AP67" s="279">
        <v>279.64259711</v>
      </c>
      <c r="AQ67" s="279">
        <v>136.29791015000001</v>
      </c>
      <c r="AR67" s="279">
        <v>19.774276784000001</v>
      </c>
      <c r="AS67" s="279">
        <v>4.1167692666000004</v>
      </c>
      <c r="AT67" s="279">
        <v>10.601848493</v>
      </c>
      <c r="AU67" s="279">
        <v>39.771736347000001</v>
      </c>
      <c r="AV67" s="279">
        <v>215.45846109999999</v>
      </c>
      <c r="AW67" s="279">
        <v>463.75725197999998</v>
      </c>
      <c r="AX67" s="279">
        <v>747.77148482999996</v>
      </c>
      <c r="AY67" s="783">
        <v>876.48442227999999</v>
      </c>
      <c r="AZ67" s="783">
        <v>653.45633774999999</v>
      </c>
      <c r="BA67" s="783">
        <v>402.26516053</v>
      </c>
      <c r="BB67" s="783">
        <v>238.54004326</v>
      </c>
      <c r="BC67" s="783">
        <v>139.28882028000001</v>
      </c>
      <c r="BD67" s="783">
        <v>24.047863830000001</v>
      </c>
      <c r="BE67" s="783">
        <v>4.7508173069000001</v>
      </c>
      <c r="BF67" s="290">
        <v>8.1427823198000002</v>
      </c>
      <c r="BG67" s="290">
        <v>55.175350678999997</v>
      </c>
      <c r="BH67" s="290">
        <v>236.96037150999999</v>
      </c>
      <c r="BI67" s="290">
        <v>479.14294102000002</v>
      </c>
      <c r="BJ67" s="290">
        <v>714.03702513999997</v>
      </c>
      <c r="BK67" s="290">
        <v>791.29321073000006</v>
      </c>
      <c r="BL67" s="290">
        <v>644.41701004000004</v>
      </c>
      <c r="BM67" s="290">
        <v>525.78959909000002</v>
      </c>
      <c r="BN67" s="290">
        <v>297.85692437</v>
      </c>
      <c r="BO67" s="290">
        <v>134.3601932</v>
      </c>
      <c r="BP67" s="290">
        <v>30.79559248</v>
      </c>
      <c r="BQ67" s="290">
        <v>7.2062913359999996</v>
      </c>
      <c r="BR67" s="290">
        <v>11.062030914999999</v>
      </c>
      <c r="BS67" s="290">
        <v>54.983681244000003</v>
      </c>
      <c r="BT67" s="290">
        <v>236.00493992</v>
      </c>
      <c r="BU67" s="290">
        <v>477.18591251999999</v>
      </c>
      <c r="BV67" s="290">
        <v>711.07967081000004</v>
      </c>
    </row>
    <row r="68" spans="1:74" ht="11.1" customHeight="1" x14ac:dyDescent="0.2">
      <c r="A68" s="15" t="s">
        <v>106</v>
      </c>
      <c r="B68" s="302" t="s">
        <v>107</v>
      </c>
      <c r="C68" s="281">
        <v>8.4413980985000006</v>
      </c>
      <c r="D68" s="281">
        <v>11.292663558999999</v>
      </c>
      <c r="E68" s="281">
        <v>26.950889259</v>
      </c>
      <c r="F68" s="281">
        <v>48.840757412000002</v>
      </c>
      <c r="G68" s="281">
        <v>147.39661741</v>
      </c>
      <c r="H68" s="281">
        <v>269.90116042</v>
      </c>
      <c r="I68" s="281">
        <v>393.84815209999999</v>
      </c>
      <c r="J68" s="281">
        <v>358.94775189000001</v>
      </c>
      <c r="K68" s="281">
        <v>202.01563107000001</v>
      </c>
      <c r="L68" s="281">
        <v>55.213452666000002</v>
      </c>
      <c r="M68" s="281">
        <v>23.317420358</v>
      </c>
      <c r="N68" s="281">
        <v>10.873029600000001</v>
      </c>
      <c r="O68" s="281">
        <v>16.80555141</v>
      </c>
      <c r="P68" s="281">
        <v>19.863774762999999</v>
      </c>
      <c r="Q68" s="281">
        <v>31.594499441</v>
      </c>
      <c r="R68" s="281">
        <v>43.903217484999999</v>
      </c>
      <c r="S68" s="281">
        <v>109.45931378</v>
      </c>
      <c r="T68" s="281">
        <v>210.01572121999999</v>
      </c>
      <c r="U68" s="281">
        <v>390.28397287000001</v>
      </c>
      <c r="V68" s="281">
        <v>349.77433844000001</v>
      </c>
      <c r="W68" s="281">
        <v>203.64571389</v>
      </c>
      <c r="X68" s="281">
        <v>72.754646140000006</v>
      </c>
      <c r="Y68" s="281">
        <v>20.405635275000002</v>
      </c>
      <c r="Z68" s="281">
        <v>11.069526889</v>
      </c>
      <c r="AA68" s="281">
        <v>9.3704689843000004</v>
      </c>
      <c r="AB68" s="281">
        <v>12.76357239</v>
      </c>
      <c r="AC68" s="281">
        <v>31.19405617</v>
      </c>
      <c r="AD68" s="281">
        <v>46.423957842999997</v>
      </c>
      <c r="AE68" s="281">
        <v>157.16058131</v>
      </c>
      <c r="AF68" s="281">
        <v>292.01074775000001</v>
      </c>
      <c r="AG68" s="281">
        <v>390.51056918</v>
      </c>
      <c r="AH68" s="281">
        <v>341.88819240999999</v>
      </c>
      <c r="AI68" s="281">
        <v>210.07812496</v>
      </c>
      <c r="AJ68" s="281">
        <v>96.452197869000003</v>
      </c>
      <c r="AK68" s="281">
        <v>32.294829016000001</v>
      </c>
      <c r="AL68" s="281">
        <v>12.568334497</v>
      </c>
      <c r="AM68" s="281">
        <v>5.3332392469999998</v>
      </c>
      <c r="AN68" s="281">
        <v>16.857481559</v>
      </c>
      <c r="AO68" s="281">
        <v>31.443524931999999</v>
      </c>
      <c r="AP68" s="281">
        <v>58.039956228000001</v>
      </c>
      <c r="AQ68" s="281">
        <v>127.38230321</v>
      </c>
      <c r="AR68" s="281">
        <v>278.46716914000001</v>
      </c>
      <c r="AS68" s="281">
        <v>391.16661814000003</v>
      </c>
      <c r="AT68" s="281">
        <v>308.93391851000001</v>
      </c>
      <c r="AU68" s="281">
        <v>202.32985052000001</v>
      </c>
      <c r="AV68" s="281">
        <v>80.031821257999994</v>
      </c>
      <c r="AW68" s="281">
        <v>25.854615685999999</v>
      </c>
      <c r="AX68" s="281">
        <v>14.560606066</v>
      </c>
      <c r="AY68" s="785">
        <v>10.022892534</v>
      </c>
      <c r="AZ68" s="785">
        <v>13.373892492</v>
      </c>
      <c r="BA68" s="785">
        <v>59.355586604000003</v>
      </c>
      <c r="BB68" s="785">
        <v>65.733584203000007</v>
      </c>
      <c r="BC68" s="785">
        <v>119.32206651</v>
      </c>
      <c r="BD68" s="785">
        <v>262.95007275</v>
      </c>
      <c r="BE68" s="785">
        <v>385.57892516999999</v>
      </c>
      <c r="BF68" s="292">
        <v>347.65346492999998</v>
      </c>
      <c r="BG68" s="292">
        <v>208.11924715000001</v>
      </c>
      <c r="BH68" s="292">
        <v>72.860563753999998</v>
      </c>
      <c r="BI68" s="292">
        <v>21.956105440999998</v>
      </c>
      <c r="BJ68" s="292">
        <v>11.871572710000001</v>
      </c>
      <c r="BK68" s="292">
        <v>11.445415024000001</v>
      </c>
      <c r="BL68" s="292">
        <v>13.021222203000001</v>
      </c>
      <c r="BM68" s="292">
        <v>27.071798900000001</v>
      </c>
      <c r="BN68" s="292">
        <v>45.366329270999998</v>
      </c>
      <c r="BO68" s="292">
        <v>135.35347168999999</v>
      </c>
      <c r="BP68" s="292">
        <v>273.42193349000001</v>
      </c>
      <c r="BQ68" s="292">
        <v>403.53205344999998</v>
      </c>
      <c r="BR68" s="292">
        <v>371.69013289999998</v>
      </c>
      <c r="BS68" s="292">
        <v>209.66782513000001</v>
      </c>
      <c r="BT68" s="292">
        <v>73.436274206999997</v>
      </c>
      <c r="BU68" s="292">
        <v>22.129330647</v>
      </c>
      <c r="BV68" s="292">
        <v>11.959633138999999</v>
      </c>
    </row>
    <row r="69" spans="1:74" s="109" customFormat="1" ht="12" customHeight="1" x14ac:dyDescent="0.2">
      <c r="A69" s="907"/>
      <c r="B69" s="986" t="s">
        <v>108</v>
      </c>
      <c r="C69" s="987"/>
      <c r="D69" s="987"/>
      <c r="E69" s="987"/>
      <c r="F69" s="987"/>
      <c r="G69" s="987"/>
      <c r="H69" s="987"/>
      <c r="I69" s="987"/>
      <c r="J69" s="987"/>
      <c r="K69" s="987"/>
      <c r="L69" s="987"/>
      <c r="M69" s="987"/>
      <c r="N69" s="987"/>
      <c r="O69" s="987"/>
      <c r="P69" s="987"/>
      <c r="Q69" s="988"/>
      <c r="R69" s="877"/>
      <c r="S69" s="896"/>
      <c r="T69" s="896"/>
      <c r="U69" s="896"/>
      <c r="V69" s="896"/>
      <c r="W69" s="896"/>
      <c r="X69" s="896"/>
      <c r="Y69" s="896"/>
      <c r="Z69" s="896"/>
      <c r="AA69" s="896"/>
      <c r="AB69" s="896"/>
      <c r="AC69" s="896"/>
      <c r="AD69" s="896"/>
      <c r="AE69" s="896"/>
      <c r="AF69" s="896"/>
      <c r="AG69" s="896"/>
      <c r="AH69" s="896"/>
      <c r="AI69" s="896"/>
      <c r="AJ69" s="896"/>
      <c r="AK69" s="896"/>
      <c r="AL69" s="896"/>
      <c r="AM69" s="896"/>
      <c r="AN69" s="896"/>
      <c r="AO69" s="896"/>
      <c r="AP69" s="896"/>
      <c r="AQ69" s="896"/>
      <c r="AR69" s="896"/>
      <c r="AS69" s="896"/>
      <c r="AT69" s="896"/>
      <c r="AU69" s="896"/>
      <c r="AV69" s="896"/>
      <c r="AW69" s="896"/>
      <c r="AX69" s="896"/>
      <c r="AY69" s="728"/>
      <c r="AZ69" s="728"/>
      <c r="BA69" s="728"/>
      <c r="BB69" s="728"/>
      <c r="BC69" s="728"/>
      <c r="BD69" s="638"/>
      <c r="BE69" s="638"/>
      <c r="BF69" s="638"/>
      <c r="BG69" s="638"/>
      <c r="BH69" s="728"/>
      <c r="BI69" s="728"/>
      <c r="BJ69" s="138"/>
      <c r="BK69" s="896"/>
      <c r="BL69" s="896"/>
      <c r="BM69" s="896"/>
      <c r="BN69" s="896"/>
      <c r="BO69" s="896"/>
      <c r="BP69" s="896"/>
      <c r="BQ69" s="896"/>
      <c r="BR69" s="896"/>
      <c r="BS69" s="896"/>
      <c r="BT69" s="896"/>
      <c r="BU69" s="896"/>
      <c r="BV69" s="896"/>
    </row>
    <row r="70" spans="1:74" s="109" customFormat="1" ht="12" customHeight="1" x14ac:dyDescent="0.2">
      <c r="A70" s="907"/>
      <c r="B70" s="986" t="s">
        <v>109</v>
      </c>
      <c r="C70" s="987"/>
      <c r="D70" s="987"/>
      <c r="E70" s="987"/>
      <c r="F70" s="987"/>
      <c r="G70" s="987"/>
      <c r="H70" s="987"/>
      <c r="I70" s="987"/>
      <c r="J70" s="987"/>
      <c r="K70" s="987"/>
      <c r="L70" s="987"/>
      <c r="M70" s="987"/>
      <c r="N70" s="987"/>
      <c r="O70" s="987"/>
      <c r="P70" s="987"/>
      <c r="Q70" s="988"/>
      <c r="R70" s="877"/>
      <c r="S70" s="896"/>
      <c r="T70" s="896"/>
      <c r="U70" s="896"/>
      <c r="V70" s="896"/>
      <c r="W70" s="896"/>
      <c r="X70" s="896"/>
      <c r="Y70" s="896"/>
      <c r="Z70" s="896"/>
      <c r="AA70" s="896"/>
      <c r="AB70" s="896"/>
      <c r="AC70" s="896"/>
      <c r="AD70" s="896"/>
      <c r="AE70" s="896"/>
      <c r="AF70" s="896"/>
      <c r="AG70" s="896"/>
      <c r="AH70" s="896"/>
      <c r="AI70" s="896"/>
      <c r="AJ70" s="896"/>
      <c r="AK70" s="896"/>
      <c r="AL70" s="896"/>
      <c r="AM70" s="896"/>
      <c r="AN70" s="896"/>
      <c r="AO70" s="896"/>
      <c r="AP70" s="896"/>
      <c r="AQ70" s="896"/>
      <c r="AR70" s="896"/>
      <c r="AS70" s="896"/>
      <c r="AT70" s="896"/>
      <c r="AU70" s="896"/>
      <c r="AV70" s="896"/>
      <c r="AW70" s="896"/>
      <c r="AX70" s="896"/>
      <c r="AY70" s="728"/>
      <c r="AZ70" s="728"/>
      <c r="BA70" s="728"/>
      <c r="BB70" s="728"/>
      <c r="BC70" s="728"/>
      <c r="BD70" s="554"/>
      <c r="BE70" s="554"/>
      <c r="BF70" s="554"/>
      <c r="BG70" s="554"/>
      <c r="BH70" s="728"/>
      <c r="BI70" s="728"/>
      <c r="BJ70" s="138"/>
      <c r="BK70" s="896"/>
      <c r="BL70" s="896"/>
      <c r="BM70" s="896"/>
      <c r="BN70" s="896"/>
      <c r="BO70" s="896"/>
      <c r="BP70" s="896"/>
      <c r="BQ70" s="896"/>
      <c r="BR70" s="896"/>
      <c r="BS70" s="896"/>
      <c r="BT70" s="896"/>
      <c r="BU70" s="896"/>
      <c r="BV70" s="896"/>
    </row>
    <row r="71" spans="1:74" s="109" customFormat="1" ht="12" customHeight="1" x14ac:dyDescent="0.2">
      <c r="A71" s="907"/>
      <c r="B71" s="986" t="s">
        <v>110</v>
      </c>
      <c r="C71" s="987"/>
      <c r="D71" s="987"/>
      <c r="E71" s="987"/>
      <c r="F71" s="987"/>
      <c r="G71" s="987"/>
      <c r="H71" s="987"/>
      <c r="I71" s="987"/>
      <c r="J71" s="987"/>
      <c r="K71" s="987"/>
      <c r="L71" s="987"/>
      <c r="M71" s="987"/>
      <c r="N71" s="987"/>
      <c r="O71" s="987"/>
      <c r="P71" s="987"/>
      <c r="Q71" s="988"/>
      <c r="R71" s="877"/>
      <c r="S71" s="896"/>
      <c r="T71" s="896"/>
      <c r="U71" s="896"/>
      <c r="V71" s="896"/>
      <c r="W71" s="896"/>
      <c r="X71" s="896"/>
      <c r="Y71" s="896"/>
      <c r="Z71" s="896"/>
      <c r="AA71" s="896"/>
      <c r="AB71" s="896"/>
      <c r="AC71" s="896"/>
      <c r="AD71" s="896"/>
      <c r="AE71" s="896"/>
      <c r="AF71" s="896"/>
      <c r="AG71" s="896"/>
      <c r="AH71" s="896"/>
      <c r="AI71" s="896"/>
      <c r="AJ71" s="896"/>
      <c r="AK71" s="896"/>
      <c r="AL71" s="896"/>
      <c r="AM71" s="896"/>
      <c r="AN71" s="896"/>
      <c r="AO71" s="896"/>
      <c r="AP71" s="896"/>
      <c r="AQ71" s="896"/>
      <c r="AR71" s="896"/>
      <c r="AS71" s="896"/>
      <c r="AT71" s="896"/>
      <c r="AU71" s="896"/>
      <c r="AV71" s="896"/>
      <c r="AW71" s="896"/>
      <c r="AX71" s="896"/>
      <c r="AY71" s="728"/>
      <c r="AZ71" s="728"/>
      <c r="BA71" s="728"/>
      <c r="BB71" s="728"/>
      <c r="BC71" s="728"/>
      <c r="BD71" s="554"/>
      <c r="BE71" s="554"/>
      <c r="BF71" s="554"/>
      <c r="BG71" s="728"/>
      <c r="BH71" s="728"/>
      <c r="BI71" s="728"/>
      <c r="BJ71" s="138"/>
      <c r="BK71" s="896"/>
      <c r="BL71" s="896"/>
      <c r="BM71" s="896"/>
      <c r="BN71" s="896"/>
      <c r="BO71" s="896"/>
      <c r="BP71" s="896"/>
      <c r="BQ71" s="896"/>
      <c r="BR71" s="896"/>
      <c r="BS71" s="896"/>
      <c r="BT71" s="896"/>
      <c r="BU71" s="896"/>
      <c r="BV71" s="896"/>
    </row>
    <row r="72" spans="1:74" s="109" customFormat="1" ht="12" customHeight="1" x14ac:dyDescent="0.2">
      <c r="A72" s="907"/>
      <c r="B72" s="986" t="s">
        <v>111</v>
      </c>
      <c r="C72" s="988"/>
      <c r="D72" s="988"/>
      <c r="E72" s="988"/>
      <c r="F72" s="988"/>
      <c r="G72" s="988"/>
      <c r="H72" s="988"/>
      <c r="I72" s="988"/>
      <c r="J72" s="988"/>
      <c r="K72" s="988"/>
      <c r="L72" s="988"/>
      <c r="M72" s="988"/>
      <c r="N72" s="988"/>
      <c r="O72" s="988"/>
      <c r="P72" s="988"/>
      <c r="Q72" s="988"/>
      <c r="R72" s="877"/>
      <c r="S72" s="896"/>
      <c r="T72" s="896"/>
      <c r="U72" s="896"/>
      <c r="V72" s="896"/>
      <c r="W72" s="896"/>
      <c r="X72" s="896"/>
      <c r="Y72" s="896"/>
      <c r="Z72" s="896"/>
      <c r="AA72" s="896"/>
      <c r="AB72" s="896"/>
      <c r="AC72" s="896"/>
      <c r="AD72" s="896"/>
      <c r="AE72" s="896"/>
      <c r="AF72" s="896"/>
      <c r="AG72" s="896"/>
      <c r="AH72" s="896"/>
      <c r="AI72" s="896"/>
      <c r="AJ72" s="896"/>
      <c r="AK72" s="896"/>
      <c r="AL72" s="896"/>
      <c r="AM72" s="896"/>
      <c r="AN72" s="896"/>
      <c r="AO72" s="896"/>
      <c r="AP72" s="896"/>
      <c r="AQ72" s="896"/>
      <c r="AR72" s="896"/>
      <c r="AS72" s="896"/>
      <c r="AT72" s="896"/>
      <c r="AU72" s="896"/>
      <c r="AV72" s="896"/>
      <c r="AW72" s="896"/>
      <c r="AX72" s="896"/>
      <c r="AY72" s="728"/>
      <c r="AZ72" s="728"/>
      <c r="BA72" s="728"/>
      <c r="BB72" s="728"/>
      <c r="BC72" s="728"/>
      <c r="BD72" s="554"/>
      <c r="BE72" s="554"/>
      <c r="BF72" s="554"/>
      <c r="BG72" s="728"/>
      <c r="BH72" s="728"/>
      <c r="BI72" s="728"/>
      <c r="BJ72" s="138"/>
      <c r="BK72" s="896"/>
      <c r="BL72" s="896"/>
      <c r="BM72" s="896"/>
      <c r="BN72" s="896"/>
      <c r="BO72" s="896"/>
      <c r="BP72" s="896"/>
      <c r="BQ72" s="896"/>
      <c r="BR72" s="896"/>
      <c r="BS72" s="896"/>
      <c r="BT72" s="896"/>
      <c r="BU72" s="896"/>
      <c r="BV72" s="896"/>
    </row>
    <row r="73" spans="1:74" s="109" customFormat="1" ht="12" customHeight="1" x14ac:dyDescent="0.2">
      <c r="A73" s="907"/>
      <c r="B73" s="986" t="s">
        <v>112</v>
      </c>
      <c r="C73" s="987"/>
      <c r="D73" s="987"/>
      <c r="E73" s="987"/>
      <c r="F73" s="987"/>
      <c r="G73" s="987"/>
      <c r="H73" s="987"/>
      <c r="I73" s="987"/>
      <c r="J73" s="987"/>
      <c r="K73" s="987"/>
      <c r="L73" s="987"/>
      <c r="M73" s="987"/>
      <c r="N73" s="987"/>
      <c r="O73" s="987"/>
      <c r="P73" s="987"/>
      <c r="Q73" s="988"/>
      <c r="R73" s="877"/>
      <c r="S73" s="896"/>
      <c r="T73" s="896"/>
      <c r="U73" s="896"/>
      <c r="V73" s="896"/>
      <c r="W73" s="896"/>
      <c r="X73" s="896"/>
      <c r="Y73" s="896"/>
      <c r="Z73" s="896"/>
      <c r="AA73" s="896"/>
      <c r="AB73" s="896"/>
      <c r="AC73" s="896"/>
      <c r="AD73" s="896"/>
      <c r="AE73" s="896"/>
      <c r="AF73" s="896"/>
      <c r="AG73" s="896"/>
      <c r="AH73" s="896"/>
      <c r="AI73" s="896"/>
      <c r="AJ73" s="896"/>
      <c r="AK73" s="896"/>
      <c r="AL73" s="896"/>
      <c r="AM73" s="896"/>
      <c r="AN73" s="896"/>
      <c r="AO73" s="896"/>
      <c r="AP73" s="896"/>
      <c r="AQ73" s="896"/>
      <c r="AR73" s="896"/>
      <c r="AS73" s="896"/>
      <c r="AT73" s="896"/>
      <c r="AU73" s="896"/>
      <c r="AV73" s="896"/>
      <c r="AW73" s="896"/>
      <c r="AX73" s="896"/>
      <c r="AY73" s="728"/>
      <c r="AZ73" s="728"/>
      <c r="BA73" s="728"/>
      <c r="BB73" s="728"/>
      <c r="BC73" s="728"/>
      <c r="BD73" s="638"/>
      <c r="BE73" s="554"/>
      <c r="BF73" s="554"/>
      <c r="BG73" s="728"/>
      <c r="BH73" s="728"/>
      <c r="BI73" s="728"/>
      <c r="BJ73" s="138"/>
      <c r="BK73" s="896"/>
      <c r="BL73" s="896"/>
      <c r="BM73" s="896"/>
      <c r="BN73" s="896"/>
      <c r="BO73" s="896"/>
      <c r="BP73" s="896"/>
      <c r="BQ73" s="896"/>
      <c r="BR73" s="896"/>
      <c r="BS73" s="896"/>
      <c r="BT73" s="896"/>
      <c r="BU73" s="896"/>
      <c r="BV73" s="896"/>
    </row>
    <row r="74" spans="1:74" s="109" customFormat="1" ht="12" customHeight="1" x14ac:dyDescent="0.2">
      <c r="A74" s="907"/>
      <c r="B74" s="986" t="s">
        <v>113</v>
      </c>
      <c r="C74" s="988"/>
      <c r="D74" s="988"/>
      <c r="E74" s="988"/>
      <c r="F74" s="988"/>
      <c r="G74" s="988"/>
      <c r="H74" s="988"/>
      <c r="I74" s="988"/>
      <c r="J74" s="988"/>
      <c r="K74" s="988"/>
      <c r="L74" s="988"/>
      <c r="M74" s="988"/>
      <c r="N74" s="988"/>
      <c r="O74" s="988"/>
      <c r="P74" s="988"/>
      <c r="Q74" s="988"/>
      <c r="R74" s="877"/>
      <c r="S74" s="896"/>
      <c r="T74" s="896"/>
      <c r="U74" s="896"/>
      <c r="V74" s="896"/>
      <c r="W74" s="896"/>
      <c r="X74" s="896"/>
      <c r="Y74" s="896"/>
      <c r="Z74" s="896"/>
      <c r="AA74" s="896"/>
      <c r="AB74" s="896"/>
      <c r="AC74" s="896"/>
      <c r="AD74" s="896"/>
      <c r="AE74" s="896"/>
      <c r="AF74" s="896"/>
      <c r="AG74" s="896"/>
      <c r="AH74" s="896"/>
      <c r="AI74" s="896"/>
      <c r="AJ74" s="896"/>
      <c r="AK74" s="896"/>
      <c r="AL74" s="896"/>
      <c r="AM74" s="896"/>
      <c r="AN74" s="896"/>
      <c r="AO74" s="896"/>
      <c r="AP74" s="896"/>
      <c r="AQ74" s="896"/>
      <c r="AR74" s="896"/>
      <c r="AS74" s="896"/>
      <c r="AT74" s="896"/>
      <c r="AU74" s="896"/>
      <c r="AV74" s="896"/>
      <c r="AW74" s="896"/>
      <c r="AX74" s="896"/>
      <c r="AY74" s="728"/>
      <c r="AZ74" s="728"/>
      <c r="BA74" s="728"/>
      <c r="BB74" s="728"/>
      <c r="BC74" s="728"/>
      <c r="BD74" s="554"/>
      <c r="BE74" s="554"/>
      <c r="BF74" s="554"/>
      <c r="BG74" s="728"/>
      <c r="BH74" s="728"/>
      <c r="BI74" s="728"/>
      <c r="BJ74" s="138"/>
      <c r="BK74" s="896"/>
      <c r="BL74" s="896"/>
      <c r="BM74" s="896"/>
      <c r="BN74" s="896"/>
      <c r="BO74" s="896"/>
      <c r="BP74" s="896"/>
      <c r="BQ74" s="896"/>
      <c r="BR74" s="896"/>
      <c r="BS74" s="896"/>
      <c r="BT74" s="896"/>
      <c r="BU74" s="896"/>
      <c r="BV74" s="896"/>
    </row>
    <row r="75" spans="1:74" s="109" customFormat="1" ht="12" customHeight="1" x14ac:dyDescent="0.2">
      <c r="A75" s="907"/>
      <c r="B75" s="691" t="s">
        <v>114</v>
      </c>
      <c r="C75" s="882"/>
      <c r="D75" s="882"/>
      <c r="E75" s="882"/>
      <c r="F75" s="882"/>
      <c r="G75" s="882"/>
      <c r="H75" s="707"/>
      <c r="I75" s="882"/>
      <c r="J75" s="882"/>
      <c r="K75" s="882"/>
      <c r="L75" s="882"/>
      <c r="M75" s="882"/>
      <c r="N75" s="882"/>
      <c r="O75" s="882"/>
      <c r="P75" s="882"/>
      <c r="Q75" s="882"/>
      <c r="R75" s="260"/>
      <c r="S75" s="896"/>
      <c r="T75" s="896"/>
      <c r="U75" s="896"/>
      <c r="V75" s="896"/>
      <c r="W75" s="896"/>
      <c r="X75" s="896"/>
      <c r="Y75" s="896"/>
      <c r="Z75" s="896"/>
      <c r="AA75" s="896"/>
      <c r="AB75" s="896"/>
      <c r="AC75" s="896"/>
      <c r="AD75" s="896"/>
      <c r="AE75" s="896"/>
      <c r="AF75" s="896"/>
      <c r="AG75" s="896"/>
      <c r="AH75" s="896"/>
      <c r="AI75" s="896"/>
      <c r="AJ75" s="896"/>
      <c r="AK75" s="896"/>
      <c r="AL75" s="896"/>
      <c r="AM75" s="896"/>
      <c r="AN75" s="896"/>
      <c r="AO75" s="896"/>
      <c r="AP75" s="896"/>
      <c r="AQ75" s="896"/>
      <c r="AR75" s="896"/>
      <c r="AS75" s="896"/>
      <c r="AT75" s="896"/>
      <c r="AU75" s="896"/>
      <c r="AV75" s="896"/>
      <c r="AW75" s="896"/>
      <c r="AX75" s="896"/>
      <c r="AY75" s="728"/>
      <c r="AZ75" s="728"/>
      <c r="BA75" s="728"/>
      <c r="BB75" s="728"/>
      <c r="BC75" s="728"/>
      <c r="BD75" s="554"/>
      <c r="BE75" s="554"/>
      <c r="BF75" s="554"/>
      <c r="BG75" s="728"/>
      <c r="BH75" s="728"/>
      <c r="BI75" s="728"/>
      <c r="BJ75" s="138"/>
      <c r="BK75" s="896"/>
      <c r="BL75" s="896"/>
      <c r="BM75" s="896"/>
      <c r="BN75" s="896"/>
      <c r="BO75" s="896"/>
      <c r="BP75" s="896"/>
      <c r="BQ75" s="896"/>
      <c r="BR75" s="896"/>
      <c r="BS75" s="896"/>
      <c r="BT75" s="896"/>
      <c r="BU75" s="896"/>
      <c r="BV75" s="896"/>
    </row>
    <row r="76" spans="1:74" s="113" customFormat="1" ht="12" customHeight="1" x14ac:dyDescent="0.2">
      <c r="A76" s="112"/>
      <c r="B76" s="974" t="str">
        <f>Dates!$G$2</f>
        <v>EIA completed modeling and analysis for this report on Thursday, August 6, 2026.</v>
      </c>
      <c r="C76" s="975"/>
      <c r="D76" s="975"/>
      <c r="E76" s="975"/>
      <c r="F76" s="975"/>
      <c r="G76" s="975"/>
      <c r="H76" s="975"/>
      <c r="I76" s="975"/>
      <c r="J76" s="975"/>
      <c r="K76" s="975"/>
      <c r="L76" s="975"/>
      <c r="M76" s="975"/>
      <c r="N76" s="975"/>
      <c r="O76" s="975"/>
      <c r="P76" s="975"/>
      <c r="Q76" s="975"/>
      <c r="R76" s="260"/>
      <c r="AY76" s="729"/>
      <c r="AZ76" s="729"/>
      <c r="BA76" s="729"/>
      <c r="BB76" s="729"/>
      <c r="BC76" s="729"/>
      <c r="BD76" s="555"/>
      <c r="BE76" s="555"/>
      <c r="BF76" s="555"/>
      <c r="BG76" s="729"/>
      <c r="BH76" s="729"/>
      <c r="BI76" s="729"/>
      <c r="BJ76" s="163"/>
    </row>
    <row r="77" spans="1:74" s="109" customFormat="1" ht="12" customHeight="1" x14ac:dyDescent="0.2">
      <c r="A77" s="907"/>
      <c r="B77" s="979" t="s">
        <v>115</v>
      </c>
      <c r="C77" s="977"/>
      <c r="D77" s="977"/>
      <c r="E77" s="977"/>
      <c r="F77" s="977"/>
      <c r="G77" s="977"/>
      <c r="H77" s="977"/>
      <c r="I77" s="977"/>
      <c r="J77" s="977"/>
      <c r="K77" s="977"/>
      <c r="L77" s="977"/>
      <c r="M77" s="977"/>
      <c r="N77" s="977"/>
      <c r="O77" s="977"/>
      <c r="P77" s="977"/>
      <c r="Q77" s="977"/>
      <c r="R77" s="877"/>
      <c r="S77" s="896"/>
      <c r="T77" s="896"/>
      <c r="U77" s="896"/>
      <c r="V77" s="896"/>
      <c r="W77" s="896"/>
      <c r="X77" s="896"/>
      <c r="Y77" s="896"/>
      <c r="Z77" s="896"/>
      <c r="AA77" s="896"/>
      <c r="AB77" s="896"/>
      <c r="AC77" s="896"/>
      <c r="AD77" s="896"/>
      <c r="AE77" s="896"/>
      <c r="AF77" s="896"/>
      <c r="AG77" s="896"/>
      <c r="AH77" s="896"/>
      <c r="AI77" s="896"/>
      <c r="AJ77" s="896"/>
      <c r="AK77" s="896"/>
      <c r="AL77" s="896"/>
      <c r="AM77" s="896"/>
      <c r="AN77" s="896"/>
      <c r="AO77" s="896"/>
      <c r="AP77" s="896"/>
      <c r="AQ77" s="896"/>
      <c r="AR77" s="896"/>
      <c r="AS77" s="896"/>
      <c r="AT77" s="896"/>
      <c r="AU77" s="896"/>
      <c r="AV77" s="896"/>
      <c r="AW77" s="896"/>
      <c r="AX77" s="896"/>
      <c r="AY77" s="728"/>
      <c r="AZ77" s="728"/>
      <c r="BA77" s="728"/>
      <c r="BB77" s="728"/>
      <c r="BC77" s="728"/>
      <c r="BD77" s="554"/>
      <c r="BE77" s="554"/>
      <c r="BF77" s="554"/>
      <c r="BG77" s="728"/>
      <c r="BH77" s="728"/>
      <c r="BI77" s="728"/>
      <c r="BJ77" s="138"/>
      <c r="BK77" s="896"/>
      <c r="BL77" s="896"/>
      <c r="BM77" s="896"/>
      <c r="BN77" s="896"/>
      <c r="BO77" s="896"/>
      <c r="BP77" s="896"/>
      <c r="BQ77" s="896"/>
      <c r="BR77" s="896"/>
      <c r="BS77" s="896"/>
      <c r="BT77" s="896"/>
      <c r="BU77" s="896"/>
      <c r="BV77" s="896"/>
    </row>
    <row r="78" spans="1:74" s="109" customFormat="1" ht="12" customHeight="1" x14ac:dyDescent="0.2">
      <c r="A78" s="907"/>
      <c r="B78" s="976" t="s">
        <v>116</v>
      </c>
      <c r="C78" s="977"/>
      <c r="D78" s="977"/>
      <c r="E78" s="977"/>
      <c r="F78" s="977"/>
      <c r="G78" s="977"/>
      <c r="H78" s="977"/>
      <c r="I78" s="977"/>
      <c r="J78" s="977"/>
      <c r="K78" s="977"/>
      <c r="L78" s="977"/>
      <c r="M78" s="977"/>
      <c r="N78" s="977"/>
      <c r="O78" s="977"/>
      <c r="P78" s="977"/>
      <c r="Q78" s="977"/>
      <c r="R78" s="877"/>
      <c r="S78" s="896"/>
      <c r="T78" s="896"/>
      <c r="U78" s="896"/>
      <c r="V78" s="896"/>
      <c r="W78" s="896"/>
      <c r="X78" s="896"/>
      <c r="Y78" s="896"/>
      <c r="Z78" s="896"/>
      <c r="AA78" s="896"/>
      <c r="AB78" s="896"/>
      <c r="AC78" s="896"/>
      <c r="AD78" s="896"/>
      <c r="AE78" s="896"/>
      <c r="AF78" s="896"/>
      <c r="AG78" s="896"/>
      <c r="AH78" s="896"/>
      <c r="AI78" s="896"/>
      <c r="AJ78" s="896"/>
      <c r="AK78" s="896"/>
      <c r="AL78" s="896"/>
      <c r="AM78" s="896"/>
      <c r="AN78" s="896"/>
      <c r="AO78" s="896"/>
      <c r="AP78" s="896"/>
      <c r="AQ78" s="896"/>
      <c r="AR78" s="896"/>
      <c r="AS78" s="896"/>
      <c r="AT78" s="896"/>
      <c r="AU78" s="896"/>
      <c r="AV78" s="896"/>
      <c r="AW78" s="896"/>
      <c r="AX78" s="896"/>
      <c r="AY78" s="728"/>
      <c r="AZ78" s="728"/>
      <c r="BA78" s="728"/>
      <c r="BB78" s="728"/>
      <c r="BC78" s="728"/>
      <c r="BD78" s="554"/>
      <c r="BE78" s="554"/>
      <c r="BF78" s="554"/>
      <c r="BG78" s="728"/>
      <c r="BH78" s="728"/>
      <c r="BI78" s="728"/>
      <c r="BJ78" s="138"/>
      <c r="BK78" s="896"/>
      <c r="BL78" s="896"/>
      <c r="BM78" s="896"/>
      <c r="BN78" s="896"/>
      <c r="BO78" s="896"/>
      <c r="BP78" s="896"/>
      <c r="BQ78" s="896"/>
      <c r="BR78" s="896"/>
      <c r="BS78" s="896"/>
      <c r="BT78" s="896"/>
      <c r="BU78" s="896"/>
      <c r="BV78" s="896"/>
    </row>
    <row r="79" spans="1:74" s="109" customFormat="1" ht="12" customHeight="1" x14ac:dyDescent="0.2">
      <c r="A79" s="907"/>
      <c r="B79" s="992" t="s">
        <v>117</v>
      </c>
      <c r="C79" s="977"/>
      <c r="D79" s="977"/>
      <c r="E79" s="977"/>
      <c r="F79" s="977"/>
      <c r="G79" s="977"/>
      <c r="H79" s="977"/>
      <c r="I79" s="977"/>
      <c r="J79" s="977"/>
      <c r="K79" s="977"/>
      <c r="L79" s="977"/>
      <c r="M79" s="977"/>
      <c r="N79" s="977"/>
      <c r="O79" s="977"/>
      <c r="P79" s="977"/>
      <c r="Q79" s="977"/>
      <c r="R79" s="877"/>
      <c r="S79" s="896"/>
      <c r="T79" s="896"/>
      <c r="U79" s="896"/>
      <c r="V79" s="896"/>
      <c r="W79" s="896"/>
      <c r="X79" s="896"/>
      <c r="Y79" s="896"/>
      <c r="Z79" s="896"/>
      <c r="AA79" s="896"/>
      <c r="AB79" s="896"/>
      <c r="AC79" s="896"/>
      <c r="AD79" s="896"/>
      <c r="AE79" s="896"/>
      <c r="AF79" s="896"/>
      <c r="AG79" s="896"/>
      <c r="AH79" s="896"/>
      <c r="AI79" s="896"/>
      <c r="AJ79" s="896"/>
      <c r="AK79" s="896"/>
      <c r="AL79" s="896"/>
      <c r="AM79" s="896"/>
      <c r="AN79" s="896"/>
      <c r="AO79" s="896"/>
      <c r="AP79" s="896"/>
      <c r="AQ79" s="896"/>
      <c r="AR79" s="896"/>
      <c r="AS79" s="896"/>
      <c r="AT79" s="896"/>
      <c r="AU79" s="896"/>
      <c r="AV79" s="896"/>
      <c r="AW79" s="896"/>
      <c r="AX79" s="896"/>
      <c r="AY79" s="728"/>
      <c r="AZ79" s="728"/>
      <c r="BA79" s="728"/>
      <c r="BB79" s="728"/>
      <c r="BC79" s="728"/>
      <c r="BD79" s="554"/>
      <c r="BE79" s="554"/>
      <c r="BF79" s="554"/>
      <c r="BG79" s="728"/>
      <c r="BH79" s="728"/>
      <c r="BI79" s="728"/>
      <c r="BJ79" s="138"/>
      <c r="BK79" s="896"/>
      <c r="BL79" s="896"/>
      <c r="BM79" s="896"/>
      <c r="BN79" s="896"/>
      <c r="BO79" s="896"/>
      <c r="BP79" s="896"/>
      <c r="BQ79" s="896"/>
      <c r="BR79" s="896"/>
      <c r="BS79" s="896"/>
      <c r="BT79" s="896"/>
      <c r="BU79" s="896"/>
      <c r="BV79" s="896"/>
    </row>
    <row r="80" spans="1:74" s="109" customFormat="1" ht="12" customHeight="1" x14ac:dyDescent="0.2">
      <c r="A80" s="907"/>
      <c r="B80" s="980" t="s">
        <v>118</v>
      </c>
      <c r="C80" s="980"/>
      <c r="D80" s="980"/>
      <c r="E80" s="980"/>
      <c r="F80" s="980"/>
      <c r="G80" s="980"/>
      <c r="H80" s="980"/>
      <c r="I80" s="980"/>
      <c r="J80" s="980"/>
      <c r="K80" s="980"/>
      <c r="L80" s="980"/>
      <c r="M80" s="980"/>
      <c r="N80" s="980"/>
      <c r="O80" s="980"/>
      <c r="P80" s="980"/>
      <c r="Q80" s="980"/>
      <c r="R80" s="980"/>
      <c r="S80" s="896"/>
      <c r="T80" s="896"/>
      <c r="U80" s="896"/>
      <c r="V80" s="896"/>
      <c r="W80" s="896"/>
      <c r="X80" s="896"/>
      <c r="Y80" s="896"/>
      <c r="Z80" s="896"/>
      <c r="AA80" s="896"/>
      <c r="AB80" s="896"/>
      <c r="AC80" s="896"/>
      <c r="AD80" s="896"/>
      <c r="AE80" s="896"/>
      <c r="AF80" s="896"/>
      <c r="AG80" s="896"/>
      <c r="AH80" s="896"/>
      <c r="AI80" s="896"/>
      <c r="AJ80" s="896"/>
      <c r="AK80" s="896"/>
      <c r="AL80" s="896"/>
      <c r="AM80" s="896"/>
      <c r="AN80" s="896"/>
      <c r="AO80" s="896"/>
      <c r="AP80" s="896"/>
      <c r="AQ80" s="896"/>
      <c r="AR80" s="896"/>
      <c r="AS80" s="896"/>
      <c r="AT80" s="896"/>
      <c r="AU80" s="896"/>
      <c r="AV80" s="896"/>
      <c r="AW80" s="896"/>
      <c r="AX80" s="896"/>
      <c r="AY80" s="728"/>
      <c r="AZ80" s="728"/>
      <c r="BA80" s="728"/>
      <c r="BB80" s="728"/>
      <c r="BC80" s="728"/>
      <c r="BD80" s="554"/>
      <c r="BE80" s="554"/>
      <c r="BF80" s="554"/>
      <c r="BG80" s="728"/>
      <c r="BH80" s="728"/>
      <c r="BI80" s="728"/>
      <c r="BJ80" s="138"/>
      <c r="BK80" s="896"/>
      <c r="BL80" s="896"/>
      <c r="BM80" s="896"/>
      <c r="BN80" s="896"/>
      <c r="BO80" s="896"/>
      <c r="BP80" s="896"/>
      <c r="BQ80" s="896"/>
      <c r="BR80" s="896"/>
      <c r="BS80" s="896"/>
      <c r="BT80" s="896"/>
      <c r="BU80" s="896"/>
      <c r="BV80" s="896"/>
    </row>
    <row r="81" spans="1:74" s="109" customFormat="1" ht="12" customHeight="1" x14ac:dyDescent="0.2">
      <c r="A81" s="907"/>
      <c r="B81" s="966" t="s">
        <v>119</v>
      </c>
      <c r="C81" s="989"/>
      <c r="D81" s="989"/>
      <c r="E81" s="989"/>
      <c r="F81" s="989"/>
      <c r="G81" s="989"/>
      <c r="H81" s="989"/>
      <c r="I81" s="989"/>
      <c r="J81" s="989"/>
      <c r="K81" s="989"/>
      <c r="L81" s="989"/>
      <c r="M81" s="989"/>
      <c r="N81" s="989"/>
      <c r="O81" s="989"/>
      <c r="P81" s="989"/>
      <c r="Q81" s="972"/>
      <c r="R81" s="877"/>
      <c r="S81" s="896"/>
      <c r="T81" s="896"/>
      <c r="U81" s="896"/>
      <c r="V81" s="896"/>
      <c r="W81" s="896"/>
      <c r="X81" s="896"/>
      <c r="Y81" s="896"/>
      <c r="Z81" s="896"/>
      <c r="AA81" s="896"/>
      <c r="AB81" s="896"/>
      <c r="AC81" s="896"/>
      <c r="AD81" s="896"/>
      <c r="AE81" s="896"/>
      <c r="AF81" s="896"/>
      <c r="AG81" s="896"/>
      <c r="AH81" s="896"/>
      <c r="AI81" s="896"/>
      <c r="AJ81" s="896"/>
      <c r="AK81" s="896"/>
      <c r="AL81" s="896"/>
      <c r="AM81" s="896"/>
      <c r="AN81" s="896"/>
      <c r="AO81" s="896"/>
      <c r="AP81" s="896"/>
      <c r="AQ81" s="896"/>
      <c r="AR81" s="896"/>
      <c r="AS81" s="896"/>
      <c r="AT81" s="896"/>
      <c r="AU81" s="896"/>
      <c r="AV81" s="896"/>
      <c r="AW81" s="896"/>
      <c r="AX81" s="896"/>
      <c r="AY81" s="728"/>
      <c r="AZ81" s="728"/>
      <c r="BA81" s="728"/>
      <c r="BB81" s="728"/>
      <c r="BC81" s="728"/>
      <c r="BD81" s="554"/>
      <c r="BE81" s="554"/>
      <c r="BF81" s="554"/>
      <c r="BG81" s="728"/>
      <c r="BH81" s="728"/>
      <c r="BI81" s="728"/>
      <c r="BJ81" s="138"/>
      <c r="BK81" s="896"/>
      <c r="BL81" s="896"/>
      <c r="BM81" s="896"/>
      <c r="BN81" s="896"/>
      <c r="BO81" s="896"/>
      <c r="BP81" s="896"/>
      <c r="BQ81" s="896"/>
      <c r="BR81" s="896"/>
      <c r="BS81" s="896"/>
      <c r="BT81" s="896"/>
      <c r="BU81" s="896"/>
      <c r="BV81" s="896"/>
    </row>
    <row r="82" spans="1:74" s="109" customFormat="1" ht="12" customHeight="1" x14ac:dyDescent="0.2">
      <c r="A82" s="907"/>
      <c r="B82" s="990" t="s">
        <v>120</v>
      </c>
      <c r="C82" s="972"/>
      <c r="D82" s="972"/>
      <c r="E82" s="972"/>
      <c r="F82" s="972"/>
      <c r="G82" s="972"/>
      <c r="H82" s="972"/>
      <c r="I82" s="972"/>
      <c r="J82" s="972"/>
      <c r="K82" s="972"/>
      <c r="L82" s="972"/>
      <c r="M82" s="972"/>
      <c r="N82" s="972"/>
      <c r="O82" s="972"/>
      <c r="P82" s="972"/>
      <c r="Q82" s="972"/>
      <c r="R82" s="877"/>
      <c r="S82" s="896"/>
      <c r="T82" s="896"/>
      <c r="U82" s="896"/>
      <c r="V82" s="896"/>
      <c r="W82" s="896"/>
      <c r="X82" s="896"/>
      <c r="Y82" s="896"/>
      <c r="Z82" s="896"/>
      <c r="AA82" s="896"/>
      <c r="AB82" s="896"/>
      <c r="AC82" s="896"/>
      <c r="AD82" s="896"/>
      <c r="AE82" s="896"/>
      <c r="AF82" s="896"/>
      <c r="AG82" s="896"/>
      <c r="AH82" s="896"/>
      <c r="AI82" s="896"/>
      <c r="AJ82" s="896"/>
      <c r="AK82" s="896"/>
      <c r="AL82" s="896"/>
      <c r="AM82" s="896"/>
      <c r="AN82" s="896"/>
      <c r="AO82" s="896"/>
      <c r="AP82" s="896"/>
      <c r="AQ82" s="896"/>
      <c r="AR82" s="896"/>
      <c r="AS82" s="896"/>
      <c r="AT82" s="896"/>
      <c r="AU82" s="896"/>
      <c r="AV82" s="896"/>
      <c r="AW82" s="896"/>
      <c r="AX82" s="896"/>
      <c r="AY82" s="728"/>
      <c r="AZ82" s="728"/>
      <c r="BA82" s="728"/>
      <c r="BB82" s="728"/>
      <c r="BC82" s="728"/>
      <c r="BD82" s="554"/>
      <c r="BE82" s="554"/>
      <c r="BF82" s="554"/>
      <c r="BG82" s="728"/>
      <c r="BH82" s="728"/>
      <c r="BI82" s="728"/>
      <c r="BJ82" s="138"/>
      <c r="BK82" s="896"/>
      <c r="BL82" s="896"/>
      <c r="BM82" s="896"/>
      <c r="BN82" s="896"/>
      <c r="BO82" s="896"/>
      <c r="BP82" s="896"/>
      <c r="BQ82" s="896"/>
      <c r="BR82" s="896"/>
      <c r="BS82" s="896"/>
      <c r="BT82" s="896"/>
      <c r="BU82" s="896"/>
      <c r="BV82" s="896"/>
    </row>
    <row r="83" spans="1:74" s="109" customFormat="1" ht="12" customHeight="1" x14ac:dyDescent="0.2">
      <c r="A83" s="907"/>
      <c r="B83" s="990" t="s">
        <v>121</v>
      </c>
      <c r="C83" s="972"/>
      <c r="D83" s="972"/>
      <c r="E83" s="972"/>
      <c r="F83" s="972"/>
      <c r="G83" s="972"/>
      <c r="H83" s="972"/>
      <c r="I83" s="972"/>
      <c r="J83" s="972"/>
      <c r="K83" s="972"/>
      <c r="L83" s="972"/>
      <c r="M83" s="972"/>
      <c r="N83" s="972"/>
      <c r="O83" s="972"/>
      <c r="P83" s="972"/>
      <c r="Q83" s="972"/>
      <c r="R83" s="877"/>
      <c r="S83" s="896"/>
      <c r="T83" s="896"/>
      <c r="U83" s="896"/>
      <c r="V83" s="896"/>
      <c r="W83" s="896"/>
      <c r="X83" s="896"/>
      <c r="Y83" s="896"/>
      <c r="Z83" s="896"/>
      <c r="AA83" s="896"/>
      <c r="AB83" s="896"/>
      <c r="AC83" s="896"/>
      <c r="AD83" s="896"/>
      <c r="AE83" s="896"/>
      <c r="AF83" s="896"/>
      <c r="AG83" s="896"/>
      <c r="AH83" s="896"/>
      <c r="AI83" s="896"/>
      <c r="AJ83" s="896"/>
      <c r="AK83" s="896"/>
      <c r="AL83" s="896"/>
      <c r="AM83" s="896"/>
      <c r="AN83" s="896"/>
      <c r="AO83" s="896"/>
      <c r="AP83" s="896"/>
      <c r="AQ83" s="896"/>
      <c r="AR83" s="896"/>
      <c r="AS83" s="896"/>
      <c r="AT83" s="896"/>
      <c r="AU83" s="896"/>
      <c r="AV83" s="896"/>
      <c r="AW83" s="896"/>
      <c r="AX83" s="896"/>
      <c r="AY83" s="728"/>
      <c r="AZ83" s="728"/>
      <c r="BA83" s="728"/>
      <c r="BB83" s="728"/>
      <c r="BC83" s="728"/>
      <c r="BD83" s="554"/>
      <c r="BE83" s="554"/>
      <c r="BF83" s="554"/>
      <c r="BG83" s="728"/>
      <c r="BH83" s="728"/>
      <c r="BI83" s="728"/>
      <c r="BJ83" s="138"/>
      <c r="BK83" s="896"/>
      <c r="BL83" s="896"/>
      <c r="BM83" s="896"/>
      <c r="BN83" s="896"/>
      <c r="BO83" s="896"/>
      <c r="BP83" s="896"/>
      <c r="BQ83" s="896"/>
      <c r="BR83" s="896"/>
      <c r="BS83" s="896"/>
      <c r="BT83" s="896"/>
      <c r="BU83" s="896"/>
      <c r="BV83" s="896"/>
    </row>
    <row r="84" spans="1:74" s="109" customFormat="1" ht="12" customHeight="1" x14ac:dyDescent="0.2">
      <c r="A84" s="907"/>
      <c r="B84" s="966" t="s">
        <v>122</v>
      </c>
      <c r="C84" s="972"/>
      <c r="D84" s="972"/>
      <c r="E84" s="972"/>
      <c r="F84" s="972"/>
      <c r="G84" s="972"/>
      <c r="H84" s="972"/>
      <c r="I84" s="972"/>
      <c r="J84" s="972"/>
      <c r="K84" s="972"/>
      <c r="L84" s="972"/>
      <c r="M84" s="972"/>
      <c r="N84" s="972"/>
      <c r="O84" s="972"/>
      <c r="P84" s="972"/>
      <c r="Q84" s="972"/>
      <c r="R84" s="877"/>
      <c r="S84" s="896"/>
      <c r="T84" s="896"/>
      <c r="U84" s="896"/>
      <c r="V84" s="896"/>
      <c r="W84" s="896"/>
      <c r="X84" s="896"/>
      <c r="Y84" s="896"/>
      <c r="Z84" s="896"/>
      <c r="AA84" s="896"/>
      <c r="AB84" s="896"/>
      <c r="AC84" s="896"/>
      <c r="AD84" s="896"/>
      <c r="AE84" s="896"/>
      <c r="AF84" s="896"/>
      <c r="AG84" s="896"/>
      <c r="AH84" s="896"/>
      <c r="AI84" s="896"/>
      <c r="AJ84" s="896"/>
      <c r="AK84" s="896"/>
      <c r="AL84" s="896"/>
      <c r="AM84" s="896"/>
      <c r="AN84" s="896"/>
      <c r="AO84" s="896"/>
      <c r="AP84" s="896"/>
      <c r="AQ84" s="896"/>
      <c r="AR84" s="896"/>
      <c r="AS84" s="896"/>
      <c r="AT84" s="896"/>
      <c r="AU84" s="896"/>
      <c r="AV84" s="896"/>
      <c r="AW84" s="896"/>
      <c r="AX84" s="896"/>
      <c r="AY84" s="728"/>
      <c r="AZ84" s="728"/>
      <c r="BA84" s="728"/>
      <c r="BB84" s="728"/>
      <c r="BC84" s="728"/>
      <c r="BD84" s="554"/>
      <c r="BE84" s="554"/>
      <c r="BF84" s="554"/>
      <c r="BG84" s="728"/>
      <c r="BH84" s="728"/>
      <c r="BI84" s="728"/>
      <c r="BJ84" s="138"/>
      <c r="BK84" s="896"/>
      <c r="BL84" s="896"/>
      <c r="BM84" s="896"/>
      <c r="BN84" s="896"/>
      <c r="BO84" s="896"/>
      <c r="BP84" s="896"/>
      <c r="BQ84" s="896"/>
      <c r="BR84" s="896"/>
      <c r="BS84" s="896"/>
      <c r="BT84" s="896"/>
      <c r="BU84" s="896"/>
      <c r="BV84" s="896"/>
    </row>
    <row r="85" spans="1:74" s="109" customFormat="1" ht="12" customHeight="1" x14ac:dyDescent="0.2">
      <c r="A85" s="907"/>
      <c r="B85" s="991" t="s">
        <v>123</v>
      </c>
      <c r="C85" s="972"/>
      <c r="D85" s="972"/>
      <c r="E85" s="972"/>
      <c r="F85" s="972"/>
      <c r="G85" s="972"/>
      <c r="H85" s="972"/>
      <c r="I85" s="972"/>
      <c r="J85" s="972"/>
      <c r="K85" s="972"/>
      <c r="L85" s="972"/>
      <c r="M85" s="972"/>
      <c r="N85" s="972"/>
      <c r="O85" s="972"/>
      <c r="P85" s="972"/>
      <c r="Q85" s="972"/>
      <c r="R85" s="877"/>
      <c r="S85" s="896"/>
      <c r="T85" s="896"/>
      <c r="U85" s="896"/>
      <c r="V85" s="896"/>
      <c r="W85" s="896"/>
      <c r="X85" s="896"/>
      <c r="Y85" s="896"/>
      <c r="Z85" s="896"/>
      <c r="AA85" s="896"/>
      <c r="AB85" s="896"/>
      <c r="AC85" s="896"/>
      <c r="AD85" s="896"/>
      <c r="AE85" s="896"/>
      <c r="AF85" s="896"/>
      <c r="AG85" s="896"/>
      <c r="AH85" s="896"/>
      <c r="AI85" s="896"/>
      <c r="AJ85" s="896"/>
      <c r="AK85" s="896"/>
      <c r="AL85" s="896"/>
      <c r="AM85" s="896"/>
      <c r="AN85" s="896"/>
      <c r="AO85" s="896"/>
      <c r="AP85" s="896"/>
      <c r="AQ85" s="896"/>
      <c r="AR85" s="896"/>
      <c r="AS85" s="896"/>
      <c r="AT85" s="896"/>
      <c r="AU85" s="896"/>
      <c r="AV85" s="896"/>
      <c r="AW85" s="896"/>
      <c r="AX85" s="896"/>
      <c r="AY85" s="728"/>
      <c r="AZ85" s="728"/>
      <c r="BA85" s="728"/>
      <c r="BB85" s="728"/>
      <c r="BC85" s="728"/>
      <c r="BD85" s="554"/>
      <c r="BE85" s="554"/>
      <c r="BF85" s="554"/>
      <c r="BG85" s="728"/>
      <c r="BH85" s="728"/>
      <c r="BI85" s="728"/>
      <c r="BJ85" s="138"/>
      <c r="BK85" s="896"/>
      <c r="BL85" s="896"/>
      <c r="BM85" s="896"/>
      <c r="BN85" s="896"/>
      <c r="BO85" s="896"/>
      <c r="BP85" s="896"/>
      <c r="BQ85" s="896"/>
      <c r="BR85" s="896"/>
      <c r="BS85" s="896"/>
      <c r="BT85" s="896"/>
      <c r="BU85" s="896"/>
      <c r="BV85" s="896"/>
    </row>
    <row r="86" spans="1:74" s="110" customFormat="1" ht="12" customHeight="1" x14ac:dyDescent="0.2">
      <c r="A86" s="907"/>
      <c r="B86" s="991" t="s">
        <v>124</v>
      </c>
      <c r="C86" s="972"/>
      <c r="D86" s="972"/>
      <c r="E86" s="972"/>
      <c r="F86" s="972"/>
      <c r="G86" s="972"/>
      <c r="H86" s="972"/>
      <c r="I86" s="972"/>
      <c r="J86" s="972"/>
      <c r="K86" s="972"/>
      <c r="L86" s="972"/>
      <c r="M86" s="972"/>
      <c r="N86" s="972"/>
      <c r="O86" s="972"/>
      <c r="P86" s="972"/>
      <c r="Q86" s="972"/>
      <c r="R86" s="577"/>
      <c r="S86" s="908"/>
      <c r="T86" s="908"/>
      <c r="U86" s="908"/>
      <c r="V86" s="908"/>
      <c r="W86" s="908"/>
      <c r="X86" s="908"/>
      <c r="Y86" s="908"/>
      <c r="Z86" s="908"/>
      <c r="AA86" s="908"/>
      <c r="AB86" s="908"/>
      <c r="AC86" s="908"/>
      <c r="AD86" s="908"/>
      <c r="AE86" s="908"/>
      <c r="AF86" s="908"/>
      <c r="AG86" s="908"/>
      <c r="AH86" s="908"/>
      <c r="AI86" s="908"/>
      <c r="AJ86" s="908"/>
      <c r="AK86" s="908"/>
      <c r="AL86" s="908"/>
      <c r="AM86" s="908"/>
      <c r="AN86" s="908"/>
      <c r="AO86" s="908"/>
      <c r="AP86" s="908"/>
      <c r="AQ86" s="908"/>
      <c r="AR86" s="908"/>
      <c r="AS86" s="908"/>
      <c r="AT86" s="908"/>
      <c r="AU86" s="908"/>
      <c r="AV86" s="908"/>
      <c r="AW86" s="908"/>
      <c r="AX86" s="908"/>
      <c r="AY86" s="728"/>
      <c r="AZ86" s="728"/>
      <c r="BA86" s="728"/>
      <c r="BB86" s="728"/>
      <c r="BC86" s="728"/>
      <c r="BD86" s="554"/>
      <c r="BE86" s="554"/>
      <c r="BF86" s="554"/>
      <c r="BG86" s="728"/>
      <c r="BH86" s="728"/>
      <c r="BI86" s="728"/>
      <c r="BJ86" s="139"/>
      <c r="BK86" s="908"/>
      <c r="BL86" s="908"/>
      <c r="BM86" s="908"/>
      <c r="BN86" s="908"/>
      <c r="BO86" s="908"/>
      <c r="BP86" s="908"/>
      <c r="BQ86" s="908"/>
      <c r="BR86" s="908"/>
      <c r="BS86" s="908"/>
      <c r="BT86" s="908"/>
      <c r="BU86" s="908"/>
      <c r="BV86" s="908"/>
    </row>
    <row r="87" spans="1:74" s="110" customFormat="1" ht="12" customHeight="1" x14ac:dyDescent="0.2">
      <c r="A87" s="577"/>
      <c r="B87" s="984"/>
      <c r="C87" s="985"/>
      <c r="D87" s="985"/>
      <c r="E87" s="985"/>
      <c r="F87" s="985"/>
      <c r="G87" s="985"/>
      <c r="H87" s="985"/>
      <c r="I87" s="985"/>
      <c r="J87" s="985"/>
      <c r="K87" s="985"/>
      <c r="L87" s="985"/>
      <c r="M87" s="985"/>
      <c r="N87" s="985"/>
      <c r="O87" s="985"/>
      <c r="P87" s="985"/>
      <c r="Q87" s="985"/>
      <c r="R87" s="908"/>
      <c r="S87" s="908"/>
      <c r="T87" s="908"/>
      <c r="U87" s="908"/>
      <c r="V87" s="908"/>
      <c r="W87" s="908"/>
      <c r="X87" s="908"/>
      <c r="Y87" s="908"/>
      <c r="Z87" s="908"/>
      <c r="AA87" s="908"/>
      <c r="AB87" s="908"/>
      <c r="AC87" s="908"/>
      <c r="AD87" s="908"/>
      <c r="AE87" s="908"/>
      <c r="AF87" s="908"/>
      <c r="AG87" s="908"/>
      <c r="AH87" s="908"/>
      <c r="AI87" s="908"/>
      <c r="AJ87" s="908"/>
      <c r="AK87" s="908"/>
      <c r="AL87" s="908"/>
      <c r="AM87" s="908"/>
      <c r="AN87" s="908"/>
      <c r="AO87" s="908"/>
      <c r="AP87" s="908"/>
      <c r="AQ87" s="908"/>
      <c r="AR87" s="908"/>
      <c r="AS87" s="908"/>
      <c r="AT87" s="908"/>
      <c r="AU87" s="908"/>
      <c r="AV87" s="908"/>
      <c r="AW87" s="908"/>
      <c r="AX87" s="908"/>
      <c r="AY87" s="728"/>
      <c r="AZ87" s="728"/>
      <c r="BA87" s="728"/>
      <c r="BB87" s="728"/>
      <c r="BC87" s="728"/>
      <c r="BD87" s="554"/>
      <c r="BE87" s="554"/>
      <c r="BF87" s="554"/>
      <c r="BG87" s="728"/>
      <c r="BH87" s="728"/>
      <c r="BI87" s="728"/>
      <c r="BJ87" s="139"/>
      <c r="BK87" s="908"/>
      <c r="BL87" s="908"/>
      <c r="BM87" s="908"/>
      <c r="BN87" s="908"/>
      <c r="BO87" s="908"/>
      <c r="BP87" s="908"/>
      <c r="BQ87" s="908"/>
      <c r="BR87" s="908"/>
      <c r="BS87" s="908"/>
      <c r="BT87" s="908"/>
      <c r="BU87" s="908"/>
      <c r="BV87" s="908"/>
    </row>
    <row r="88" spans="1:74" x14ac:dyDescent="0.2">
      <c r="A88" s="577"/>
      <c r="B88" s="577"/>
      <c r="C88" s="577"/>
      <c r="D88" s="577"/>
      <c r="E88" s="577"/>
      <c r="F88" s="577"/>
      <c r="G88" s="577"/>
      <c r="H88" s="577"/>
      <c r="I88" s="577"/>
      <c r="J88" s="577"/>
      <c r="K88" s="577"/>
      <c r="L88" s="577"/>
      <c r="M88" s="577"/>
      <c r="N88" s="577"/>
      <c r="O88" s="577"/>
      <c r="P88" s="577"/>
      <c r="Q88" s="577"/>
      <c r="R88" s="577"/>
      <c r="S88" s="577"/>
      <c r="T88" s="577"/>
      <c r="U88" s="577"/>
      <c r="V88" s="577"/>
      <c r="W88" s="577"/>
      <c r="X88" s="577"/>
      <c r="Y88" s="577"/>
      <c r="Z88" s="577"/>
      <c r="AA88" s="577"/>
      <c r="AB88" s="577"/>
      <c r="AC88" s="577"/>
      <c r="AD88" s="577"/>
      <c r="AE88" s="577"/>
      <c r="AF88" s="577"/>
      <c r="AG88" s="577"/>
      <c r="AH88" s="577"/>
      <c r="AI88" s="577"/>
      <c r="AJ88" s="577"/>
      <c r="AK88" s="577"/>
      <c r="AL88" s="577"/>
      <c r="AM88" s="577"/>
      <c r="AN88" s="577"/>
      <c r="AO88" s="577"/>
      <c r="AP88" s="577"/>
      <c r="AQ88" s="577"/>
      <c r="AR88" s="577"/>
      <c r="AS88" s="577"/>
      <c r="AT88" s="577"/>
      <c r="AU88" s="577"/>
      <c r="AV88" s="577"/>
      <c r="AW88" s="577"/>
      <c r="AX88" s="577"/>
      <c r="BK88" s="88"/>
      <c r="BL88" s="88"/>
      <c r="BM88" s="88"/>
      <c r="BN88" s="88"/>
      <c r="BO88" s="88"/>
      <c r="BP88" s="88"/>
      <c r="BQ88" s="88"/>
      <c r="BR88" s="88"/>
      <c r="BS88" s="88"/>
      <c r="BT88" s="88"/>
      <c r="BU88" s="88"/>
      <c r="BV88" s="88"/>
    </row>
    <row r="89" spans="1:74" x14ac:dyDescent="0.2">
      <c r="A89" s="577"/>
      <c r="B89" s="577"/>
      <c r="C89" s="577"/>
      <c r="D89" s="577"/>
      <c r="E89" s="577"/>
      <c r="F89" s="577"/>
      <c r="G89" s="577"/>
      <c r="H89" s="577"/>
      <c r="I89" s="577"/>
      <c r="J89" s="577"/>
      <c r="K89" s="577"/>
      <c r="L89" s="577"/>
      <c r="M89" s="577"/>
      <c r="N89" s="577"/>
      <c r="O89" s="577"/>
      <c r="P89" s="577"/>
      <c r="Q89" s="577"/>
      <c r="R89" s="577"/>
      <c r="S89" s="577"/>
      <c r="T89" s="577"/>
      <c r="U89" s="577"/>
      <c r="V89" s="577"/>
      <c r="W89" s="577"/>
      <c r="X89" s="577"/>
      <c r="Y89" s="577"/>
      <c r="Z89" s="577"/>
      <c r="AA89" s="577"/>
      <c r="AB89" s="577"/>
      <c r="AC89" s="577"/>
      <c r="AD89" s="577"/>
      <c r="AE89" s="577"/>
      <c r="AF89" s="577"/>
      <c r="AG89" s="577"/>
      <c r="AH89" s="577"/>
      <c r="AI89" s="577"/>
      <c r="AJ89" s="577"/>
      <c r="AK89" s="577"/>
      <c r="AL89" s="577"/>
      <c r="AM89" s="577"/>
      <c r="AN89" s="577"/>
      <c r="AO89" s="577"/>
      <c r="AP89" s="577"/>
      <c r="AQ89" s="577"/>
      <c r="AR89" s="577"/>
      <c r="AS89" s="577"/>
      <c r="AT89" s="577"/>
      <c r="AU89" s="577"/>
      <c r="AV89" s="577"/>
      <c r="AW89" s="577"/>
      <c r="AX89" s="577"/>
      <c r="BK89" s="88"/>
      <c r="BL89" s="88"/>
      <c r="BM89" s="88"/>
      <c r="BN89" s="88"/>
      <c r="BO89" s="88"/>
      <c r="BP89" s="88"/>
      <c r="BQ89" s="88"/>
      <c r="BR89" s="88"/>
      <c r="BS89" s="88"/>
      <c r="BT89" s="88"/>
      <c r="BU89" s="88"/>
      <c r="BV89" s="88"/>
    </row>
    <row r="90" spans="1:74" x14ac:dyDescent="0.2">
      <c r="A90" s="577"/>
      <c r="B90" s="901"/>
      <c r="C90" s="577"/>
      <c r="D90" s="577"/>
      <c r="E90" s="577"/>
      <c r="F90" s="577"/>
      <c r="G90" s="577"/>
      <c r="H90" s="577"/>
      <c r="I90" s="577"/>
      <c r="J90" s="577"/>
      <c r="K90" s="577"/>
      <c r="L90" s="577"/>
      <c r="M90" s="577"/>
      <c r="N90" s="577"/>
      <c r="O90" s="577"/>
      <c r="P90" s="577"/>
      <c r="Q90" s="577"/>
      <c r="R90" s="577"/>
      <c r="S90" s="577"/>
      <c r="T90" s="577"/>
      <c r="U90" s="577"/>
      <c r="V90" s="577"/>
      <c r="W90" s="577"/>
      <c r="X90" s="577"/>
      <c r="Y90" s="577"/>
      <c r="Z90" s="577"/>
      <c r="AA90" s="577"/>
      <c r="AB90" s="577"/>
      <c r="AC90" s="577"/>
      <c r="AD90" s="577"/>
      <c r="AE90" s="577"/>
      <c r="AF90" s="577"/>
      <c r="AG90" s="577"/>
      <c r="AH90" s="577"/>
      <c r="AI90" s="577"/>
      <c r="AJ90" s="577"/>
      <c r="AK90" s="577"/>
      <c r="AL90" s="577"/>
      <c r="AM90" s="577"/>
      <c r="AN90" s="577"/>
      <c r="AO90" s="577"/>
      <c r="AP90" s="577"/>
      <c r="AQ90" s="577"/>
      <c r="AR90" s="577"/>
      <c r="AS90" s="577"/>
      <c r="AT90" s="577"/>
      <c r="AU90" s="577"/>
      <c r="AV90" s="577"/>
      <c r="AW90" s="577"/>
      <c r="AX90" s="577"/>
      <c r="BK90" s="88"/>
      <c r="BL90" s="88"/>
      <c r="BM90" s="88"/>
      <c r="BN90" s="88"/>
      <c r="BO90" s="88"/>
      <c r="BP90" s="88"/>
      <c r="BQ90" s="88"/>
      <c r="BR90" s="88"/>
      <c r="BS90" s="88"/>
      <c r="BT90" s="88"/>
      <c r="BU90" s="88"/>
      <c r="BV90" s="88"/>
    </row>
    <row r="91" spans="1:74" x14ac:dyDescent="0.2">
      <c r="A91" s="577"/>
      <c r="B91" s="577"/>
      <c r="C91" s="577"/>
      <c r="D91" s="577"/>
      <c r="E91" s="577"/>
      <c r="F91" s="577"/>
      <c r="G91" s="577"/>
      <c r="H91" s="577"/>
      <c r="I91" s="577"/>
      <c r="J91" s="577"/>
      <c r="K91" s="577"/>
      <c r="L91" s="577"/>
      <c r="M91" s="577"/>
      <c r="N91" s="577"/>
      <c r="O91" s="577"/>
      <c r="P91" s="577"/>
      <c r="Q91" s="577"/>
      <c r="R91" s="577"/>
      <c r="S91" s="577"/>
      <c r="T91" s="577"/>
      <c r="U91" s="577"/>
      <c r="V91" s="577"/>
      <c r="W91" s="577"/>
      <c r="X91" s="577"/>
      <c r="Y91" s="577"/>
      <c r="Z91" s="577"/>
      <c r="AA91" s="577"/>
      <c r="AB91" s="577"/>
      <c r="AC91" s="577"/>
      <c r="AD91" s="577"/>
      <c r="AE91" s="577"/>
      <c r="AF91" s="577"/>
      <c r="AG91" s="577"/>
      <c r="AH91" s="577"/>
      <c r="AI91" s="577"/>
      <c r="AJ91" s="577"/>
      <c r="AK91" s="577"/>
      <c r="AL91" s="577"/>
      <c r="AM91" s="577"/>
      <c r="AN91" s="577"/>
      <c r="AO91" s="577"/>
      <c r="AP91" s="577"/>
      <c r="AQ91" s="577"/>
      <c r="AR91" s="577"/>
      <c r="AS91" s="577"/>
      <c r="AT91" s="577"/>
      <c r="AU91" s="577"/>
      <c r="AV91" s="577"/>
      <c r="AW91" s="577"/>
      <c r="AX91" s="577"/>
      <c r="BK91" s="88"/>
      <c r="BL91" s="88"/>
      <c r="BM91" s="88"/>
      <c r="BN91" s="88"/>
      <c r="BO91" s="88"/>
      <c r="BP91" s="88"/>
      <c r="BQ91" s="88"/>
      <c r="BR91" s="88"/>
      <c r="BS91" s="88"/>
      <c r="BT91" s="88"/>
      <c r="BU91" s="88"/>
      <c r="BV91" s="88"/>
    </row>
    <row r="92" spans="1:74" x14ac:dyDescent="0.2">
      <c r="A92" s="577"/>
      <c r="B92" s="577"/>
      <c r="C92" s="577"/>
      <c r="D92" s="577"/>
      <c r="E92" s="577"/>
      <c r="F92" s="577"/>
      <c r="G92" s="577"/>
      <c r="H92" s="577"/>
      <c r="I92" s="577"/>
      <c r="J92" s="577"/>
      <c r="K92" s="577"/>
      <c r="L92" s="577"/>
      <c r="M92" s="577"/>
      <c r="N92" s="577"/>
      <c r="O92" s="577"/>
      <c r="P92" s="577"/>
      <c r="Q92" s="577"/>
      <c r="R92" s="577"/>
      <c r="S92" s="577"/>
      <c r="T92" s="577"/>
      <c r="U92" s="577"/>
      <c r="V92" s="577"/>
      <c r="W92" s="577"/>
      <c r="X92" s="577"/>
      <c r="Y92" s="577"/>
      <c r="Z92" s="577"/>
      <c r="AA92" s="577"/>
      <c r="AB92" s="577"/>
      <c r="AC92" s="577"/>
      <c r="AD92" s="577"/>
      <c r="AE92" s="577"/>
      <c r="AF92" s="577"/>
      <c r="AG92" s="577"/>
      <c r="AH92" s="577"/>
      <c r="AI92" s="577"/>
      <c r="AJ92" s="577"/>
      <c r="AK92" s="577"/>
      <c r="AL92" s="577"/>
      <c r="AM92" s="577"/>
      <c r="AN92" s="577"/>
      <c r="AO92" s="577"/>
      <c r="AP92" s="577"/>
      <c r="AQ92" s="577"/>
      <c r="AR92" s="577"/>
      <c r="AS92" s="577"/>
      <c r="AT92" s="577"/>
      <c r="AU92" s="577"/>
      <c r="AV92" s="577"/>
      <c r="AW92" s="577"/>
      <c r="AX92" s="577"/>
      <c r="BK92" s="88"/>
      <c r="BL92" s="88"/>
      <c r="BM92" s="88"/>
      <c r="BN92" s="88"/>
      <c r="BO92" s="88"/>
      <c r="BP92" s="88"/>
      <c r="BQ92" s="88"/>
      <c r="BR92" s="88"/>
      <c r="BS92" s="88"/>
      <c r="BT92" s="88"/>
      <c r="BU92" s="88"/>
      <c r="BV92" s="88"/>
    </row>
    <row r="93" spans="1:74" x14ac:dyDescent="0.2">
      <c r="A93" s="577"/>
      <c r="B93" s="577"/>
      <c r="C93" s="577"/>
      <c r="D93" s="577"/>
      <c r="E93" s="577"/>
      <c r="F93" s="577"/>
      <c r="G93" s="577"/>
      <c r="H93" s="577"/>
      <c r="I93" s="577"/>
      <c r="J93" s="577"/>
      <c r="K93" s="577"/>
      <c r="L93" s="577"/>
      <c r="M93" s="577"/>
      <c r="N93" s="577"/>
      <c r="O93" s="577"/>
      <c r="P93" s="577"/>
      <c r="Q93" s="577"/>
      <c r="R93" s="577"/>
      <c r="S93" s="577"/>
      <c r="T93" s="577"/>
      <c r="U93" s="577"/>
      <c r="V93" s="577"/>
      <c r="W93" s="577"/>
      <c r="X93" s="577"/>
      <c r="Y93" s="577"/>
      <c r="Z93" s="577"/>
      <c r="AA93" s="577"/>
      <c r="AB93" s="577"/>
      <c r="AC93" s="577"/>
      <c r="AD93" s="577"/>
      <c r="AE93" s="577"/>
      <c r="AF93" s="577"/>
      <c r="AG93" s="577"/>
      <c r="AH93" s="577"/>
      <c r="AI93" s="577"/>
      <c r="AJ93" s="577"/>
      <c r="AK93" s="577"/>
      <c r="AL93" s="577"/>
      <c r="AM93" s="577"/>
      <c r="AN93" s="577"/>
      <c r="AO93" s="577"/>
      <c r="AP93" s="577"/>
      <c r="AQ93" s="577"/>
      <c r="AR93" s="577"/>
      <c r="AS93" s="577"/>
      <c r="AT93" s="577"/>
      <c r="AU93" s="577"/>
      <c r="AV93" s="577"/>
      <c r="AW93" s="577"/>
      <c r="AX93" s="577"/>
      <c r="BK93" s="88"/>
      <c r="BL93" s="88"/>
      <c r="BM93" s="88"/>
      <c r="BN93" s="88"/>
      <c r="BO93" s="88"/>
      <c r="BP93" s="88"/>
      <c r="BQ93" s="88"/>
      <c r="BR93" s="88"/>
      <c r="BS93" s="88"/>
      <c r="BT93" s="88"/>
      <c r="BU93" s="88"/>
      <c r="BV93" s="88"/>
    </row>
    <row r="94" spans="1:74" x14ac:dyDescent="0.2">
      <c r="A94" s="577"/>
      <c r="B94" s="577"/>
      <c r="C94" s="577"/>
      <c r="D94" s="577"/>
      <c r="E94" s="577"/>
      <c r="F94" s="577"/>
      <c r="G94" s="577"/>
      <c r="H94" s="577"/>
      <c r="I94" s="577"/>
      <c r="J94" s="577"/>
      <c r="K94" s="577"/>
      <c r="L94" s="577"/>
      <c r="M94" s="577"/>
      <c r="N94" s="577"/>
      <c r="O94" s="577"/>
      <c r="P94" s="577"/>
      <c r="Q94" s="577"/>
      <c r="R94" s="577"/>
      <c r="S94" s="577"/>
      <c r="T94" s="577"/>
      <c r="U94" s="577"/>
      <c r="V94" s="577"/>
      <c r="W94" s="577"/>
      <c r="X94" s="577"/>
      <c r="Y94" s="577"/>
      <c r="Z94" s="577"/>
      <c r="AA94" s="577"/>
      <c r="AB94" s="577"/>
      <c r="AC94" s="577"/>
      <c r="AD94" s="577"/>
      <c r="AE94" s="577"/>
      <c r="AF94" s="577"/>
      <c r="AG94" s="577"/>
      <c r="AH94" s="577"/>
      <c r="AI94" s="577"/>
      <c r="AJ94" s="577"/>
      <c r="AK94" s="577"/>
      <c r="AL94" s="577"/>
      <c r="AM94" s="577"/>
      <c r="AN94" s="577"/>
      <c r="AO94" s="577"/>
      <c r="AP94" s="577"/>
      <c r="AQ94" s="577"/>
      <c r="AR94" s="577"/>
      <c r="AS94" s="577"/>
      <c r="AT94" s="577"/>
      <c r="AU94" s="577"/>
      <c r="AV94" s="577"/>
      <c r="AW94" s="577"/>
      <c r="AX94" s="577"/>
      <c r="BK94" s="88"/>
      <c r="BL94" s="88"/>
      <c r="BM94" s="88"/>
      <c r="BN94" s="88"/>
      <c r="BO94" s="88"/>
      <c r="BP94" s="88"/>
      <c r="BQ94" s="88"/>
      <c r="BR94" s="88"/>
      <c r="BS94" s="88"/>
      <c r="BT94" s="88"/>
      <c r="BU94" s="88"/>
      <c r="BV94" s="88"/>
    </row>
    <row r="95" spans="1:74" x14ac:dyDescent="0.2">
      <c r="A95" s="577"/>
      <c r="B95" s="577"/>
      <c r="C95" s="577"/>
      <c r="D95" s="577"/>
      <c r="E95" s="577"/>
      <c r="F95" s="577"/>
      <c r="G95" s="577"/>
      <c r="H95" s="577"/>
      <c r="I95" s="577"/>
      <c r="J95" s="577"/>
      <c r="K95" s="577"/>
      <c r="L95" s="577"/>
      <c r="M95" s="577"/>
      <c r="N95" s="577"/>
      <c r="O95" s="577"/>
      <c r="P95" s="577"/>
      <c r="Q95" s="577"/>
      <c r="R95" s="577"/>
      <c r="S95" s="577"/>
      <c r="T95" s="577"/>
      <c r="U95" s="577"/>
      <c r="V95" s="577"/>
      <c r="W95" s="577"/>
      <c r="X95" s="577"/>
      <c r="Y95" s="577"/>
      <c r="Z95" s="577"/>
      <c r="AA95" s="577"/>
      <c r="AB95" s="577"/>
      <c r="AC95" s="577"/>
      <c r="AD95" s="577"/>
      <c r="AE95" s="577"/>
      <c r="AF95" s="577"/>
      <c r="AG95" s="577"/>
      <c r="AH95" s="577"/>
      <c r="AI95" s="577"/>
      <c r="AJ95" s="577"/>
      <c r="AK95" s="577"/>
      <c r="AL95" s="577"/>
      <c r="AM95" s="577"/>
      <c r="AN95" s="577"/>
      <c r="AO95" s="577"/>
      <c r="AP95" s="577"/>
      <c r="AQ95" s="577"/>
      <c r="AR95" s="577"/>
      <c r="AS95" s="577"/>
      <c r="AT95" s="577"/>
      <c r="AU95" s="577"/>
      <c r="AV95" s="577"/>
      <c r="AW95" s="577"/>
      <c r="AX95" s="577"/>
      <c r="BK95" s="88"/>
      <c r="BL95" s="88"/>
      <c r="BM95" s="88"/>
      <c r="BN95" s="88"/>
      <c r="BO95" s="88"/>
      <c r="BP95" s="88"/>
      <c r="BQ95" s="88"/>
      <c r="BR95" s="88"/>
      <c r="BS95" s="88"/>
      <c r="BT95" s="88"/>
      <c r="BU95" s="88"/>
      <c r="BV95" s="88"/>
    </row>
    <row r="96" spans="1:74" x14ac:dyDescent="0.2">
      <c r="A96" s="577"/>
      <c r="B96" s="577"/>
      <c r="C96" s="577"/>
      <c r="D96" s="577"/>
      <c r="E96" s="577"/>
      <c r="F96" s="577"/>
      <c r="G96" s="577"/>
      <c r="H96" s="577"/>
      <c r="I96" s="577"/>
      <c r="J96" s="577"/>
      <c r="K96" s="577"/>
      <c r="L96" s="577"/>
      <c r="M96" s="577"/>
      <c r="N96" s="577"/>
      <c r="O96" s="577"/>
      <c r="P96" s="577"/>
      <c r="Q96" s="577"/>
      <c r="R96" s="577"/>
      <c r="S96" s="577"/>
      <c r="T96" s="577"/>
      <c r="U96" s="577"/>
      <c r="V96" s="577"/>
      <c r="W96" s="577"/>
      <c r="X96" s="577"/>
      <c r="Y96" s="577"/>
      <c r="Z96" s="577"/>
      <c r="AA96" s="577"/>
      <c r="AB96" s="577"/>
      <c r="AC96" s="577"/>
      <c r="AD96" s="577"/>
      <c r="AE96" s="577"/>
      <c r="AF96" s="577"/>
      <c r="AG96" s="577"/>
      <c r="AH96" s="577"/>
      <c r="AI96" s="577"/>
      <c r="AJ96" s="577"/>
      <c r="AK96" s="577"/>
      <c r="AL96" s="577"/>
      <c r="AM96" s="577"/>
      <c r="AN96" s="577"/>
      <c r="AO96" s="577"/>
      <c r="AP96" s="577"/>
      <c r="AQ96" s="577"/>
      <c r="AR96" s="577"/>
      <c r="AS96" s="577"/>
      <c r="AT96" s="577"/>
      <c r="AU96" s="577"/>
      <c r="AV96" s="577"/>
      <c r="AW96" s="577"/>
      <c r="AX96" s="577"/>
      <c r="BK96" s="88"/>
      <c r="BL96" s="88"/>
      <c r="BM96" s="88"/>
      <c r="BN96" s="88"/>
      <c r="BO96" s="88"/>
      <c r="BP96" s="88"/>
      <c r="BQ96" s="88"/>
      <c r="BR96" s="88"/>
      <c r="BS96" s="88"/>
      <c r="BT96" s="88"/>
      <c r="BU96" s="88"/>
      <c r="BV96" s="88"/>
    </row>
    <row r="97" spans="63:74" x14ac:dyDescent="0.2">
      <c r="BK97" s="88"/>
      <c r="BL97" s="88"/>
      <c r="BM97" s="88"/>
      <c r="BN97" s="88"/>
      <c r="BO97" s="88"/>
      <c r="BP97" s="88"/>
      <c r="BQ97" s="88"/>
      <c r="BR97" s="88"/>
      <c r="BS97" s="88"/>
      <c r="BT97" s="88"/>
      <c r="BU97" s="88"/>
      <c r="BV97" s="88"/>
    </row>
    <row r="98" spans="63:74" x14ac:dyDescent="0.2">
      <c r="BK98" s="88"/>
      <c r="BL98" s="88"/>
      <c r="BM98" s="88"/>
      <c r="BN98" s="88"/>
      <c r="BO98" s="88"/>
      <c r="BP98" s="88"/>
      <c r="BQ98" s="88"/>
      <c r="BR98" s="88"/>
      <c r="BS98" s="88"/>
      <c r="BT98" s="88"/>
      <c r="BU98" s="88"/>
      <c r="BV98" s="88"/>
    </row>
    <row r="99" spans="63:74" x14ac:dyDescent="0.2">
      <c r="BK99" s="88"/>
      <c r="BL99" s="88"/>
      <c r="BM99" s="88"/>
      <c r="BN99" s="88"/>
      <c r="BO99" s="88"/>
      <c r="BP99" s="88"/>
      <c r="BQ99" s="88"/>
      <c r="BR99" s="88"/>
      <c r="BS99" s="88"/>
      <c r="BT99" s="88"/>
      <c r="BU99" s="88"/>
      <c r="BV99" s="88"/>
    </row>
    <row r="100" spans="63:74" x14ac:dyDescent="0.2">
      <c r="BK100" s="88"/>
      <c r="BL100" s="88"/>
      <c r="BM100" s="88"/>
      <c r="BN100" s="88"/>
      <c r="BO100" s="88"/>
      <c r="BP100" s="88"/>
      <c r="BQ100" s="88"/>
      <c r="BR100" s="88"/>
      <c r="BS100" s="88"/>
      <c r="BT100" s="88"/>
      <c r="BU100" s="88"/>
      <c r="BV100" s="88"/>
    </row>
    <row r="101" spans="63:74" x14ac:dyDescent="0.2">
      <c r="BK101" s="88"/>
      <c r="BL101" s="88"/>
      <c r="BM101" s="88"/>
      <c r="BN101" s="88"/>
      <c r="BO101" s="88"/>
      <c r="BP101" s="88"/>
      <c r="BQ101" s="88"/>
      <c r="BR101" s="88"/>
      <c r="BS101" s="88"/>
      <c r="BT101" s="88"/>
      <c r="BU101" s="88"/>
      <c r="BV101" s="88"/>
    </row>
    <row r="102" spans="63:74" x14ac:dyDescent="0.2">
      <c r="BK102" s="88"/>
      <c r="BL102" s="88"/>
      <c r="BM102" s="88"/>
      <c r="BN102" s="88"/>
      <c r="BO102" s="88"/>
      <c r="BP102" s="88"/>
      <c r="BQ102" s="88"/>
      <c r="BR102" s="88"/>
      <c r="BS102" s="88"/>
      <c r="BT102" s="88"/>
      <c r="BU102" s="88"/>
      <c r="BV102" s="88"/>
    </row>
    <row r="103" spans="63:74" x14ac:dyDescent="0.2">
      <c r="BK103" s="88"/>
      <c r="BL103" s="88"/>
      <c r="BM103" s="88"/>
      <c r="BN103" s="88"/>
      <c r="BO103" s="88"/>
      <c r="BP103" s="88"/>
      <c r="BQ103" s="88"/>
      <c r="BR103" s="88"/>
      <c r="BS103" s="88"/>
      <c r="BT103" s="88"/>
      <c r="BU103" s="88"/>
      <c r="BV103" s="88"/>
    </row>
    <row r="104" spans="63:74" x14ac:dyDescent="0.2">
      <c r="BK104" s="88"/>
      <c r="BL104" s="88"/>
      <c r="BM104" s="88"/>
      <c r="BN104" s="88"/>
      <c r="BO104" s="88"/>
      <c r="BP104" s="88"/>
      <c r="BQ104" s="88"/>
      <c r="BR104" s="88"/>
      <c r="BS104" s="88"/>
      <c r="BT104" s="88"/>
      <c r="BU104" s="88"/>
      <c r="BV104" s="88"/>
    </row>
    <row r="105" spans="63:74" x14ac:dyDescent="0.2">
      <c r="BK105" s="88"/>
      <c r="BL105" s="88"/>
      <c r="BM105" s="88"/>
      <c r="BN105" s="88"/>
      <c r="BO105" s="88"/>
      <c r="BP105" s="88"/>
      <c r="BQ105" s="88"/>
      <c r="BR105" s="88"/>
      <c r="BS105" s="88"/>
      <c r="BT105" s="88"/>
      <c r="BU105" s="88"/>
      <c r="BV105" s="88"/>
    </row>
    <row r="106" spans="63:74" x14ac:dyDescent="0.2">
      <c r="BK106" s="88"/>
      <c r="BL106" s="88"/>
      <c r="BM106" s="88"/>
      <c r="BN106" s="88"/>
      <c r="BO106" s="88"/>
      <c r="BP106" s="88"/>
      <c r="BQ106" s="88"/>
      <c r="BR106" s="88"/>
      <c r="BS106" s="88"/>
      <c r="BT106" s="88"/>
      <c r="BU106" s="88"/>
      <c r="BV106" s="88"/>
    </row>
    <row r="107" spans="63:74" x14ac:dyDescent="0.2">
      <c r="BK107" s="88"/>
      <c r="BL107" s="88"/>
      <c r="BM107" s="88"/>
      <c r="BN107" s="88"/>
      <c r="BO107" s="88"/>
      <c r="BP107" s="88"/>
      <c r="BQ107" s="88"/>
      <c r="BR107" s="88"/>
      <c r="BS107" s="88"/>
      <c r="BT107" s="88"/>
      <c r="BU107" s="88"/>
      <c r="BV107" s="88"/>
    </row>
    <row r="108" spans="63:74" x14ac:dyDescent="0.2">
      <c r="BK108" s="88"/>
      <c r="BL108" s="88"/>
      <c r="BM108" s="88"/>
      <c r="BN108" s="88"/>
      <c r="BO108" s="88"/>
      <c r="BP108" s="88"/>
      <c r="BQ108" s="88"/>
      <c r="BR108" s="88"/>
      <c r="BS108" s="88"/>
      <c r="BT108" s="88"/>
      <c r="BU108" s="88"/>
      <c r="BV108" s="88"/>
    </row>
    <row r="109" spans="63:74" x14ac:dyDescent="0.2">
      <c r="BK109" s="88"/>
      <c r="BL109" s="88"/>
      <c r="BM109" s="88"/>
      <c r="BN109" s="88"/>
      <c r="BO109" s="88"/>
      <c r="BP109" s="88"/>
      <c r="BQ109" s="88"/>
      <c r="BR109" s="88"/>
      <c r="BS109" s="88"/>
      <c r="BT109" s="88"/>
      <c r="BU109" s="88"/>
      <c r="BV109" s="88"/>
    </row>
    <row r="110" spans="63:74" x14ac:dyDescent="0.2">
      <c r="BK110" s="88"/>
      <c r="BL110" s="88"/>
      <c r="BM110" s="88"/>
      <c r="BN110" s="88"/>
      <c r="BO110" s="88"/>
      <c r="BP110" s="88"/>
      <c r="BQ110" s="88"/>
      <c r="BR110" s="88"/>
      <c r="BS110" s="88"/>
      <c r="BT110" s="88"/>
      <c r="BU110" s="88"/>
      <c r="BV110" s="88"/>
    </row>
    <row r="111" spans="63:74" x14ac:dyDescent="0.2">
      <c r="BK111" s="88"/>
      <c r="BL111" s="88"/>
      <c r="BM111" s="88"/>
      <c r="BN111" s="88"/>
      <c r="BO111" s="88"/>
      <c r="BP111" s="88"/>
      <c r="BQ111" s="88"/>
      <c r="BR111" s="88"/>
      <c r="BS111" s="88"/>
      <c r="BT111" s="88"/>
      <c r="BU111" s="88"/>
      <c r="BV111" s="88"/>
    </row>
    <row r="112" spans="63:74" x14ac:dyDescent="0.2">
      <c r="BK112" s="88"/>
      <c r="BL112" s="88"/>
      <c r="BM112" s="88"/>
      <c r="BN112" s="88"/>
      <c r="BO112" s="88"/>
      <c r="BP112" s="88"/>
      <c r="BQ112" s="88"/>
      <c r="BR112" s="88"/>
      <c r="BS112" s="88"/>
      <c r="BT112" s="88"/>
      <c r="BU112" s="88"/>
      <c r="BV112" s="88"/>
    </row>
    <row r="113" spans="63:74" x14ac:dyDescent="0.2">
      <c r="BK113" s="88"/>
      <c r="BL113" s="88"/>
      <c r="BM113" s="88"/>
      <c r="BN113" s="88"/>
      <c r="BO113" s="88"/>
      <c r="BP113" s="88"/>
      <c r="BQ113" s="88"/>
      <c r="BR113" s="88"/>
      <c r="BS113" s="88"/>
      <c r="BT113" s="88"/>
      <c r="BU113" s="88"/>
      <c r="BV113" s="88"/>
    </row>
    <row r="114" spans="63:74" x14ac:dyDescent="0.2">
      <c r="BK114" s="88"/>
      <c r="BL114" s="88"/>
      <c r="BM114" s="88"/>
      <c r="BN114" s="88"/>
      <c r="BO114" s="88"/>
      <c r="BP114" s="88"/>
      <c r="BQ114" s="88"/>
      <c r="BR114" s="88"/>
      <c r="BS114" s="88"/>
      <c r="BT114" s="88"/>
      <c r="BU114" s="88"/>
      <c r="BV114" s="88"/>
    </row>
    <row r="115" spans="63:74" x14ac:dyDescent="0.2">
      <c r="BK115" s="88"/>
      <c r="BL115" s="88"/>
      <c r="BM115" s="88"/>
      <c r="BN115" s="88"/>
      <c r="BO115" s="88"/>
      <c r="BP115" s="88"/>
      <c r="BQ115" s="88"/>
      <c r="BR115" s="88"/>
      <c r="BS115" s="88"/>
      <c r="BT115" s="88"/>
      <c r="BU115" s="88"/>
      <c r="BV115" s="88"/>
    </row>
    <row r="116" spans="63:74" x14ac:dyDescent="0.2">
      <c r="BK116" s="88"/>
      <c r="BL116" s="88"/>
      <c r="BM116" s="88"/>
      <c r="BN116" s="88"/>
      <c r="BO116" s="88"/>
      <c r="BP116" s="88"/>
      <c r="BQ116" s="88"/>
      <c r="BR116" s="88"/>
      <c r="BS116" s="88"/>
      <c r="BT116" s="88"/>
      <c r="BU116" s="88"/>
      <c r="BV116" s="88"/>
    </row>
    <row r="117" spans="63:74" x14ac:dyDescent="0.2">
      <c r="BK117" s="88"/>
      <c r="BL117" s="88"/>
      <c r="BM117" s="88"/>
      <c r="BN117" s="88"/>
      <c r="BO117" s="88"/>
      <c r="BP117" s="88"/>
      <c r="BQ117" s="88"/>
      <c r="BR117" s="88"/>
      <c r="BS117" s="88"/>
      <c r="BT117" s="88"/>
      <c r="BU117" s="88"/>
      <c r="BV117" s="88"/>
    </row>
    <row r="118" spans="63:74" x14ac:dyDescent="0.2">
      <c r="BK118" s="88"/>
      <c r="BL118" s="88"/>
      <c r="BM118" s="88"/>
      <c r="BN118" s="88"/>
      <c r="BO118" s="88"/>
      <c r="BP118" s="88"/>
      <c r="BQ118" s="88"/>
      <c r="BR118" s="88"/>
      <c r="BS118" s="88"/>
      <c r="BT118" s="88"/>
      <c r="BU118" s="88"/>
      <c r="BV118" s="88"/>
    </row>
    <row r="119" spans="63:74" x14ac:dyDescent="0.2">
      <c r="BK119" s="88"/>
      <c r="BL119" s="88"/>
      <c r="BM119" s="88"/>
      <c r="BN119" s="88"/>
      <c r="BO119" s="88"/>
      <c r="BP119" s="88"/>
      <c r="BQ119" s="88"/>
      <c r="BR119" s="88"/>
      <c r="BS119" s="88"/>
      <c r="BT119" s="88"/>
      <c r="BU119" s="88"/>
      <c r="BV119" s="88"/>
    </row>
    <row r="120" spans="63:74" x14ac:dyDescent="0.2">
      <c r="BK120" s="88"/>
      <c r="BL120" s="88"/>
      <c r="BM120" s="88"/>
      <c r="BN120" s="88"/>
      <c r="BO120" s="88"/>
      <c r="BP120" s="88"/>
      <c r="BQ120" s="88"/>
      <c r="BR120" s="88"/>
      <c r="BS120" s="88"/>
      <c r="BT120" s="88"/>
      <c r="BU120" s="88"/>
      <c r="BV120" s="88"/>
    </row>
    <row r="121" spans="63:74" x14ac:dyDescent="0.2">
      <c r="BK121" s="88"/>
      <c r="BL121" s="88"/>
      <c r="BM121" s="88"/>
      <c r="BN121" s="88"/>
      <c r="BO121" s="88"/>
      <c r="BP121" s="88"/>
      <c r="BQ121" s="88"/>
      <c r="BR121" s="88"/>
      <c r="BS121" s="88"/>
      <c r="BT121" s="88"/>
      <c r="BU121" s="88"/>
      <c r="BV121" s="88"/>
    </row>
    <row r="122" spans="63:74" x14ac:dyDescent="0.2">
      <c r="BK122" s="88"/>
      <c r="BL122" s="88"/>
      <c r="BM122" s="88"/>
      <c r="BN122" s="88"/>
      <c r="BO122" s="88"/>
      <c r="BP122" s="88"/>
      <c r="BQ122" s="88"/>
      <c r="BR122" s="88"/>
      <c r="BS122" s="88"/>
      <c r="BT122" s="88"/>
      <c r="BU122" s="88"/>
      <c r="BV122" s="88"/>
    </row>
    <row r="123" spans="63:74" x14ac:dyDescent="0.2">
      <c r="BK123" s="88"/>
      <c r="BL123" s="88"/>
      <c r="BM123" s="88"/>
      <c r="BN123" s="88"/>
      <c r="BO123" s="88"/>
      <c r="BP123" s="88"/>
      <c r="BQ123" s="88"/>
      <c r="BR123" s="88"/>
      <c r="BS123" s="88"/>
      <c r="BT123" s="88"/>
      <c r="BU123" s="88"/>
      <c r="BV123" s="88"/>
    </row>
    <row r="124" spans="63:74" x14ac:dyDescent="0.2">
      <c r="BK124" s="88"/>
      <c r="BL124" s="88"/>
      <c r="BM124" s="88"/>
      <c r="BN124" s="88"/>
      <c r="BO124" s="88"/>
      <c r="BP124" s="88"/>
      <c r="BQ124" s="88"/>
      <c r="BR124" s="88"/>
      <c r="BS124" s="88"/>
      <c r="BT124" s="88"/>
      <c r="BU124" s="88"/>
      <c r="BV124" s="88"/>
    </row>
    <row r="125" spans="63:74" x14ac:dyDescent="0.2">
      <c r="BK125" s="88"/>
      <c r="BL125" s="88"/>
      <c r="BM125" s="88"/>
      <c r="BN125" s="88"/>
      <c r="BO125" s="88"/>
      <c r="BP125" s="88"/>
      <c r="BQ125" s="88"/>
      <c r="BR125" s="88"/>
      <c r="BS125" s="88"/>
      <c r="BT125" s="88"/>
      <c r="BU125" s="88"/>
      <c r="BV125" s="88"/>
    </row>
    <row r="126" spans="63:74" x14ac:dyDescent="0.2">
      <c r="BK126" s="88"/>
      <c r="BL126" s="88"/>
      <c r="BM126" s="88"/>
      <c r="BN126" s="88"/>
      <c r="BO126" s="88"/>
      <c r="BP126" s="88"/>
      <c r="BQ126" s="88"/>
      <c r="BR126" s="88"/>
      <c r="BS126" s="88"/>
      <c r="BT126" s="88"/>
      <c r="BU126" s="88"/>
      <c r="BV126" s="88"/>
    </row>
    <row r="127" spans="63:74" x14ac:dyDescent="0.2">
      <c r="BK127" s="88"/>
      <c r="BL127" s="88"/>
      <c r="BM127" s="88"/>
      <c r="BN127" s="88"/>
      <c r="BO127" s="88"/>
      <c r="BP127" s="88"/>
      <c r="BQ127" s="88"/>
      <c r="BR127" s="88"/>
      <c r="BS127" s="88"/>
      <c r="BT127" s="88"/>
      <c r="BU127" s="88"/>
      <c r="BV127" s="88"/>
    </row>
    <row r="128" spans="63:74" x14ac:dyDescent="0.2">
      <c r="BK128" s="88"/>
      <c r="BL128" s="88"/>
      <c r="BM128" s="88"/>
      <c r="BN128" s="88"/>
      <c r="BO128" s="88"/>
      <c r="BP128" s="88"/>
      <c r="BQ128" s="88"/>
      <c r="BR128" s="88"/>
      <c r="BS128" s="88"/>
      <c r="BT128" s="88"/>
      <c r="BU128" s="88"/>
      <c r="BV128" s="88"/>
    </row>
    <row r="129" spans="63:74" x14ac:dyDescent="0.2">
      <c r="BK129" s="88"/>
      <c r="BL129" s="88"/>
      <c r="BM129" s="88"/>
      <c r="BN129" s="88"/>
      <c r="BO129" s="88"/>
      <c r="BP129" s="88"/>
      <c r="BQ129" s="88"/>
      <c r="BR129" s="88"/>
      <c r="BS129" s="88"/>
      <c r="BT129" s="88"/>
      <c r="BU129" s="88"/>
      <c r="BV129" s="88"/>
    </row>
    <row r="130" spans="63:74" x14ac:dyDescent="0.2">
      <c r="BK130" s="88"/>
      <c r="BL130" s="88"/>
      <c r="BM130" s="88"/>
      <c r="BN130" s="88"/>
      <c r="BO130" s="88"/>
      <c r="BP130" s="88"/>
      <c r="BQ130" s="88"/>
      <c r="BR130" s="88"/>
      <c r="BS130" s="88"/>
      <c r="BT130" s="88"/>
      <c r="BU130" s="88"/>
      <c r="BV130" s="88"/>
    </row>
    <row r="131" spans="63:74" x14ac:dyDescent="0.2">
      <c r="BK131" s="88"/>
      <c r="BL131" s="88"/>
      <c r="BM131" s="88"/>
      <c r="BN131" s="88"/>
      <c r="BO131" s="88"/>
      <c r="BP131" s="88"/>
      <c r="BQ131" s="88"/>
      <c r="BR131" s="88"/>
      <c r="BS131" s="88"/>
      <c r="BT131" s="88"/>
      <c r="BU131" s="88"/>
      <c r="BV131" s="88"/>
    </row>
    <row r="132" spans="63:74" x14ac:dyDescent="0.2">
      <c r="BK132" s="88"/>
      <c r="BL132" s="88"/>
      <c r="BM132" s="88"/>
      <c r="BN132" s="88"/>
      <c r="BO132" s="88"/>
      <c r="BP132" s="88"/>
      <c r="BQ132" s="88"/>
      <c r="BR132" s="88"/>
      <c r="BS132" s="88"/>
      <c r="BT132" s="88"/>
      <c r="BU132" s="88"/>
      <c r="BV132" s="88"/>
    </row>
    <row r="133" spans="63:74" x14ac:dyDescent="0.2">
      <c r="BK133" s="88"/>
      <c r="BL133" s="88"/>
      <c r="BM133" s="88"/>
      <c r="BN133" s="88"/>
      <c r="BO133" s="88"/>
      <c r="BP133" s="88"/>
      <c r="BQ133" s="88"/>
      <c r="BR133" s="88"/>
      <c r="BS133" s="88"/>
      <c r="BT133" s="88"/>
      <c r="BU133" s="88"/>
      <c r="BV133" s="88"/>
    </row>
    <row r="134" spans="63:74" x14ac:dyDescent="0.2">
      <c r="BK134" s="88"/>
      <c r="BL134" s="88"/>
      <c r="BM134" s="88"/>
      <c r="BN134" s="88"/>
      <c r="BO134" s="88"/>
      <c r="BP134" s="88"/>
      <c r="BQ134" s="88"/>
      <c r="BR134" s="88"/>
      <c r="BS134" s="88"/>
      <c r="BT134" s="88"/>
      <c r="BU134" s="88"/>
      <c r="BV134" s="88"/>
    </row>
    <row r="135" spans="63:74" x14ac:dyDescent="0.2">
      <c r="BK135" s="88"/>
      <c r="BL135" s="88"/>
      <c r="BM135" s="88"/>
      <c r="BN135" s="88"/>
      <c r="BO135" s="88"/>
      <c r="BP135" s="88"/>
      <c r="BQ135" s="88"/>
      <c r="BR135" s="88"/>
      <c r="BS135" s="88"/>
      <c r="BT135" s="88"/>
      <c r="BU135" s="88"/>
      <c r="BV135" s="88"/>
    </row>
    <row r="136" spans="63:74" x14ac:dyDescent="0.2">
      <c r="BK136" s="88"/>
      <c r="BL136" s="88"/>
      <c r="BM136" s="88"/>
      <c r="BN136" s="88"/>
      <c r="BO136" s="88"/>
      <c r="BP136" s="88"/>
      <c r="BQ136" s="88"/>
      <c r="BR136" s="88"/>
      <c r="BS136" s="88"/>
      <c r="BT136" s="88"/>
      <c r="BU136" s="88"/>
      <c r="BV136" s="88"/>
    </row>
    <row r="137" spans="63:74" x14ac:dyDescent="0.2">
      <c r="BK137" s="88"/>
      <c r="BL137" s="88"/>
      <c r="BM137" s="88"/>
      <c r="BN137" s="88"/>
      <c r="BO137" s="88"/>
      <c r="BP137" s="88"/>
      <c r="BQ137" s="88"/>
      <c r="BR137" s="88"/>
      <c r="BS137" s="88"/>
      <c r="BT137" s="88"/>
      <c r="BU137" s="88"/>
      <c r="BV137" s="88"/>
    </row>
    <row r="138" spans="63:74" x14ac:dyDescent="0.2">
      <c r="BK138" s="88"/>
      <c r="BL138" s="88"/>
      <c r="BM138" s="88"/>
      <c r="BN138" s="88"/>
      <c r="BO138" s="88"/>
      <c r="BP138" s="88"/>
      <c r="BQ138" s="88"/>
      <c r="BR138" s="88"/>
      <c r="BS138" s="88"/>
      <c r="BT138" s="88"/>
      <c r="BU138" s="88"/>
      <c r="BV138" s="88"/>
    </row>
    <row r="139" spans="63:74" x14ac:dyDescent="0.2">
      <c r="BK139" s="88"/>
      <c r="BL139" s="88"/>
      <c r="BM139" s="88"/>
      <c r="BN139" s="88"/>
      <c r="BO139" s="88"/>
      <c r="BP139" s="88"/>
      <c r="BQ139" s="88"/>
      <c r="BR139" s="88"/>
      <c r="BS139" s="88"/>
      <c r="BT139" s="88"/>
      <c r="BU139" s="88"/>
      <c r="BV139" s="88"/>
    </row>
    <row r="140" spans="63:74" x14ac:dyDescent="0.2">
      <c r="BK140" s="88"/>
      <c r="BL140" s="88"/>
      <c r="BM140" s="88"/>
      <c r="BN140" s="88"/>
      <c r="BO140" s="88"/>
      <c r="BP140" s="88"/>
      <c r="BQ140" s="88"/>
      <c r="BR140" s="88"/>
      <c r="BS140" s="88"/>
      <c r="BT140" s="88"/>
      <c r="BU140" s="88"/>
      <c r="BV140" s="88"/>
    </row>
    <row r="141" spans="63:74" x14ac:dyDescent="0.2">
      <c r="BK141" s="88"/>
      <c r="BL141" s="88"/>
      <c r="BM141" s="88"/>
      <c r="BN141" s="88"/>
      <c r="BO141" s="88"/>
      <c r="BP141" s="88"/>
      <c r="BQ141" s="88"/>
      <c r="BR141" s="88"/>
      <c r="BS141" s="88"/>
      <c r="BT141" s="88"/>
      <c r="BU141" s="88"/>
      <c r="BV141" s="88"/>
    </row>
    <row r="142" spans="63:74" x14ac:dyDescent="0.2">
      <c r="BK142" s="88"/>
      <c r="BL142" s="88"/>
      <c r="BM142" s="88"/>
      <c r="BN142" s="88"/>
      <c r="BO142" s="88"/>
      <c r="BP142" s="88"/>
      <c r="BQ142" s="88"/>
      <c r="BR142" s="88"/>
      <c r="BS142" s="88"/>
      <c r="BT142" s="88"/>
      <c r="BU142" s="88"/>
      <c r="BV142" s="88"/>
    </row>
    <row r="143" spans="63:74" x14ac:dyDescent="0.2">
      <c r="BK143" s="88"/>
      <c r="BL143" s="88"/>
      <c r="BM143" s="88"/>
      <c r="BN143" s="88"/>
      <c r="BO143" s="88"/>
      <c r="BP143" s="88"/>
      <c r="BQ143" s="88"/>
      <c r="BR143" s="88"/>
      <c r="BS143" s="88"/>
      <c r="BT143" s="88"/>
      <c r="BU143" s="88"/>
      <c r="BV143" s="88"/>
    </row>
    <row r="144" spans="63:74" x14ac:dyDescent="0.2">
      <c r="BK144" s="88"/>
      <c r="BL144" s="88"/>
      <c r="BM144" s="88"/>
      <c r="BN144" s="88"/>
      <c r="BO144" s="88"/>
      <c r="BP144" s="88"/>
      <c r="BQ144" s="88"/>
      <c r="BR144" s="88"/>
      <c r="BS144" s="88"/>
      <c r="BT144" s="88"/>
      <c r="BU144" s="88"/>
      <c r="BV144" s="88"/>
    </row>
    <row r="145" spans="63:74" x14ac:dyDescent="0.2">
      <c r="BK145" s="88"/>
      <c r="BL145" s="88"/>
      <c r="BM145" s="88"/>
      <c r="BN145" s="88"/>
      <c r="BO145" s="88"/>
      <c r="BP145" s="88"/>
      <c r="BQ145" s="88"/>
      <c r="BR145" s="88"/>
      <c r="BS145" s="88"/>
      <c r="BT145" s="88"/>
      <c r="BU145" s="88"/>
      <c r="BV145" s="88"/>
    </row>
  </sheetData>
  <mergeCells count="26">
    <mergeCell ref="A1:A2"/>
    <mergeCell ref="B1:AL1"/>
    <mergeCell ref="C3:N3"/>
    <mergeCell ref="O3:Z3"/>
    <mergeCell ref="AA3:AL3"/>
    <mergeCell ref="AY3:BJ3"/>
    <mergeCell ref="BK3:BV3"/>
    <mergeCell ref="B77:Q77"/>
    <mergeCell ref="B69:Q69"/>
    <mergeCell ref="AM3:AX3"/>
    <mergeCell ref="B70:Q70"/>
    <mergeCell ref="B76:Q76"/>
    <mergeCell ref="B80:R80"/>
    <mergeCell ref="B87:Q87"/>
    <mergeCell ref="B71:Q71"/>
    <mergeCell ref="B72:Q72"/>
    <mergeCell ref="B73:Q73"/>
    <mergeCell ref="B74:Q74"/>
    <mergeCell ref="B81:Q81"/>
    <mergeCell ref="B82:Q82"/>
    <mergeCell ref="B83:Q83"/>
    <mergeCell ref="B85:Q85"/>
    <mergeCell ref="B86:Q86"/>
    <mergeCell ref="B78:Q78"/>
    <mergeCell ref="B79:Q79"/>
    <mergeCell ref="B84:Q84"/>
  </mergeCells>
  <hyperlinks>
    <hyperlink ref="A1:A2" location="Contents!A1" display="Table of Contents" xr:uid="{00000000-0004-0000-0200-000000000000}"/>
  </hyperlinks>
  <pageMargins left="0.25" right="0.25" top="0.25" bottom="0.25" header="0.54" footer="0.5"/>
  <pageSetup scale="38"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ransitionEvaluation="1" transitionEntry="1" codeName="Sheet1">
    <pageSetUpPr fitToPage="1"/>
  </sheetPr>
  <dimension ref="A1:BV144"/>
  <sheetViews>
    <sheetView showGridLines="0" zoomScaleNormal="100" workbookViewId="0">
      <pane xSplit="2" ySplit="4" topLeftCell="AP5" activePane="bottomRight" state="frozen"/>
      <selection pane="topRight" activeCell="BF63" sqref="BF63"/>
      <selection pane="bottomLeft" activeCell="BF63" sqref="BF63"/>
      <selection pane="bottomRight" activeCell="BB7" sqref="BB7"/>
    </sheetView>
  </sheetViews>
  <sheetFormatPr defaultColWidth="9.5703125" defaultRowHeight="11.25" x14ac:dyDescent="0.2"/>
  <cols>
    <col min="1" max="1" width="10.5703125" style="8" customWidth="1"/>
    <col min="2" max="2" width="40.42578125" style="8" customWidth="1"/>
    <col min="3" max="3" width="6.85546875" style="8" customWidth="1"/>
    <col min="4" max="50" width="6.5703125" style="8" customWidth="1"/>
    <col min="51" max="55" width="6.5703125" style="727" customWidth="1"/>
    <col min="56" max="58" width="6.5703125" style="259" customWidth="1"/>
    <col min="59" max="61" width="6.5703125" style="727" customWidth="1"/>
    <col min="62" max="62" width="6.5703125" style="108" customWidth="1"/>
    <col min="63" max="74" width="6.5703125" style="8" customWidth="1"/>
    <col min="75" max="16384" width="9.5703125" style="8"/>
  </cols>
  <sheetData>
    <row r="1" spans="1:74" ht="13.35" customHeight="1" x14ac:dyDescent="0.2">
      <c r="A1" s="970" t="s">
        <v>38</v>
      </c>
      <c r="B1" s="995" t="s">
        <v>125</v>
      </c>
      <c r="C1" s="975"/>
      <c r="D1" s="975"/>
      <c r="E1" s="975"/>
      <c r="F1" s="975"/>
      <c r="G1" s="975"/>
      <c r="H1" s="975"/>
      <c r="I1" s="975"/>
      <c r="J1" s="975"/>
      <c r="K1" s="975"/>
      <c r="L1" s="975"/>
      <c r="M1" s="975"/>
      <c r="N1" s="975"/>
      <c r="O1" s="975"/>
      <c r="P1" s="975"/>
      <c r="Q1" s="975"/>
      <c r="R1" s="975"/>
      <c r="S1" s="975"/>
      <c r="T1" s="975"/>
      <c r="U1" s="975"/>
      <c r="V1" s="975"/>
      <c r="W1" s="975"/>
      <c r="X1" s="975"/>
      <c r="Y1" s="975"/>
      <c r="Z1" s="975"/>
      <c r="AA1" s="975"/>
      <c r="AB1" s="975"/>
      <c r="AC1" s="975"/>
      <c r="AD1" s="975"/>
      <c r="AE1" s="975"/>
      <c r="AF1" s="975"/>
      <c r="AG1" s="975"/>
      <c r="AH1" s="975"/>
      <c r="AI1" s="975"/>
      <c r="AJ1" s="975"/>
      <c r="AK1" s="975"/>
      <c r="AL1" s="975"/>
      <c r="AM1" s="906"/>
      <c r="AN1" s="906"/>
      <c r="AO1" s="906"/>
      <c r="AP1" s="906"/>
      <c r="AQ1" s="906"/>
      <c r="AR1" s="906"/>
      <c r="AS1" s="906"/>
      <c r="AT1" s="906"/>
      <c r="AU1" s="906"/>
      <c r="AV1" s="906"/>
      <c r="AW1" s="906"/>
      <c r="AX1" s="906"/>
      <c r="BK1" s="906"/>
      <c r="BL1" s="906"/>
      <c r="BM1" s="906"/>
      <c r="BN1" s="906"/>
      <c r="BO1" s="906"/>
      <c r="BP1" s="906"/>
      <c r="BQ1" s="906"/>
      <c r="BR1" s="906"/>
      <c r="BS1" s="906"/>
      <c r="BT1" s="906"/>
      <c r="BU1" s="906"/>
      <c r="BV1" s="906"/>
    </row>
    <row r="2" spans="1:74" ht="12.75" x14ac:dyDescent="0.2">
      <c r="A2" s="971"/>
      <c r="B2" s="884" t="str">
        <f>"U.S. Energy Information Administration  |  Short-Term Energy Outlook  - "&amp;Dates!D1</f>
        <v>U.S. Energy Information Administration  |  Short-Term Energy Outlook  - August 2026</v>
      </c>
      <c r="C2" s="909"/>
      <c r="D2" s="909"/>
      <c r="E2" s="909"/>
      <c r="F2" s="909"/>
      <c r="G2" s="909"/>
      <c r="H2" s="909"/>
      <c r="I2" s="909"/>
      <c r="J2" s="909"/>
      <c r="K2" s="909"/>
      <c r="L2" s="909"/>
      <c r="M2" s="909"/>
      <c r="N2" s="909"/>
      <c r="O2" s="909"/>
      <c r="P2" s="909"/>
      <c r="Q2" s="909"/>
      <c r="R2" s="909"/>
      <c r="S2" s="909"/>
      <c r="T2" s="909"/>
      <c r="U2" s="909"/>
      <c r="V2" s="909"/>
      <c r="W2" s="909"/>
      <c r="X2" s="909"/>
      <c r="Y2" s="909"/>
      <c r="Z2" s="909"/>
      <c r="AA2" s="909"/>
      <c r="AB2" s="909"/>
      <c r="AC2" s="909"/>
      <c r="AD2" s="909"/>
      <c r="AE2" s="909"/>
      <c r="AF2" s="909"/>
      <c r="AG2" s="909"/>
      <c r="AH2" s="909"/>
      <c r="AI2" s="909"/>
      <c r="AJ2" s="909"/>
      <c r="AK2" s="909"/>
      <c r="AL2" s="909"/>
      <c r="AM2" s="906"/>
      <c r="AN2" s="906"/>
      <c r="AO2" s="906"/>
      <c r="AP2" s="906"/>
      <c r="AQ2" s="906"/>
      <c r="AR2" s="906"/>
      <c r="AS2" s="906"/>
      <c r="AT2" s="906"/>
      <c r="AU2" s="906"/>
      <c r="AV2" s="906"/>
      <c r="AW2" s="906"/>
      <c r="AX2" s="906"/>
      <c r="BK2" s="906"/>
      <c r="BL2" s="906"/>
      <c r="BM2" s="906"/>
      <c r="BN2" s="906"/>
      <c r="BO2" s="906"/>
      <c r="BP2" s="906"/>
      <c r="BQ2" s="906"/>
      <c r="BR2" s="906"/>
      <c r="BS2" s="906"/>
      <c r="BT2" s="906"/>
      <c r="BU2" s="906"/>
      <c r="BV2" s="906"/>
    </row>
    <row r="3" spans="1:74" s="7" customFormat="1" ht="12.75" x14ac:dyDescent="0.2">
      <c r="A3" s="248" t="s">
        <v>39</v>
      </c>
      <c r="B3" s="9"/>
      <c r="C3" s="962">
        <f>Dates!D3</f>
        <v>2022</v>
      </c>
      <c r="D3" s="963"/>
      <c r="E3" s="963"/>
      <c r="F3" s="963"/>
      <c r="G3" s="963"/>
      <c r="H3" s="963"/>
      <c r="I3" s="963"/>
      <c r="J3" s="963"/>
      <c r="K3" s="963"/>
      <c r="L3" s="963"/>
      <c r="M3" s="963"/>
      <c r="N3" s="964"/>
      <c r="O3" s="962">
        <f>C3+1</f>
        <v>2023</v>
      </c>
      <c r="P3" s="965"/>
      <c r="Q3" s="965"/>
      <c r="R3" s="965"/>
      <c r="S3" s="965"/>
      <c r="T3" s="965"/>
      <c r="U3" s="965"/>
      <c r="V3" s="965"/>
      <c r="W3" s="965"/>
      <c r="X3" s="963"/>
      <c r="Y3" s="963"/>
      <c r="Z3" s="964"/>
      <c r="AA3" s="955">
        <f>O3+1</f>
        <v>2024</v>
      </c>
      <c r="AB3" s="963"/>
      <c r="AC3" s="963"/>
      <c r="AD3" s="963"/>
      <c r="AE3" s="963"/>
      <c r="AF3" s="963"/>
      <c r="AG3" s="963"/>
      <c r="AH3" s="963"/>
      <c r="AI3" s="963"/>
      <c r="AJ3" s="963"/>
      <c r="AK3" s="963"/>
      <c r="AL3" s="964"/>
      <c r="AM3" s="955">
        <f>AA3+1</f>
        <v>2025</v>
      </c>
      <c r="AN3" s="963"/>
      <c r="AO3" s="963"/>
      <c r="AP3" s="963"/>
      <c r="AQ3" s="963"/>
      <c r="AR3" s="963"/>
      <c r="AS3" s="963"/>
      <c r="AT3" s="963"/>
      <c r="AU3" s="963"/>
      <c r="AV3" s="963"/>
      <c r="AW3" s="963"/>
      <c r="AX3" s="964"/>
      <c r="AY3" s="955">
        <f>AM3+1</f>
        <v>2026</v>
      </c>
      <c r="AZ3" s="956"/>
      <c r="BA3" s="956"/>
      <c r="BB3" s="956"/>
      <c r="BC3" s="956"/>
      <c r="BD3" s="956"/>
      <c r="BE3" s="956"/>
      <c r="BF3" s="956"/>
      <c r="BG3" s="956"/>
      <c r="BH3" s="956"/>
      <c r="BI3" s="956"/>
      <c r="BJ3" s="957"/>
      <c r="BK3" s="955">
        <f>AY3+1</f>
        <v>2027</v>
      </c>
      <c r="BL3" s="963"/>
      <c r="BM3" s="963"/>
      <c r="BN3" s="963"/>
      <c r="BO3" s="963"/>
      <c r="BP3" s="963"/>
      <c r="BQ3" s="963"/>
      <c r="BR3" s="963"/>
      <c r="BS3" s="963"/>
      <c r="BT3" s="963"/>
      <c r="BU3" s="963"/>
      <c r="BV3" s="964"/>
    </row>
    <row r="4" spans="1:74" s="7" customFormat="1" x14ac:dyDescent="0.2">
      <c r="A4" s="254" t="str">
        <f>TEXT(Dates!$D$2,"dddd, mmmm d, yyyy")</f>
        <v>Thursday, August 6, 2026</v>
      </c>
      <c r="B4" s="10"/>
      <c r="C4" s="11" t="s">
        <v>40</v>
      </c>
      <c r="D4" s="11" t="s">
        <v>41</v>
      </c>
      <c r="E4" s="11" t="s">
        <v>42</v>
      </c>
      <c r="F4" s="11" t="s">
        <v>43</v>
      </c>
      <c r="G4" s="11" t="s">
        <v>44</v>
      </c>
      <c r="H4" s="11" t="s">
        <v>45</v>
      </c>
      <c r="I4" s="11" t="s">
        <v>46</v>
      </c>
      <c r="J4" s="11" t="s">
        <v>47</v>
      </c>
      <c r="K4" s="11" t="s">
        <v>48</v>
      </c>
      <c r="L4" s="11" t="s">
        <v>49</v>
      </c>
      <c r="M4" s="11" t="s">
        <v>50</v>
      </c>
      <c r="N4" s="11" t="s">
        <v>51</v>
      </c>
      <c r="O4" s="11" t="s">
        <v>40</v>
      </c>
      <c r="P4" s="11" t="s">
        <v>41</v>
      </c>
      <c r="Q4" s="11" t="s">
        <v>42</v>
      </c>
      <c r="R4" s="11" t="s">
        <v>43</v>
      </c>
      <c r="S4" s="11" t="s">
        <v>44</v>
      </c>
      <c r="T4" s="11" t="s">
        <v>45</v>
      </c>
      <c r="U4" s="11" t="s">
        <v>46</v>
      </c>
      <c r="V4" s="11" t="s">
        <v>47</v>
      </c>
      <c r="W4" s="11" t="s">
        <v>48</v>
      </c>
      <c r="X4" s="11" t="s">
        <v>49</v>
      </c>
      <c r="Y4" s="11" t="s">
        <v>50</v>
      </c>
      <c r="Z4" s="11" t="s">
        <v>51</v>
      </c>
      <c r="AA4" s="11" t="s">
        <v>40</v>
      </c>
      <c r="AB4" s="11" t="s">
        <v>41</v>
      </c>
      <c r="AC4" s="11" t="s">
        <v>42</v>
      </c>
      <c r="AD4" s="11" t="s">
        <v>43</v>
      </c>
      <c r="AE4" s="11" t="s">
        <v>44</v>
      </c>
      <c r="AF4" s="11" t="s">
        <v>45</v>
      </c>
      <c r="AG4" s="11" t="s">
        <v>46</v>
      </c>
      <c r="AH4" s="11" t="s">
        <v>47</v>
      </c>
      <c r="AI4" s="11" t="s">
        <v>48</v>
      </c>
      <c r="AJ4" s="11" t="s">
        <v>49</v>
      </c>
      <c r="AK4" s="11" t="s">
        <v>50</v>
      </c>
      <c r="AL4" s="11" t="s">
        <v>51</v>
      </c>
      <c r="AM4" s="11" t="s">
        <v>40</v>
      </c>
      <c r="AN4" s="11" t="s">
        <v>41</v>
      </c>
      <c r="AO4" s="11" t="s">
        <v>42</v>
      </c>
      <c r="AP4" s="11" t="s">
        <v>43</v>
      </c>
      <c r="AQ4" s="11" t="s">
        <v>44</v>
      </c>
      <c r="AR4" s="11" t="s">
        <v>45</v>
      </c>
      <c r="AS4" s="11" t="s">
        <v>46</v>
      </c>
      <c r="AT4" s="11" t="s">
        <v>47</v>
      </c>
      <c r="AU4" s="11" t="s">
        <v>48</v>
      </c>
      <c r="AV4" s="11" t="s">
        <v>49</v>
      </c>
      <c r="AW4" s="11" t="s">
        <v>50</v>
      </c>
      <c r="AX4" s="11" t="s">
        <v>51</v>
      </c>
      <c r="AY4" s="553" t="s">
        <v>40</v>
      </c>
      <c r="AZ4" s="553" t="s">
        <v>41</v>
      </c>
      <c r="BA4" s="553" t="s">
        <v>42</v>
      </c>
      <c r="BB4" s="553" t="s">
        <v>43</v>
      </c>
      <c r="BC4" s="553" t="s">
        <v>44</v>
      </c>
      <c r="BD4" s="553" t="s">
        <v>45</v>
      </c>
      <c r="BE4" s="553" t="s">
        <v>46</v>
      </c>
      <c r="BF4" s="553" t="s">
        <v>47</v>
      </c>
      <c r="BG4" s="553" t="s">
        <v>48</v>
      </c>
      <c r="BH4" s="553" t="s">
        <v>49</v>
      </c>
      <c r="BI4" s="553" t="s">
        <v>50</v>
      </c>
      <c r="BJ4" s="11" t="s">
        <v>51</v>
      </c>
      <c r="BK4" s="11" t="s">
        <v>40</v>
      </c>
      <c r="BL4" s="11" t="s">
        <v>41</v>
      </c>
      <c r="BM4" s="11" t="s">
        <v>42</v>
      </c>
      <c r="BN4" s="11" t="s">
        <v>43</v>
      </c>
      <c r="BO4" s="11" t="s">
        <v>44</v>
      </c>
      <c r="BP4" s="11" t="s">
        <v>45</v>
      </c>
      <c r="BQ4" s="11" t="s">
        <v>46</v>
      </c>
      <c r="BR4" s="11" t="s">
        <v>47</v>
      </c>
      <c r="BS4" s="11" t="s">
        <v>48</v>
      </c>
      <c r="BT4" s="11" t="s">
        <v>49</v>
      </c>
      <c r="BU4" s="11" t="s">
        <v>50</v>
      </c>
      <c r="BV4" s="11" t="s">
        <v>51</v>
      </c>
    </row>
    <row r="5" spans="1:74" ht="11.1" customHeight="1" x14ac:dyDescent="0.2">
      <c r="A5" s="253"/>
      <c r="B5" s="22" t="s">
        <v>126</v>
      </c>
      <c r="C5" s="23"/>
      <c r="D5" s="23"/>
      <c r="E5" s="23"/>
      <c r="F5" s="23"/>
      <c r="G5" s="23"/>
      <c r="H5" s="23"/>
      <c r="I5" s="23"/>
      <c r="J5" s="23"/>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787"/>
      <c r="BA5" s="787"/>
      <c r="BB5" s="787"/>
      <c r="BC5" s="787"/>
      <c r="BD5" s="859"/>
      <c r="BE5" s="859"/>
      <c r="BF5" s="760"/>
      <c r="BG5" s="760"/>
      <c r="BH5" s="760"/>
      <c r="BI5" s="760"/>
      <c r="BJ5" s="306"/>
      <c r="BK5" s="306"/>
      <c r="BL5" s="306"/>
      <c r="BM5" s="306"/>
      <c r="BN5" s="306"/>
      <c r="BO5" s="306"/>
      <c r="BP5" s="306"/>
      <c r="BQ5" s="306"/>
      <c r="BR5" s="306"/>
      <c r="BS5" s="306"/>
      <c r="BT5" s="306"/>
      <c r="BU5" s="306"/>
      <c r="BV5" s="306"/>
    </row>
    <row r="6" spans="1:74" ht="11.1" customHeight="1" x14ac:dyDescent="0.2">
      <c r="A6" s="252" t="s">
        <v>80</v>
      </c>
      <c r="B6" s="311" t="s">
        <v>127</v>
      </c>
      <c r="C6" s="273">
        <v>83.22</v>
      </c>
      <c r="D6" s="273">
        <v>91.64</v>
      </c>
      <c r="E6" s="273">
        <v>108.5</v>
      </c>
      <c r="F6" s="273">
        <v>101.78</v>
      </c>
      <c r="G6" s="273">
        <v>109.55</v>
      </c>
      <c r="H6" s="273">
        <v>114.84</v>
      </c>
      <c r="I6" s="273">
        <v>101.62</v>
      </c>
      <c r="J6" s="273">
        <v>93.67</v>
      </c>
      <c r="K6" s="273">
        <v>84.26</v>
      </c>
      <c r="L6" s="273">
        <v>87.55</v>
      </c>
      <c r="M6" s="273">
        <v>84.37</v>
      </c>
      <c r="N6" s="273">
        <v>76.44</v>
      </c>
      <c r="O6" s="273">
        <v>78.12</v>
      </c>
      <c r="P6" s="273">
        <v>76.83</v>
      </c>
      <c r="Q6" s="273">
        <v>73.28</v>
      </c>
      <c r="R6" s="273">
        <v>79.45</v>
      </c>
      <c r="S6" s="273">
        <v>71.58</v>
      </c>
      <c r="T6" s="273">
        <v>70.25</v>
      </c>
      <c r="U6" s="273">
        <v>76.069999999999993</v>
      </c>
      <c r="V6" s="273">
        <v>81.39</v>
      </c>
      <c r="W6" s="273">
        <v>89.43</v>
      </c>
      <c r="X6" s="273">
        <v>85.64</v>
      </c>
      <c r="Y6" s="273">
        <v>77.69</v>
      </c>
      <c r="Z6" s="273">
        <v>71.900000000000006</v>
      </c>
      <c r="AA6" s="273">
        <v>74.150000000000006</v>
      </c>
      <c r="AB6" s="273">
        <v>77.25</v>
      </c>
      <c r="AC6" s="273">
        <v>81.28</v>
      </c>
      <c r="AD6" s="273">
        <v>85.35</v>
      </c>
      <c r="AE6" s="273">
        <v>80.02</v>
      </c>
      <c r="AF6" s="273">
        <v>79.77</v>
      </c>
      <c r="AG6" s="273">
        <v>81.8</v>
      </c>
      <c r="AH6" s="273">
        <v>76.680000000000007</v>
      </c>
      <c r="AI6" s="273">
        <v>70.239999999999995</v>
      </c>
      <c r="AJ6" s="273">
        <v>71.989999999999995</v>
      </c>
      <c r="AK6" s="273">
        <v>69.95</v>
      </c>
      <c r="AL6" s="273">
        <v>70.12</v>
      </c>
      <c r="AM6" s="273">
        <v>75.739999999999995</v>
      </c>
      <c r="AN6" s="273">
        <v>71.53</v>
      </c>
      <c r="AO6" s="273">
        <v>68.239999999999995</v>
      </c>
      <c r="AP6" s="273">
        <v>63.54</v>
      </c>
      <c r="AQ6" s="273">
        <v>62.17</v>
      </c>
      <c r="AR6" s="273">
        <v>68.17</v>
      </c>
      <c r="AS6" s="273">
        <v>68.39</v>
      </c>
      <c r="AT6" s="273">
        <v>64.86</v>
      </c>
      <c r="AU6" s="273">
        <v>63.96</v>
      </c>
      <c r="AV6" s="273">
        <v>60.89</v>
      </c>
      <c r="AW6" s="273">
        <v>60.06</v>
      </c>
      <c r="AX6" s="273">
        <v>57.97</v>
      </c>
      <c r="AY6" s="273">
        <v>60.04</v>
      </c>
      <c r="AZ6" s="777">
        <v>64.510000000000005</v>
      </c>
      <c r="BA6" s="777">
        <v>91.38</v>
      </c>
      <c r="BB6" s="777">
        <v>100.32</v>
      </c>
      <c r="BC6" s="777">
        <v>102.13</v>
      </c>
      <c r="BD6" s="777">
        <v>84.81</v>
      </c>
      <c r="BE6" s="777">
        <v>80.459999999999994</v>
      </c>
      <c r="BF6" s="284">
        <v>82</v>
      </c>
      <c r="BG6" s="284">
        <v>81</v>
      </c>
      <c r="BH6" s="284">
        <v>76</v>
      </c>
      <c r="BI6" s="284">
        <v>74</v>
      </c>
      <c r="BJ6" s="284">
        <v>72</v>
      </c>
      <c r="BK6" s="284">
        <v>71</v>
      </c>
      <c r="BL6" s="284">
        <v>70</v>
      </c>
      <c r="BM6" s="284">
        <v>69</v>
      </c>
      <c r="BN6" s="284">
        <v>68</v>
      </c>
      <c r="BO6" s="284">
        <v>67</v>
      </c>
      <c r="BP6" s="284">
        <v>66</v>
      </c>
      <c r="BQ6" s="284">
        <v>65</v>
      </c>
      <c r="BR6" s="284">
        <v>64</v>
      </c>
      <c r="BS6" s="284">
        <v>63</v>
      </c>
      <c r="BT6" s="284">
        <v>62</v>
      </c>
      <c r="BU6" s="284">
        <v>61</v>
      </c>
      <c r="BV6" s="284">
        <v>60</v>
      </c>
    </row>
    <row r="7" spans="1:74" ht="11.1" customHeight="1" x14ac:dyDescent="0.2">
      <c r="A7" s="252" t="s">
        <v>128</v>
      </c>
      <c r="B7" s="311" t="s">
        <v>129</v>
      </c>
      <c r="C7" s="273">
        <v>86.51</v>
      </c>
      <c r="D7" s="273">
        <v>97.13</v>
      </c>
      <c r="E7" s="273">
        <v>117.25</v>
      </c>
      <c r="F7" s="273">
        <v>104.58</v>
      </c>
      <c r="G7" s="273">
        <v>113.34</v>
      </c>
      <c r="H7" s="273">
        <v>122.71</v>
      </c>
      <c r="I7" s="273">
        <v>111.93</v>
      </c>
      <c r="J7" s="273">
        <v>100.45</v>
      </c>
      <c r="K7" s="273">
        <v>89.76</v>
      </c>
      <c r="L7" s="273">
        <v>93.33</v>
      </c>
      <c r="M7" s="273">
        <v>91.42</v>
      </c>
      <c r="N7" s="273">
        <v>80.92</v>
      </c>
      <c r="O7" s="273">
        <v>82.5</v>
      </c>
      <c r="P7" s="273">
        <v>82.59</v>
      </c>
      <c r="Q7" s="273">
        <v>78.430000000000007</v>
      </c>
      <c r="R7" s="273">
        <v>84.64</v>
      </c>
      <c r="S7" s="273">
        <v>75.47</v>
      </c>
      <c r="T7" s="273">
        <v>74.84</v>
      </c>
      <c r="U7" s="273">
        <v>80.11</v>
      </c>
      <c r="V7" s="273">
        <v>86.15</v>
      </c>
      <c r="W7" s="273">
        <v>93.72</v>
      </c>
      <c r="X7" s="273">
        <v>90.6</v>
      </c>
      <c r="Y7" s="273">
        <v>82.94</v>
      </c>
      <c r="Z7" s="273">
        <v>77.63</v>
      </c>
      <c r="AA7" s="273">
        <v>80.12</v>
      </c>
      <c r="AB7" s="273">
        <v>83.48</v>
      </c>
      <c r="AC7" s="273">
        <v>85.41</v>
      </c>
      <c r="AD7" s="273">
        <v>89.94</v>
      </c>
      <c r="AE7" s="273">
        <v>81.75</v>
      </c>
      <c r="AF7" s="273">
        <v>82.25</v>
      </c>
      <c r="AG7" s="273">
        <v>85.15</v>
      </c>
      <c r="AH7" s="273">
        <v>80.36</v>
      </c>
      <c r="AI7" s="273">
        <v>74.02</v>
      </c>
      <c r="AJ7" s="273">
        <v>75.63</v>
      </c>
      <c r="AK7" s="273">
        <v>74.349999999999994</v>
      </c>
      <c r="AL7" s="273">
        <v>73.86</v>
      </c>
      <c r="AM7" s="273">
        <v>79.27</v>
      </c>
      <c r="AN7" s="273">
        <v>75.44</v>
      </c>
      <c r="AO7" s="273">
        <v>72.73</v>
      </c>
      <c r="AP7" s="273">
        <v>68.13</v>
      </c>
      <c r="AQ7" s="273">
        <v>64.45</v>
      </c>
      <c r="AR7" s="273">
        <v>71.44</v>
      </c>
      <c r="AS7" s="273">
        <v>71.040000000000006</v>
      </c>
      <c r="AT7" s="273">
        <v>67.87</v>
      </c>
      <c r="AU7" s="273">
        <v>67.989999999999995</v>
      </c>
      <c r="AV7" s="273">
        <v>64.540000000000006</v>
      </c>
      <c r="AW7" s="273">
        <v>63.8</v>
      </c>
      <c r="AX7" s="273">
        <v>62.54</v>
      </c>
      <c r="AY7" s="273">
        <v>66.599999999999994</v>
      </c>
      <c r="AZ7" s="777">
        <v>70.89</v>
      </c>
      <c r="BA7" s="777">
        <v>103.13</v>
      </c>
      <c r="BB7" s="777">
        <v>117.29</v>
      </c>
      <c r="BC7" s="777">
        <v>107.14</v>
      </c>
      <c r="BD7" s="777">
        <v>85.4</v>
      </c>
      <c r="BE7" s="777">
        <v>83.77</v>
      </c>
      <c r="BF7" s="284">
        <v>87</v>
      </c>
      <c r="BG7" s="284">
        <v>85</v>
      </c>
      <c r="BH7" s="284">
        <v>80</v>
      </c>
      <c r="BI7" s="284">
        <v>78</v>
      </c>
      <c r="BJ7" s="284">
        <v>76</v>
      </c>
      <c r="BK7" s="284">
        <v>75</v>
      </c>
      <c r="BL7" s="284">
        <v>74</v>
      </c>
      <c r="BM7" s="284">
        <v>73</v>
      </c>
      <c r="BN7" s="284">
        <v>72</v>
      </c>
      <c r="BO7" s="284">
        <v>71</v>
      </c>
      <c r="BP7" s="284">
        <v>70</v>
      </c>
      <c r="BQ7" s="284">
        <v>69</v>
      </c>
      <c r="BR7" s="284">
        <v>68</v>
      </c>
      <c r="BS7" s="284">
        <v>67</v>
      </c>
      <c r="BT7" s="284">
        <v>66</v>
      </c>
      <c r="BU7" s="284">
        <v>65</v>
      </c>
      <c r="BV7" s="284">
        <v>64</v>
      </c>
    </row>
    <row r="8" spans="1:74" ht="11.1" customHeight="1" x14ac:dyDescent="0.2">
      <c r="A8" s="252" t="s">
        <v>130</v>
      </c>
      <c r="B8" s="311" t="s">
        <v>131</v>
      </c>
      <c r="C8" s="273">
        <v>76.92</v>
      </c>
      <c r="D8" s="273">
        <v>87.73</v>
      </c>
      <c r="E8" s="273">
        <v>104.39</v>
      </c>
      <c r="F8" s="273">
        <v>102.7</v>
      </c>
      <c r="G8" s="273">
        <v>108.71</v>
      </c>
      <c r="H8" s="273">
        <v>112.06</v>
      </c>
      <c r="I8" s="273">
        <v>99.67</v>
      </c>
      <c r="J8" s="273">
        <v>92.21</v>
      </c>
      <c r="K8" s="273">
        <v>83.3</v>
      </c>
      <c r="L8" s="273">
        <v>84.26</v>
      </c>
      <c r="M8" s="273">
        <v>79.31</v>
      </c>
      <c r="N8" s="273">
        <v>70.89</v>
      </c>
      <c r="O8" s="273">
        <v>70.319999999999993</v>
      </c>
      <c r="P8" s="273">
        <v>69.67</v>
      </c>
      <c r="Q8" s="273">
        <v>68.53</v>
      </c>
      <c r="R8" s="273">
        <v>75.23</v>
      </c>
      <c r="S8" s="273">
        <v>70.05</v>
      </c>
      <c r="T8" s="273">
        <v>69.58</v>
      </c>
      <c r="U8" s="273">
        <v>74.83</v>
      </c>
      <c r="V8" s="273">
        <v>81.099999999999994</v>
      </c>
      <c r="W8" s="273">
        <v>87.14</v>
      </c>
      <c r="X8" s="273">
        <v>83.21</v>
      </c>
      <c r="Y8" s="273">
        <v>76.42</v>
      </c>
      <c r="Z8" s="273">
        <v>68.09</v>
      </c>
      <c r="AA8" s="273">
        <v>69.28</v>
      </c>
      <c r="AB8" s="273">
        <v>72.91</v>
      </c>
      <c r="AC8" s="273">
        <v>75.88</v>
      </c>
      <c r="AD8" s="273">
        <v>81.87</v>
      </c>
      <c r="AE8" s="273">
        <v>78.34</v>
      </c>
      <c r="AF8" s="273">
        <v>78.790000000000006</v>
      </c>
      <c r="AG8" s="273">
        <v>79.67</v>
      </c>
      <c r="AH8" s="273">
        <v>74.67</v>
      </c>
      <c r="AI8" s="273">
        <v>69.61</v>
      </c>
      <c r="AJ8" s="273">
        <v>70.91</v>
      </c>
      <c r="AK8" s="273">
        <v>69.08</v>
      </c>
      <c r="AL8" s="273">
        <v>68.209999999999994</v>
      </c>
      <c r="AM8" s="273">
        <v>72.650000000000006</v>
      </c>
      <c r="AN8" s="273">
        <v>71.14</v>
      </c>
      <c r="AO8" s="273">
        <v>67.48</v>
      </c>
      <c r="AP8" s="273">
        <v>63.53</v>
      </c>
      <c r="AQ8" s="273">
        <v>61.82</v>
      </c>
      <c r="AR8" s="273">
        <v>67.400000000000006</v>
      </c>
      <c r="AS8" s="273">
        <v>68.42</v>
      </c>
      <c r="AT8" s="273">
        <v>65.55</v>
      </c>
      <c r="AU8" s="273">
        <v>64.66</v>
      </c>
      <c r="AV8" s="273">
        <v>60.95</v>
      </c>
      <c r="AW8" s="273">
        <v>59.82</v>
      </c>
      <c r="AX8" s="273">
        <v>57.26</v>
      </c>
      <c r="AY8" s="273">
        <v>59.05</v>
      </c>
      <c r="AZ8" s="777">
        <v>61.43</v>
      </c>
      <c r="BA8" s="777">
        <v>84.81</v>
      </c>
      <c r="BB8" s="777">
        <v>94.33</v>
      </c>
      <c r="BC8" s="777">
        <v>94.88</v>
      </c>
      <c r="BD8" s="777">
        <v>87.06</v>
      </c>
      <c r="BE8" s="777">
        <v>82.21</v>
      </c>
      <c r="BF8" s="284">
        <v>83.25</v>
      </c>
      <c r="BG8" s="284">
        <v>81.5</v>
      </c>
      <c r="BH8" s="284">
        <v>76</v>
      </c>
      <c r="BI8" s="284">
        <v>74</v>
      </c>
      <c r="BJ8" s="284">
        <v>71.75</v>
      </c>
      <c r="BK8" s="284">
        <v>70.5</v>
      </c>
      <c r="BL8" s="284">
        <v>69.5</v>
      </c>
      <c r="BM8" s="284">
        <v>68.5</v>
      </c>
      <c r="BN8" s="284">
        <v>67.5</v>
      </c>
      <c r="BO8" s="284">
        <v>66.5</v>
      </c>
      <c r="BP8" s="284">
        <v>65.5</v>
      </c>
      <c r="BQ8" s="284">
        <v>64.5</v>
      </c>
      <c r="BR8" s="284">
        <v>63.5</v>
      </c>
      <c r="BS8" s="284">
        <v>62.5</v>
      </c>
      <c r="BT8" s="284">
        <v>61.5</v>
      </c>
      <c r="BU8" s="284">
        <v>60.5</v>
      </c>
      <c r="BV8" s="284">
        <v>59.5</v>
      </c>
    </row>
    <row r="9" spans="1:74" ht="11.1" customHeight="1" x14ac:dyDescent="0.2">
      <c r="A9" s="252" t="s">
        <v>132</v>
      </c>
      <c r="B9" s="311" t="s">
        <v>133</v>
      </c>
      <c r="C9" s="273">
        <v>80.260000000000005</v>
      </c>
      <c r="D9" s="273">
        <v>90.21</v>
      </c>
      <c r="E9" s="273">
        <v>106.98</v>
      </c>
      <c r="F9" s="273">
        <v>105.22</v>
      </c>
      <c r="G9" s="273">
        <v>110.43</v>
      </c>
      <c r="H9" s="273">
        <v>114.44</v>
      </c>
      <c r="I9" s="273">
        <v>102.82</v>
      </c>
      <c r="J9" s="273">
        <v>95.8</v>
      </c>
      <c r="K9" s="273">
        <v>86.57</v>
      </c>
      <c r="L9" s="273">
        <v>88.02</v>
      </c>
      <c r="M9" s="273">
        <v>84.57</v>
      </c>
      <c r="N9" s="273">
        <v>76.56</v>
      </c>
      <c r="O9" s="273">
        <v>75.7</v>
      </c>
      <c r="P9" s="273">
        <v>74.86</v>
      </c>
      <c r="Q9" s="273">
        <v>73</v>
      </c>
      <c r="R9" s="273">
        <v>78.53</v>
      </c>
      <c r="S9" s="273">
        <v>72.569999999999993</v>
      </c>
      <c r="T9" s="273">
        <v>71.39</v>
      </c>
      <c r="U9" s="273">
        <v>76.41</v>
      </c>
      <c r="V9" s="273">
        <v>81.78</v>
      </c>
      <c r="W9" s="273">
        <v>89.32</v>
      </c>
      <c r="X9" s="273">
        <v>86.6</v>
      </c>
      <c r="Y9" s="273">
        <v>79.7</v>
      </c>
      <c r="Z9" s="273">
        <v>72.34</v>
      </c>
      <c r="AA9" s="273">
        <v>73.28</v>
      </c>
      <c r="AB9" s="273">
        <v>76.2</v>
      </c>
      <c r="AC9" s="273">
        <v>79.67</v>
      </c>
      <c r="AD9" s="273">
        <v>84.47</v>
      </c>
      <c r="AE9" s="273">
        <v>80.7</v>
      </c>
      <c r="AF9" s="273">
        <v>80.28</v>
      </c>
      <c r="AG9" s="273">
        <v>81.5</v>
      </c>
      <c r="AH9" s="273">
        <v>77.39</v>
      </c>
      <c r="AI9" s="273">
        <v>71.75</v>
      </c>
      <c r="AJ9" s="273">
        <v>72.95</v>
      </c>
      <c r="AK9" s="273">
        <v>70.89</v>
      </c>
      <c r="AL9" s="273">
        <v>70.37</v>
      </c>
      <c r="AM9" s="273">
        <v>74.930000000000007</v>
      </c>
      <c r="AN9" s="273">
        <v>73.040000000000006</v>
      </c>
      <c r="AO9" s="273">
        <v>69.94</v>
      </c>
      <c r="AP9" s="273">
        <v>65.38</v>
      </c>
      <c r="AQ9" s="273">
        <v>63.26</v>
      </c>
      <c r="AR9" s="273">
        <v>68.11</v>
      </c>
      <c r="AS9" s="273">
        <v>69.3</v>
      </c>
      <c r="AT9" s="273">
        <v>66.73</v>
      </c>
      <c r="AU9" s="273">
        <v>65.66</v>
      </c>
      <c r="AV9" s="273">
        <v>62.4</v>
      </c>
      <c r="AW9" s="273">
        <v>61.22</v>
      </c>
      <c r="AX9" s="273">
        <v>59.09</v>
      </c>
      <c r="AY9" s="273">
        <v>60.6</v>
      </c>
      <c r="AZ9" s="777">
        <v>63.69</v>
      </c>
      <c r="BA9" s="777">
        <v>86.95</v>
      </c>
      <c r="BB9" s="777">
        <v>95.36</v>
      </c>
      <c r="BC9" s="777">
        <v>97.7</v>
      </c>
      <c r="BD9" s="777">
        <v>88.06</v>
      </c>
      <c r="BE9" s="777">
        <v>83.21</v>
      </c>
      <c r="BF9" s="284">
        <v>84.25</v>
      </c>
      <c r="BG9" s="284">
        <v>82.5</v>
      </c>
      <c r="BH9" s="284">
        <v>77</v>
      </c>
      <c r="BI9" s="284">
        <v>75</v>
      </c>
      <c r="BJ9" s="284">
        <v>72.75</v>
      </c>
      <c r="BK9" s="284">
        <v>71.5</v>
      </c>
      <c r="BL9" s="284">
        <v>70.5</v>
      </c>
      <c r="BM9" s="284">
        <v>69.5</v>
      </c>
      <c r="BN9" s="284">
        <v>68.5</v>
      </c>
      <c r="BO9" s="284">
        <v>67.5</v>
      </c>
      <c r="BP9" s="284">
        <v>66.5</v>
      </c>
      <c r="BQ9" s="284">
        <v>65.5</v>
      </c>
      <c r="BR9" s="284">
        <v>64.5</v>
      </c>
      <c r="BS9" s="284">
        <v>63.5</v>
      </c>
      <c r="BT9" s="284">
        <v>62.5</v>
      </c>
      <c r="BU9" s="284">
        <v>61.5</v>
      </c>
      <c r="BV9" s="284">
        <v>60.5</v>
      </c>
    </row>
    <row r="10" spans="1:74" ht="11.1" customHeight="1" x14ac:dyDescent="0.2">
      <c r="A10" s="253"/>
      <c r="B10" s="22" t="s">
        <v>134</v>
      </c>
      <c r="C10" s="303"/>
      <c r="D10" s="303"/>
      <c r="E10" s="303"/>
      <c r="F10" s="303"/>
      <c r="G10" s="303"/>
      <c r="H10" s="303"/>
      <c r="I10" s="303"/>
      <c r="J10" s="303"/>
      <c r="K10" s="303"/>
      <c r="L10" s="303"/>
      <c r="M10" s="303"/>
      <c r="N10" s="303"/>
      <c r="O10" s="303"/>
      <c r="P10" s="303"/>
      <c r="Q10" s="303"/>
      <c r="R10" s="303"/>
      <c r="S10" s="303"/>
      <c r="T10" s="303"/>
      <c r="U10" s="303"/>
      <c r="V10" s="303"/>
      <c r="W10" s="303"/>
      <c r="X10" s="303"/>
      <c r="Y10" s="303"/>
      <c r="Z10" s="303"/>
      <c r="AA10" s="303"/>
      <c r="AB10" s="303"/>
      <c r="AC10" s="303"/>
      <c r="AD10" s="303"/>
      <c r="AE10" s="303"/>
      <c r="AF10" s="303"/>
      <c r="AG10" s="303"/>
      <c r="AH10" s="303"/>
      <c r="AI10" s="303"/>
      <c r="AJ10" s="303"/>
      <c r="AK10" s="303"/>
      <c r="AL10" s="303"/>
      <c r="AM10" s="303"/>
      <c r="AN10" s="303"/>
      <c r="AO10" s="303"/>
      <c r="AP10" s="303"/>
      <c r="AQ10" s="303"/>
      <c r="AR10" s="303"/>
      <c r="AS10" s="303"/>
      <c r="AT10" s="303"/>
      <c r="AU10" s="303"/>
      <c r="AV10" s="303"/>
      <c r="AW10" s="303"/>
      <c r="AX10" s="303"/>
      <c r="AY10" s="303"/>
      <c r="AZ10" s="788"/>
      <c r="BA10" s="788"/>
      <c r="BB10" s="788"/>
      <c r="BC10" s="788"/>
      <c r="BD10" s="788"/>
      <c r="BE10" s="788"/>
      <c r="BF10" s="307"/>
      <c r="BG10" s="307"/>
      <c r="BH10" s="307"/>
      <c r="BI10" s="307"/>
      <c r="BJ10" s="307"/>
      <c r="BK10" s="307"/>
      <c r="BL10" s="307"/>
      <c r="BM10" s="307"/>
      <c r="BN10" s="307"/>
      <c r="BO10" s="307"/>
      <c r="BP10" s="307"/>
      <c r="BQ10" s="307"/>
      <c r="BR10" s="307"/>
      <c r="BS10" s="307"/>
      <c r="BT10" s="307"/>
      <c r="BU10" s="307"/>
      <c r="BV10" s="307"/>
    </row>
    <row r="11" spans="1:74" ht="11.1" customHeight="1" x14ac:dyDescent="0.2">
      <c r="A11" s="253"/>
      <c r="B11" s="312" t="s">
        <v>135</v>
      </c>
      <c r="C11" s="303"/>
      <c r="D11" s="303"/>
      <c r="E11" s="303"/>
      <c r="F11" s="303"/>
      <c r="G11" s="303"/>
      <c r="H11" s="303"/>
      <c r="I11" s="303"/>
      <c r="J11" s="303"/>
      <c r="K11" s="303"/>
      <c r="L11" s="303"/>
      <c r="M11" s="303"/>
      <c r="N11" s="303"/>
      <c r="O11" s="303"/>
      <c r="P11" s="303"/>
      <c r="Q11" s="303"/>
      <c r="R11" s="303"/>
      <c r="S11" s="303"/>
      <c r="T11" s="303"/>
      <c r="U11" s="303"/>
      <c r="V11" s="303"/>
      <c r="W11" s="303"/>
      <c r="X11" s="303"/>
      <c r="Y11" s="303"/>
      <c r="Z11" s="303"/>
      <c r="AA11" s="303"/>
      <c r="AB11" s="303"/>
      <c r="AC11" s="303"/>
      <c r="AD11" s="303"/>
      <c r="AE11" s="303"/>
      <c r="AF11" s="303"/>
      <c r="AG11" s="303"/>
      <c r="AH11" s="303"/>
      <c r="AI11" s="303"/>
      <c r="AJ11" s="303"/>
      <c r="AK11" s="303"/>
      <c r="AL11" s="303"/>
      <c r="AM11" s="303"/>
      <c r="AN11" s="303"/>
      <c r="AO11" s="303"/>
      <c r="AP11" s="303"/>
      <c r="AQ11" s="303"/>
      <c r="AR11" s="303"/>
      <c r="AS11" s="303"/>
      <c r="AT11" s="303"/>
      <c r="AU11" s="303"/>
      <c r="AV11" s="303"/>
      <c r="AW11" s="303"/>
      <c r="AX11" s="303"/>
      <c r="AY11" s="303"/>
      <c r="AZ11" s="788"/>
      <c r="BA11" s="788"/>
      <c r="BB11" s="788"/>
      <c r="BC11" s="788"/>
      <c r="BD11" s="788"/>
      <c r="BE11" s="788"/>
      <c r="BF11" s="307"/>
      <c r="BG11" s="307"/>
      <c r="BH11" s="307"/>
      <c r="BI11" s="307"/>
      <c r="BJ11" s="307"/>
      <c r="BK11" s="307"/>
      <c r="BL11" s="307"/>
      <c r="BM11" s="307"/>
      <c r="BN11" s="307"/>
      <c r="BO11" s="307"/>
      <c r="BP11" s="307"/>
      <c r="BQ11" s="307"/>
      <c r="BR11" s="307"/>
      <c r="BS11" s="307"/>
      <c r="BT11" s="307"/>
      <c r="BU11" s="307"/>
      <c r="BV11" s="307"/>
    </row>
    <row r="12" spans="1:74" ht="11.1" customHeight="1" x14ac:dyDescent="0.2">
      <c r="A12" s="252" t="s">
        <v>136</v>
      </c>
      <c r="B12" s="314" t="s">
        <v>137</v>
      </c>
      <c r="C12" s="508">
        <v>2.423</v>
      </c>
      <c r="D12" s="508">
        <v>2.6389999999999998</v>
      </c>
      <c r="E12" s="508">
        <v>3.2320000000000002</v>
      </c>
      <c r="F12" s="508">
        <v>3.2595239999999999</v>
      </c>
      <c r="G12" s="508">
        <v>3.8660239999999999</v>
      </c>
      <c r="H12" s="508">
        <v>4.1233839999999997</v>
      </c>
      <c r="I12" s="508">
        <v>3.3764400000000001</v>
      </c>
      <c r="J12" s="508">
        <v>3.0518360000000002</v>
      </c>
      <c r="K12" s="508">
        <v>2.9032450000000001</v>
      </c>
      <c r="L12" s="508">
        <v>3.0013809999999999</v>
      </c>
      <c r="M12" s="508">
        <v>2.703665</v>
      </c>
      <c r="N12" s="508">
        <v>2.2908249999999999</v>
      </c>
      <c r="O12" s="508">
        <v>2.6160230000000002</v>
      </c>
      <c r="P12" s="508">
        <v>2.604257</v>
      </c>
      <c r="Q12" s="508">
        <v>2.6338602764000001</v>
      </c>
      <c r="R12" s="508">
        <v>2.7438575888000001</v>
      </c>
      <c r="S12" s="508">
        <v>2.5814268246999998</v>
      </c>
      <c r="T12" s="508">
        <v>2.6152202756</v>
      </c>
      <c r="U12" s="508">
        <v>2.7934427497000001</v>
      </c>
      <c r="V12" s="508">
        <v>3.0170080000000001</v>
      </c>
      <c r="W12" s="508">
        <v>3.068549</v>
      </c>
      <c r="X12" s="508">
        <v>2.4893019999999999</v>
      </c>
      <c r="Y12" s="508">
        <v>2.2987009999999999</v>
      </c>
      <c r="Z12" s="508">
        <v>2.1982930000000001</v>
      </c>
      <c r="AA12" s="508">
        <v>2.2642827313999998</v>
      </c>
      <c r="AB12" s="508">
        <v>2.4352118486999998</v>
      </c>
      <c r="AC12" s="508">
        <v>2.6523562835000001</v>
      </c>
      <c r="AD12" s="508">
        <v>2.8034567244000002</v>
      </c>
      <c r="AE12" s="508">
        <v>2.5435091390000002</v>
      </c>
      <c r="AF12" s="508">
        <v>2.4114263655000001</v>
      </c>
      <c r="AG12" s="508">
        <v>2.4652095768</v>
      </c>
      <c r="AH12" s="508">
        <v>2.3917494054000001</v>
      </c>
      <c r="AI12" s="508">
        <v>2.1459176799000002</v>
      </c>
      <c r="AJ12" s="508">
        <v>2.1766364573999999</v>
      </c>
      <c r="AK12" s="508">
        <v>2.1050561265000001</v>
      </c>
      <c r="AL12" s="508">
        <v>2.0561834808000001</v>
      </c>
      <c r="AM12" s="508">
        <v>2.1951967254999998</v>
      </c>
      <c r="AN12" s="508">
        <v>2.2283396567999998</v>
      </c>
      <c r="AO12" s="508">
        <v>2.1666084232</v>
      </c>
      <c r="AP12" s="508">
        <v>2.1332112376999999</v>
      </c>
      <c r="AQ12" s="508">
        <v>2.1693844436999998</v>
      </c>
      <c r="AR12" s="508">
        <v>2.1937823868000002</v>
      </c>
      <c r="AS12" s="508">
        <v>2.2164928535000001</v>
      </c>
      <c r="AT12" s="508">
        <v>2.2258000607000001</v>
      </c>
      <c r="AU12" s="508">
        <v>2.2261596049999999</v>
      </c>
      <c r="AV12" s="508">
        <v>2.0748896815000002</v>
      </c>
      <c r="AW12" s="508">
        <v>2.0923868091000002</v>
      </c>
      <c r="AX12" s="508">
        <v>1.8511044743</v>
      </c>
      <c r="AY12" s="508">
        <v>2.1686121374999998</v>
      </c>
      <c r="AZ12" s="789">
        <v>2.1644563648999999</v>
      </c>
      <c r="BA12" s="789">
        <v>2.8262290472</v>
      </c>
      <c r="BB12" s="789">
        <v>3.3926398989000002</v>
      </c>
      <c r="BC12" s="789">
        <v>3.6221450204000001</v>
      </c>
      <c r="BD12" s="789">
        <v>3.1255834066000001</v>
      </c>
      <c r="BE12" s="789">
        <v>3.3444699999999998</v>
      </c>
      <c r="BF12" s="513">
        <v>3.1095830000000002</v>
      </c>
      <c r="BG12" s="513">
        <v>3.0217230000000002</v>
      </c>
      <c r="BH12" s="513">
        <v>2.8146960000000001</v>
      </c>
      <c r="BI12" s="513">
        <v>2.6535570000000002</v>
      </c>
      <c r="BJ12" s="513">
        <v>2.5047860000000002</v>
      </c>
      <c r="BK12" s="513">
        <v>2.4850509999999999</v>
      </c>
      <c r="BL12" s="513">
        <v>2.4623659999999998</v>
      </c>
      <c r="BM12" s="513">
        <v>2.5244719999999998</v>
      </c>
      <c r="BN12" s="513">
        <v>2.5002810000000002</v>
      </c>
      <c r="BO12" s="513">
        <v>2.4676469999999999</v>
      </c>
      <c r="BP12" s="513">
        <v>2.417351</v>
      </c>
      <c r="BQ12" s="513">
        <v>2.359702</v>
      </c>
      <c r="BR12" s="513">
        <v>2.3288530000000001</v>
      </c>
      <c r="BS12" s="513">
        <v>2.2235819999999999</v>
      </c>
      <c r="BT12" s="513">
        <v>2.125842</v>
      </c>
      <c r="BU12" s="513">
        <v>2.0440420000000001</v>
      </c>
      <c r="BV12" s="513">
        <v>1.9182779999999999</v>
      </c>
    </row>
    <row r="13" spans="1:74" ht="11.1" customHeight="1" x14ac:dyDescent="0.2">
      <c r="A13" s="253" t="s">
        <v>138</v>
      </c>
      <c r="B13" s="314" t="s">
        <v>139</v>
      </c>
      <c r="C13" s="508">
        <v>2.5499999999999998</v>
      </c>
      <c r="D13" s="508">
        <v>2.83</v>
      </c>
      <c r="E13" s="508">
        <v>3.5819999999999999</v>
      </c>
      <c r="F13" s="508">
        <v>3.9521679999999999</v>
      </c>
      <c r="G13" s="508">
        <v>4.2303040000000003</v>
      </c>
      <c r="H13" s="508">
        <v>4.3541809999999996</v>
      </c>
      <c r="I13" s="508">
        <v>3.687039</v>
      </c>
      <c r="J13" s="508">
        <v>3.5671659999999998</v>
      </c>
      <c r="K13" s="508">
        <v>3.4530249999999998</v>
      </c>
      <c r="L13" s="508">
        <v>4.1377860000000002</v>
      </c>
      <c r="M13" s="508">
        <v>3.6241099999999999</v>
      </c>
      <c r="N13" s="508">
        <v>3.0522079999999998</v>
      </c>
      <c r="O13" s="508">
        <v>3.2591489999999999</v>
      </c>
      <c r="P13" s="508">
        <v>2.8502640000000001</v>
      </c>
      <c r="Q13" s="508">
        <v>2.7421944740000002</v>
      </c>
      <c r="R13" s="508">
        <v>2.5714560627999998</v>
      </c>
      <c r="S13" s="508">
        <v>2.3690454403999999</v>
      </c>
      <c r="T13" s="508">
        <v>2.4273614601000002</v>
      </c>
      <c r="U13" s="508">
        <v>2.6877344390000002</v>
      </c>
      <c r="V13" s="508">
        <v>3.1552606996999999</v>
      </c>
      <c r="W13" s="508">
        <v>3.3905763629000001</v>
      </c>
      <c r="X13" s="508">
        <v>3.1139361444999998</v>
      </c>
      <c r="Y13" s="508">
        <v>2.8301276829000002</v>
      </c>
      <c r="Z13" s="508">
        <v>2.5413233986999999</v>
      </c>
      <c r="AA13" s="508">
        <v>2.6464435544999998</v>
      </c>
      <c r="AB13" s="508">
        <v>2.7776207339000001</v>
      </c>
      <c r="AC13" s="508">
        <v>2.6723150437999998</v>
      </c>
      <c r="AD13" s="508">
        <v>2.6386356820999999</v>
      </c>
      <c r="AE13" s="508">
        <v>2.4383423769000001</v>
      </c>
      <c r="AF13" s="508">
        <v>2.4533054415</v>
      </c>
      <c r="AG13" s="508">
        <v>2.4777910768</v>
      </c>
      <c r="AH13" s="508">
        <v>2.2974442043000001</v>
      </c>
      <c r="AI13" s="508">
        <v>2.1415838194000001</v>
      </c>
      <c r="AJ13" s="508">
        <v>2.2395334019000002</v>
      </c>
      <c r="AK13" s="508">
        <v>2.2342253667</v>
      </c>
      <c r="AL13" s="508">
        <v>2.2120718481999999</v>
      </c>
      <c r="AM13" s="508">
        <v>2.4847999932999998</v>
      </c>
      <c r="AN13" s="508">
        <v>2.4513003317000002</v>
      </c>
      <c r="AO13" s="508">
        <v>2.2489420649</v>
      </c>
      <c r="AP13" s="508">
        <v>2.1503305347000001</v>
      </c>
      <c r="AQ13" s="508">
        <v>2.0942350220999999</v>
      </c>
      <c r="AR13" s="508">
        <v>2.2935677169000002</v>
      </c>
      <c r="AS13" s="508">
        <v>2.4590416375999999</v>
      </c>
      <c r="AT13" s="508">
        <v>2.3019035487999999</v>
      </c>
      <c r="AU13" s="508">
        <v>2.3852202595000001</v>
      </c>
      <c r="AV13" s="508">
        <v>2.3194930287000002</v>
      </c>
      <c r="AW13" s="508">
        <v>2.4826255988999999</v>
      </c>
      <c r="AX13" s="508">
        <v>2.1866895520999998</v>
      </c>
      <c r="AY13" s="508">
        <v>2.2112700600999999</v>
      </c>
      <c r="AZ13" s="789">
        <v>2.4229404200000002</v>
      </c>
      <c r="BA13" s="789">
        <v>3.3281071323</v>
      </c>
      <c r="BB13" s="789">
        <v>4.0241645290000001</v>
      </c>
      <c r="BC13" s="789">
        <v>3.9668316928</v>
      </c>
      <c r="BD13" s="789">
        <v>3.4302381658000001</v>
      </c>
      <c r="BE13" s="789">
        <v>3.93641</v>
      </c>
      <c r="BF13" s="513">
        <v>3.880322</v>
      </c>
      <c r="BG13" s="513">
        <v>3.6958869999999999</v>
      </c>
      <c r="BH13" s="513">
        <v>3.4382039999999998</v>
      </c>
      <c r="BI13" s="513">
        <v>3.2420079999999998</v>
      </c>
      <c r="BJ13" s="513">
        <v>2.9773309999999999</v>
      </c>
      <c r="BK13" s="513">
        <v>2.9189440000000002</v>
      </c>
      <c r="BL13" s="513">
        <v>2.826981</v>
      </c>
      <c r="BM13" s="513">
        <v>2.787547</v>
      </c>
      <c r="BN13" s="513">
        <v>2.6661169999999998</v>
      </c>
      <c r="BO13" s="513">
        <v>2.6278700000000002</v>
      </c>
      <c r="BP13" s="513">
        <v>2.584524</v>
      </c>
      <c r="BQ13" s="513">
        <v>2.5652840000000001</v>
      </c>
      <c r="BR13" s="513">
        <v>2.5863849999999999</v>
      </c>
      <c r="BS13" s="513">
        <v>2.569696</v>
      </c>
      <c r="BT13" s="513">
        <v>2.5410170000000001</v>
      </c>
      <c r="BU13" s="513">
        <v>2.4802650000000002</v>
      </c>
      <c r="BV13" s="513">
        <v>2.33711</v>
      </c>
    </row>
    <row r="14" spans="1:74" ht="11.1" customHeight="1" x14ac:dyDescent="0.2">
      <c r="A14" s="252" t="s">
        <v>140</v>
      </c>
      <c r="B14" s="314" t="s">
        <v>141</v>
      </c>
      <c r="C14" s="508">
        <v>2.4380000000000002</v>
      </c>
      <c r="D14" s="508">
        <v>2.742</v>
      </c>
      <c r="E14" s="508">
        <v>3.4790000000000001</v>
      </c>
      <c r="F14" s="508">
        <v>3.8647830000000001</v>
      </c>
      <c r="G14" s="508">
        <v>4.4947540000000004</v>
      </c>
      <c r="H14" s="508">
        <v>4.1853199999999999</v>
      </c>
      <c r="I14" s="508">
        <v>3.5915439999999998</v>
      </c>
      <c r="J14" s="508">
        <v>3.412712</v>
      </c>
      <c r="K14" s="508">
        <v>3.3415409999999999</v>
      </c>
      <c r="L14" s="508">
        <v>4.2114419999999999</v>
      </c>
      <c r="M14" s="508">
        <v>3.8268140000000002</v>
      </c>
      <c r="N14" s="508">
        <v>2.957732</v>
      </c>
      <c r="O14" s="508">
        <v>3.0788000000000002</v>
      </c>
      <c r="P14" s="508">
        <v>2.6542219999999999</v>
      </c>
      <c r="Q14" s="508">
        <v>2.5739329999999998</v>
      </c>
      <c r="R14" s="508">
        <v>2.4374449999999999</v>
      </c>
      <c r="S14" s="508">
        <v>2.185012</v>
      </c>
      <c r="T14" s="508">
        <v>2.2877809999999998</v>
      </c>
      <c r="U14" s="508">
        <v>2.5054099999999999</v>
      </c>
      <c r="V14" s="508">
        <v>2.9400909008</v>
      </c>
      <c r="W14" s="508">
        <v>3.1662828101999998</v>
      </c>
      <c r="X14" s="508">
        <v>3.0019169692999998</v>
      </c>
      <c r="Y14" s="508">
        <v>2.8136890320000001</v>
      </c>
      <c r="Z14" s="508">
        <v>2.5459834222</v>
      </c>
      <c r="AA14" s="508">
        <v>2.5953427452</v>
      </c>
      <c r="AB14" s="508">
        <v>2.7072129138999999</v>
      </c>
      <c r="AC14" s="508">
        <v>2.6060086818000001</v>
      </c>
      <c r="AD14" s="508">
        <v>2.5428887201000001</v>
      </c>
      <c r="AE14" s="508">
        <v>2.3542464473</v>
      </c>
      <c r="AF14" s="508">
        <v>2.3597796139999998</v>
      </c>
      <c r="AG14" s="508">
        <v>2.3602564483999999</v>
      </c>
      <c r="AH14" s="508">
        <v>2.1745294744999999</v>
      </c>
      <c r="AI14" s="508">
        <v>1.7110238387000001</v>
      </c>
      <c r="AJ14" s="508">
        <v>1.9201808466000001</v>
      </c>
      <c r="AK14" s="508">
        <v>2.1522056017</v>
      </c>
      <c r="AL14" s="508">
        <v>2.1461987480000002</v>
      </c>
      <c r="AM14" s="508">
        <v>2.4155888239999999</v>
      </c>
      <c r="AN14" s="508">
        <v>2.3550537608000002</v>
      </c>
      <c r="AO14" s="508">
        <v>2.1596368883000001</v>
      </c>
      <c r="AP14" s="508">
        <v>2.0437681681000002</v>
      </c>
      <c r="AQ14" s="508">
        <v>1.9982382451</v>
      </c>
      <c r="AR14" s="508">
        <v>2.1857825287999999</v>
      </c>
      <c r="AS14" s="508">
        <v>2.333659951</v>
      </c>
      <c r="AT14" s="508">
        <v>2.1889564672000001</v>
      </c>
      <c r="AU14" s="508">
        <v>2.2532340054</v>
      </c>
      <c r="AV14" s="508">
        <v>2.2012605240999998</v>
      </c>
      <c r="AW14" s="508">
        <v>2.3846004410999999</v>
      </c>
      <c r="AX14" s="508">
        <v>2.1246105849000001</v>
      </c>
      <c r="AY14" s="508">
        <v>2.1228793457999999</v>
      </c>
      <c r="AZ14" s="789">
        <v>2.3624801015000001</v>
      </c>
      <c r="BA14" s="789">
        <v>3.5769613053999998</v>
      </c>
      <c r="BB14" s="789">
        <v>3.8293963012000001</v>
      </c>
      <c r="BC14" s="789">
        <v>3.7926011695000001</v>
      </c>
      <c r="BD14" s="789">
        <v>3.2980729075999999</v>
      </c>
      <c r="BE14" s="789">
        <v>3.79325</v>
      </c>
      <c r="BF14" s="513">
        <v>3.713454</v>
      </c>
      <c r="BG14" s="513">
        <v>3.5656469999999998</v>
      </c>
      <c r="BH14" s="513">
        <v>3.336865</v>
      </c>
      <c r="BI14" s="513">
        <v>3.1730879999999999</v>
      </c>
      <c r="BJ14" s="513">
        <v>2.951038</v>
      </c>
      <c r="BK14" s="513">
        <v>2.82498</v>
      </c>
      <c r="BL14" s="513">
        <v>2.756602</v>
      </c>
      <c r="BM14" s="513">
        <v>2.6412849999999999</v>
      </c>
      <c r="BN14" s="513">
        <v>2.5178880000000001</v>
      </c>
      <c r="BO14" s="513">
        <v>2.5603440000000002</v>
      </c>
      <c r="BP14" s="513">
        <v>2.5330409999999999</v>
      </c>
      <c r="BQ14" s="513">
        <v>2.4959150000000001</v>
      </c>
      <c r="BR14" s="513">
        <v>2.5003790000000001</v>
      </c>
      <c r="BS14" s="513">
        <v>2.4946459999999999</v>
      </c>
      <c r="BT14" s="513">
        <v>2.4744069999999998</v>
      </c>
      <c r="BU14" s="513">
        <v>2.4432330000000002</v>
      </c>
      <c r="BV14" s="513">
        <v>2.3260000000000001</v>
      </c>
    </row>
    <row r="15" spans="1:74" ht="11.1" customHeight="1" x14ac:dyDescent="0.2">
      <c r="A15" s="252" t="s">
        <v>142</v>
      </c>
      <c r="B15" s="314" t="s">
        <v>143</v>
      </c>
      <c r="C15" s="508">
        <v>2.4510000000000001</v>
      </c>
      <c r="D15" s="508">
        <v>2.653</v>
      </c>
      <c r="E15" s="508">
        <v>3.3260000000000001</v>
      </c>
      <c r="F15" s="508">
        <v>3.9327230000000002</v>
      </c>
      <c r="G15" s="508">
        <v>3.9519989999999998</v>
      </c>
      <c r="H15" s="508">
        <v>4.1108570000000002</v>
      </c>
      <c r="I15" s="508">
        <v>3.5145840000000002</v>
      </c>
      <c r="J15" s="508">
        <v>3.3736920000000001</v>
      </c>
      <c r="K15" s="508">
        <v>3.315124</v>
      </c>
      <c r="L15" s="508">
        <v>3.7915920000000001</v>
      </c>
      <c r="M15" s="508">
        <v>3.2242169999999999</v>
      </c>
      <c r="N15" s="508">
        <v>2.9516</v>
      </c>
      <c r="O15" s="508">
        <v>3.582719</v>
      </c>
      <c r="P15" s="508">
        <v>2.8370449999999998</v>
      </c>
      <c r="Q15" s="508">
        <v>2.7349950000000001</v>
      </c>
      <c r="R15" s="508">
        <v>2.4392420000000001</v>
      </c>
      <c r="S15" s="508">
        <v>2.2401249999999999</v>
      </c>
      <c r="T15" s="508">
        <v>2.3160400000000001</v>
      </c>
      <c r="U15" s="508">
        <v>2.549004</v>
      </c>
      <c r="V15" s="508">
        <v>3.0400180193000002</v>
      </c>
      <c r="W15" s="508">
        <v>3.1691722712999999</v>
      </c>
      <c r="X15" s="508">
        <v>2.9347373522</v>
      </c>
      <c r="Y15" s="508">
        <v>2.7908432182</v>
      </c>
      <c r="Z15" s="508">
        <v>2.4498580078000001</v>
      </c>
      <c r="AA15" s="508">
        <v>2.6446613448999998</v>
      </c>
      <c r="AB15" s="508">
        <v>2.7406133336999998</v>
      </c>
      <c r="AC15" s="508">
        <v>2.6505441031000001</v>
      </c>
      <c r="AD15" s="508">
        <v>2.6639904076000001</v>
      </c>
      <c r="AE15" s="508">
        <v>2.4435652390999998</v>
      </c>
      <c r="AF15" s="508">
        <v>2.4567521875999998</v>
      </c>
      <c r="AG15" s="508">
        <v>2.481847734</v>
      </c>
      <c r="AH15" s="508">
        <v>2.2432840609000002</v>
      </c>
      <c r="AI15" s="508">
        <v>2.0528698727000001</v>
      </c>
      <c r="AJ15" s="508">
        <v>2.1371270145999999</v>
      </c>
      <c r="AK15" s="508">
        <v>2.1344905631</v>
      </c>
      <c r="AL15" s="508">
        <v>2.1657768112000002</v>
      </c>
      <c r="AM15" s="508">
        <v>2.4106396194999999</v>
      </c>
      <c r="AN15" s="508">
        <v>2.3296536477999998</v>
      </c>
      <c r="AO15" s="508">
        <v>2.1380438080999999</v>
      </c>
      <c r="AP15" s="508">
        <v>2.0470011210000001</v>
      </c>
      <c r="AQ15" s="508">
        <v>2.0004993178000001</v>
      </c>
      <c r="AR15" s="508">
        <v>2.1628284288000001</v>
      </c>
      <c r="AS15" s="508">
        <v>2.3102672854000001</v>
      </c>
      <c r="AT15" s="508">
        <v>2.0943900067999999</v>
      </c>
      <c r="AU15" s="508">
        <v>2.1582599534</v>
      </c>
      <c r="AV15" s="508">
        <v>2.2220704782</v>
      </c>
      <c r="AW15" s="508">
        <v>2.3238253594999998</v>
      </c>
      <c r="AX15" s="508">
        <v>2.0364516293000001</v>
      </c>
      <c r="AY15" s="508">
        <v>2.1012555592000002</v>
      </c>
      <c r="AZ15" s="789">
        <v>2.3281571567000001</v>
      </c>
      <c r="BA15" s="789">
        <v>3.7350089377</v>
      </c>
      <c r="BB15" s="789">
        <v>3.9613720417999998</v>
      </c>
      <c r="BC15" s="789">
        <v>3.9754042878</v>
      </c>
      <c r="BD15" s="789">
        <v>3.0920777907999999</v>
      </c>
      <c r="BE15" s="789">
        <v>3.4463889999999999</v>
      </c>
      <c r="BF15" s="513">
        <v>3.5020600000000002</v>
      </c>
      <c r="BG15" s="513">
        <v>3.4021499999999998</v>
      </c>
      <c r="BH15" s="513">
        <v>3.2027749999999999</v>
      </c>
      <c r="BI15" s="513">
        <v>3.0562109999999998</v>
      </c>
      <c r="BJ15" s="513">
        <v>2.856643</v>
      </c>
      <c r="BK15" s="513">
        <v>2.816891</v>
      </c>
      <c r="BL15" s="513">
        <v>2.752297</v>
      </c>
      <c r="BM15" s="513">
        <v>2.6870250000000002</v>
      </c>
      <c r="BN15" s="513">
        <v>2.567186</v>
      </c>
      <c r="BO15" s="513">
        <v>2.5085000000000002</v>
      </c>
      <c r="BP15" s="513">
        <v>2.4598469999999999</v>
      </c>
      <c r="BQ15" s="513">
        <v>2.4375900000000001</v>
      </c>
      <c r="BR15" s="513">
        <v>2.4239670000000002</v>
      </c>
      <c r="BS15" s="513">
        <v>2.3922870000000001</v>
      </c>
      <c r="BT15" s="513">
        <v>2.3972929999999999</v>
      </c>
      <c r="BU15" s="513">
        <v>2.3532570000000002</v>
      </c>
      <c r="BV15" s="513">
        <v>2.2361339999999998</v>
      </c>
    </row>
    <row r="16" spans="1:74" ht="11.1" customHeight="1" x14ac:dyDescent="0.2">
      <c r="A16" s="252" t="s">
        <v>144</v>
      </c>
      <c r="B16" s="314" t="s">
        <v>145</v>
      </c>
      <c r="C16" s="508">
        <v>2.16</v>
      </c>
      <c r="D16" s="508">
        <v>2.4319999999999999</v>
      </c>
      <c r="E16" s="508">
        <v>2.867</v>
      </c>
      <c r="F16" s="508">
        <v>2.5549179999999998</v>
      </c>
      <c r="G16" s="508">
        <v>2.5594209999999999</v>
      </c>
      <c r="H16" s="508">
        <v>2.6375700000000002</v>
      </c>
      <c r="I16" s="508">
        <v>2.4473220000000002</v>
      </c>
      <c r="J16" s="508">
        <v>2.3309310000000001</v>
      </c>
      <c r="K16" s="508">
        <v>2.1199859999999999</v>
      </c>
      <c r="L16" s="508">
        <v>2.069518</v>
      </c>
      <c r="M16" s="508">
        <v>2.0386869999999999</v>
      </c>
      <c r="N16" s="508">
        <v>1.906479</v>
      </c>
      <c r="O16" s="508">
        <v>1.975822</v>
      </c>
      <c r="P16" s="508">
        <v>1.992127</v>
      </c>
      <c r="Q16" s="508">
        <v>1.916112</v>
      </c>
      <c r="R16" s="508">
        <v>1.955614</v>
      </c>
      <c r="S16" s="508">
        <v>1.8873249999999999</v>
      </c>
      <c r="T16" s="508">
        <v>1.844454</v>
      </c>
      <c r="U16" s="508">
        <v>1.8894489999999999</v>
      </c>
      <c r="V16" s="508">
        <v>2.0294469999999998</v>
      </c>
      <c r="W16" s="508">
        <v>2.1734599999999999</v>
      </c>
      <c r="X16" s="508">
        <v>2.1592600000000002</v>
      </c>
      <c r="Y16" s="508">
        <v>2.074986</v>
      </c>
      <c r="Z16" s="508">
        <v>1.9425380000000001</v>
      </c>
      <c r="AA16" s="508">
        <v>1.9349689999999999</v>
      </c>
      <c r="AB16" s="508">
        <v>1.979068</v>
      </c>
      <c r="AC16" s="508">
        <v>2.0226769999999998</v>
      </c>
      <c r="AD16" s="508">
        <v>2.0837140000000001</v>
      </c>
      <c r="AE16" s="508">
        <v>2.0583749999999998</v>
      </c>
      <c r="AF16" s="508">
        <v>2.0488240000000002</v>
      </c>
      <c r="AG16" s="508">
        <v>2.052829</v>
      </c>
      <c r="AH16" s="508">
        <v>2.0241099999999999</v>
      </c>
      <c r="AI16" s="508">
        <v>1.8905670000000001</v>
      </c>
      <c r="AJ16" s="508">
        <v>1.8450310000000001</v>
      </c>
      <c r="AK16" s="508">
        <v>1.8344320000000001</v>
      </c>
      <c r="AL16" s="508">
        <v>1.826336</v>
      </c>
      <c r="AM16" s="508">
        <v>1.917216</v>
      </c>
      <c r="AN16" s="508">
        <v>1.8686579999999999</v>
      </c>
      <c r="AO16" s="508">
        <v>1.799099</v>
      </c>
      <c r="AP16" s="508">
        <v>1.620727</v>
      </c>
      <c r="AQ16" s="508">
        <v>1.5474840000000001</v>
      </c>
      <c r="AR16" s="508">
        <v>1.654101</v>
      </c>
      <c r="AS16" s="508">
        <v>1.6807099999999999</v>
      </c>
      <c r="AT16" s="508">
        <v>1.6225449999999999</v>
      </c>
      <c r="AU16" s="508">
        <v>1.5872029999999999</v>
      </c>
      <c r="AV16" s="508">
        <v>1.499404</v>
      </c>
      <c r="AW16" s="508">
        <v>1.5308349999999999</v>
      </c>
      <c r="AX16" s="508">
        <v>1.5287740000000001</v>
      </c>
      <c r="AY16" s="508">
        <v>1.5605549999999999</v>
      </c>
      <c r="AZ16" s="789">
        <v>1.6667920000000001</v>
      </c>
      <c r="BA16" s="789">
        <v>2.2334969999999998</v>
      </c>
      <c r="BB16" s="789">
        <v>2.5010680000000001</v>
      </c>
      <c r="BC16" s="789">
        <v>2.658531</v>
      </c>
      <c r="BD16" s="789">
        <v>2.4314499999999999</v>
      </c>
      <c r="BE16" s="789">
        <v>2.304605</v>
      </c>
      <c r="BF16" s="513">
        <v>2.299982</v>
      </c>
      <c r="BG16" s="513">
        <v>2.2372100000000001</v>
      </c>
      <c r="BH16" s="513">
        <v>2.089966</v>
      </c>
      <c r="BI16" s="513">
        <v>2.0645850000000001</v>
      </c>
      <c r="BJ16" s="513">
        <v>2.0266410000000001</v>
      </c>
      <c r="BK16" s="513">
        <v>1.9681310000000001</v>
      </c>
      <c r="BL16" s="513">
        <v>1.9434530000000001</v>
      </c>
      <c r="BM16" s="513">
        <v>1.9214089999999999</v>
      </c>
      <c r="BN16" s="513">
        <v>1.8230710000000001</v>
      </c>
      <c r="BO16" s="513">
        <v>1.769641</v>
      </c>
      <c r="BP16" s="513">
        <v>1.7398979999999999</v>
      </c>
      <c r="BQ16" s="513">
        <v>1.7193959999999999</v>
      </c>
      <c r="BR16" s="513">
        <v>1.7045710000000001</v>
      </c>
      <c r="BS16" s="513">
        <v>1.678758</v>
      </c>
      <c r="BT16" s="513">
        <v>1.6375820000000001</v>
      </c>
      <c r="BU16" s="513">
        <v>1.6508050000000001</v>
      </c>
      <c r="BV16" s="513">
        <v>1.653672</v>
      </c>
    </row>
    <row r="17" spans="1:74" ht="11.1" customHeight="1" x14ac:dyDescent="0.2">
      <c r="A17" s="252" t="s">
        <v>146</v>
      </c>
      <c r="B17" s="314" t="s">
        <v>147</v>
      </c>
      <c r="C17" s="508">
        <v>1.169</v>
      </c>
      <c r="D17" s="508">
        <v>1.2829999999999999</v>
      </c>
      <c r="E17" s="508">
        <v>1.448</v>
      </c>
      <c r="F17" s="508">
        <v>1.302</v>
      </c>
      <c r="G17" s="508">
        <v>1.2230000000000001</v>
      </c>
      <c r="H17" s="508">
        <v>1.2190000000000001</v>
      </c>
      <c r="I17" s="508">
        <v>1.1419999999999999</v>
      </c>
      <c r="J17" s="508">
        <v>1.093</v>
      </c>
      <c r="K17" s="508">
        <v>0.99099999999999999</v>
      </c>
      <c r="L17" s="508">
        <v>0.85899999999999999</v>
      </c>
      <c r="M17" s="508">
        <v>0.85199999999999998</v>
      </c>
      <c r="N17" s="508">
        <v>0.69199999999999995</v>
      </c>
      <c r="O17" s="508">
        <v>0.84199999999999997</v>
      </c>
      <c r="P17" s="508">
        <v>0.82799999999999996</v>
      </c>
      <c r="Q17" s="508">
        <v>0.79400000000000004</v>
      </c>
      <c r="R17" s="508">
        <v>0.81100000000000005</v>
      </c>
      <c r="S17" s="508">
        <v>0.66600000000000004</v>
      </c>
      <c r="T17" s="508">
        <v>0.57399999999999995</v>
      </c>
      <c r="U17" s="508">
        <v>0.629</v>
      </c>
      <c r="V17" s="508">
        <v>0.67900000000000005</v>
      </c>
      <c r="W17" s="508">
        <v>0.73</v>
      </c>
      <c r="X17" s="508">
        <v>0.67477272727000004</v>
      </c>
      <c r="Y17" s="508">
        <v>0.63923809523999997</v>
      </c>
      <c r="Z17" s="508">
        <v>0.68705000000000005</v>
      </c>
      <c r="AA17" s="508">
        <v>0.82128571428999997</v>
      </c>
      <c r="AB17" s="508">
        <v>0.90754999999999997</v>
      </c>
      <c r="AC17" s="508">
        <v>0.80289999999999995</v>
      </c>
      <c r="AD17" s="508">
        <v>0.80009090909000002</v>
      </c>
      <c r="AE17" s="508">
        <v>0.69768181817999997</v>
      </c>
      <c r="AF17" s="508">
        <v>0.76200000000000001</v>
      </c>
      <c r="AG17" s="508">
        <v>0.79733333333</v>
      </c>
      <c r="AH17" s="508">
        <v>0.75477272727</v>
      </c>
      <c r="AI17" s="508">
        <v>0.65564999999999996</v>
      </c>
      <c r="AJ17" s="508">
        <v>0.77360869565000001</v>
      </c>
      <c r="AK17" s="508">
        <v>0.80600000000000005</v>
      </c>
      <c r="AL17" s="508">
        <v>0.77266666666999995</v>
      </c>
      <c r="AM17" s="508">
        <v>0.90100000000000002</v>
      </c>
      <c r="AN17" s="508">
        <v>0.92500000000000004</v>
      </c>
      <c r="AO17" s="508">
        <v>0.87</v>
      </c>
      <c r="AP17" s="508">
        <v>0.84599999999999997</v>
      </c>
      <c r="AQ17" s="508">
        <v>0.746</v>
      </c>
      <c r="AR17" s="508">
        <v>0.75600000000000001</v>
      </c>
      <c r="AS17" s="508">
        <v>0.71099999999999997</v>
      </c>
      <c r="AT17" s="508">
        <v>0.66966666666999997</v>
      </c>
      <c r="AU17" s="508">
        <v>0.68828571428999996</v>
      </c>
      <c r="AV17" s="508">
        <v>0.63817391304000004</v>
      </c>
      <c r="AW17" s="508">
        <v>0.60472222222000005</v>
      </c>
      <c r="AX17" s="508">
        <v>0.64571428571</v>
      </c>
      <c r="AY17" s="508">
        <v>0.62178947368000004</v>
      </c>
      <c r="AZ17" s="789">
        <v>0.61399999999999999</v>
      </c>
      <c r="BA17" s="789">
        <v>0.72709090908999996</v>
      </c>
      <c r="BB17" s="789">
        <v>0.76571428571</v>
      </c>
      <c r="BC17" s="789">
        <v>0.83</v>
      </c>
      <c r="BD17" s="789">
        <v>0.755</v>
      </c>
      <c r="BE17" s="789">
        <v>0.76548130000000003</v>
      </c>
      <c r="BF17" s="513">
        <v>0.80305800000000005</v>
      </c>
      <c r="BG17" s="513">
        <v>0.79407720000000004</v>
      </c>
      <c r="BH17" s="513">
        <v>0.75635799999999997</v>
      </c>
      <c r="BI17" s="513">
        <v>0.7417705</v>
      </c>
      <c r="BJ17" s="513">
        <v>0.74255340000000003</v>
      </c>
      <c r="BK17" s="513">
        <v>0.74864819999999999</v>
      </c>
      <c r="BL17" s="513">
        <v>0.77129309999999995</v>
      </c>
      <c r="BM17" s="513">
        <v>0.77111600000000002</v>
      </c>
      <c r="BN17" s="513">
        <v>0.76985950000000003</v>
      </c>
      <c r="BO17" s="513">
        <v>0.77978029999999998</v>
      </c>
      <c r="BP17" s="513">
        <v>0.77430390000000004</v>
      </c>
      <c r="BQ17" s="513">
        <v>0.79622579999999998</v>
      </c>
      <c r="BR17" s="513">
        <v>0.79399690000000001</v>
      </c>
      <c r="BS17" s="513">
        <v>0.79052599999999995</v>
      </c>
      <c r="BT17" s="513">
        <v>0.76969339999999997</v>
      </c>
      <c r="BU17" s="513">
        <v>0.76133030000000002</v>
      </c>
      <c r="BV17" s="513">
        <v>0.77069189999999999</v>
      </c>
    </row>
    <row r="18" spans="1:74" ht="11.1" customHeight="1" x14ac:dyDescent="0.2">
      <c r="A18" s="253"/>
      <c r="B18" s="312" t="s">
        <v>148</v>
      </c>
      <c r="C18" s="508"/>
      <c r="D18" s="508"/>
      <c r="E18" s="508"/>
      <c r="F18" s="508"/>
      <c r="G18" s="508"/>
      <c r="H18" s="508"/>
      <c r="I18" s="508"/>
      <c r="J18" s="508"/>
      <c r="K18" s="508"/>
      <c r="L18" s="508"/>
      <c r="M18" s="508"/>
      <c r="N18" s="508"/>
      <c r="O18" s="508"/>
      <c r="P18" s="508"/>
      <c r="Q18" s="508"/>
      <c r="R18" s="508"/>
      <c r="S18" s="508"/>
      <c r="T18" s="508"/>
      <c r="U18" s="508"/>
      <c r="V18" s="508"/>
      <c r="W18" s="508"/>
      <c r="X18" s="508"/>
      <c r="Y18" s="508"/>
      <c r="Z18" s="508"/>
      <c r="AA18" s="508"/>
      <c r="AB18" s="508"/>
      <c r="AC18" s="508"/>
      <c r="AD18" s="508"/>
      <c r="AE18" s="508"/>
      <c r="AF18" s="508"/>
      <c r="AG18" s="508"/>
      <c r="AH18" s="508"/>
      <c r="AI18" s="508"/>
      <c r="AJ18" s="508"/>
      <c r="AK18" s="508"/>
      <c r="AL18" s="508"/>
      <c r="AM18" s="508"/>
      <c r="AN18" s="508"/>
      <c r="AO18" s="508"/>
      <c r="AP18" s="508"/>
      <c r="AQ18" s="508"/>
      <c r="AR18" s="508"/>
      <c r="AS18" s="508"/>
      <c r="AT18" s="508"/>
      <c r="AU18" s="508"/>
      <c r="AV18" s="508"/>
      <c r="AW18" s="508"/>
      <c r="AX18" s="508"/>
      <c r="AY18" s="508"/>
      <c r="AZ18" s="789"/>
      <c r="BA18" s="789"/>
      <c r="BB18" s="789"/>
      <c r="BC18" s="789"/>
      <c r="BD18" s="789"/>
      <c r="BE18" s="789"/>
      <c r="BF18" s="513"/>
      <c r="BG18" s="513"/>
      <c r="BH18" s="513"/>
      <c r="BI18" s="513"/>
      <c r="BJ18" s="513"/>
      <c r="BK18" s="513"/>
      <c r="BL18" s="513"/>
      <c r="BM18" s="513"/>
      <c r="BN18" s="513"/>
      <c r="BO18" s="513"/>
      <c r="BP18" s="513"/>
      <c r="BQ18" s="513"/>
      <c r="BR18" s="513"/>
      <c r="BS18" s="513"/>
      <c r="BT18" s="513"/>
      <c r="BU18" s="513"/>
      <c r="BV18" s="513"/>
    </row>
    <row r="19" spans="1:74" ht="11.1" customHeight="1" x14ac:dyDescent="0.2">
      <c r="A19" s="252" t="s">
        <v>149</v>
      </c>
      <c r="B19" s="314" t="s">
        <v>150</v>
      </c>
      <c r="C19" s="508">
        <v>3.3146</v>
      </c>
      <c r="D19" s="508">
        <v>3.5172500000000002</v>
      </c>
      <c r="E19" s="508">
        <v>4.2217500000000001</v>
      </c>
      <c r="F19" s="508">
        <v>4.1085000000000003</v>
      </c>
      <c r="G19" s="508">
        <v>4.4436</v>
      </c>
      <c r="H19" s="508">
        <v>4.9290000000000003</v>
      </c>
      <c r="I19" s="508">
        <v>4.5592499999999996</v>
      </c>
      <c r="J19" s="508">
        <v>3.9750000000000001</v>
      </c>
      <c r="K19" s="508">
        <v>3.70025</v>
      </c>
      <c r="L19" s="508">
        <v>3.8151999999999999</v>
      </c>
      <c r="M19" s="508">
        <v>3.6850000000000001</v>
      </c>
      <c r="N19" s="508">
        <v>3.21</v>
      </c>
      <c r="O19" s="508">
        <v>3.3391999999999999</v>
      </c>
      <c r="P19" s="508">
        <v>3.3887499999999999</v>
      </c>
      <c r="Q19" s="508">
        <v>3.4220000000000002</v>
      </c>
      <c r="R19" s="508">
        <v>3.6030000000000002</v>
      </c>
      <c r="S19" s="508">
        <v>3.5548000000000002</v>
      </c>
      <c r="T19" s="508">
        <v>3.5710000000000002</v>
      </c>
      <c r="U19" s="508">
        <v>3.597</v>
      </c>
      <c r="V19" s="508">
        <v>3.83975</v>
      </c>
      <c r="W19" s="508">
        <v>3.8359999999999999</v>
      </c>
      <c r="X19" s="508">
        <v>3.6128</v>
      </c>
      <c r="Y19" s="508">
        <v>3.3180000000000001</v>
      </c>
      <c r="Z19" s="508">
        <v>3.1339999999999999</v>
      </c>
      <c r="AA19" s="508">
        <v>3.0754000000000001</v>
      </c>
      <c r="AB19" s="508">
        <v>3.2115</v>
      </c>
      <c r="AC19" s="508">
        <v>3.4255</v>
      </c>
      <c r="AD19" s="508">
        <v>3.6114000000000002</v>
      </c>
      <c r="AE19" s="508">
        <v>3.6030000000000002</v>
      </c>
      <c r="AF19" s="508">
        <v>3.4544999999999999</v>
      </c>
      <c r="AG19" s="508">
        <v>3.4838</v>
      </c>
      <c r="AH19" s="508">
        <v>3.3892500000000001</v>
      </c>
      <c r="AI19" s="508">
        <v>3.2138</v>
      </c>
      <c r="AJ19" s="508">
        <v>3.137</v>
      </c>
      <c r="AK19" s="508">
        <v>3.0527500000000001</v>
      </c>
      <c r="AL19" s="508">
        <v>3.0175999999999998</v>
      </c>
      <c r="AM19" s="508">
        <v>3.0754999999999999</v>
      </c>
      <c r="AN19" s="508">
        <v>3.1207500000000001</v>
      </c>
      <c r="AO19" s="508">
        <v>3.0964</v>
      </c>
      <c r="AP19" s="508">
        <v>3.1712500000000001</v>
      </c>
      <c r="AQ19" s="508">
        <v>3.15</v>
      </c>
      <c r="AR19" s="508">
        <v>3.1501999999999999</v>
      </c>
      <c r="AS19" s="508">
        <v>3.1247500000000001</v>
      </c>
      <c r="AT19" s="508">
        <v>3.1324999999999998</v>
      </c>
      <c r="AU19" s="508">
        <v>3.1656</v>
      </c>
      <c r="AV19" s="508">
        <v>3.0597500000000002</v>
      </c>
      <c r="AW19" s="508">
        <v>3.0495000000000001</v>
      </c>
      <c r="AX19" s="508">
        <v>2.8944000000000001</v>
      </c>
      <c r="AY19" s="508">
        <v>2.8085</v>
      </c>
      <c r="AZ19" s="789">
        <v>2.9075000000000002</v>
      </c>
      <c r="BA19" s="789">
        <v>3.6375999999999999</v>
      </c>
      <c r="BB19" s="789">
        <v>4.1025</v>
      </c>
      <c r="BC19" s="789">
        <v>4.4792500000000004</v>
      </c>
      <c r="BD19" s="789">
        <v>4.0495999999999999</v>
      </c>
      <c r="BE19" s="789">
        <v>3.9322499999999998</v>
      </c>
      <c r="BF19" s="513">
        <v>4.0666909999999996</v>
      </c>
      <c r="BG19" s="513">
        <v>4.0297320000000001</v>
      </c>
      <c r="BH19" s="513">
        <v>3.8982899999999998</v>
      </c>
      <c r="BI19" s="513">
        <v>3.7259820000000001</v>
      </c>
      <c r="BJ19" s="513">
        <v>3.5394389999999998</v>
      </c>
      <c r="BK19" s="513">
        <v>3.4236430000000002</v>
      </c>
      <c r="BL19" s="513">
        <v>3.370654</v>
      </c>
      <c r="BM19" s="513">
        <v>3.4350559999999999</v>
      </c>
      <c r="BN19" s="513">
        <v>3.4539909999999998</v>
      </c>
      <c r="BO19" s="513">
        <v>3.45228</v>
      </c>
      <c r="BP19" s="513">
        <v>3.4304260000000002</v>
      </c>
      <c r="BQ19" s="513">
        <v>3.3677419999999998</v>
      </c>
      <c r="BR19" s="513">
        <v>3.301199</v>
      </c>
      <c r="BS19" s="513">
        <v>3.197613</v>
      </c>
      <c r="BT19" s="513">
        <v>3.1302099999999999</v>
      </c>
      <c r="BU19" s="513">
        <v>3.0383049999999998</v>
      </c>
      <c r="BV19" s="513">
        <v>2.911791</v>
      </c>
    </row>
    <row r="20" spans="1:74" ht="11.1" customHeight="1" x14ac:dyDescent="0.2">
      <c r="A20" s="252" t="s">
        <v>151</v>
      </c>
      <c r="B20" s="314" t="s">
        <v>152</v>
      </c>
      <c r="C20" s="508">
        <v>3.4127999999999998</v>
      </c>
      <c r="D20" s="508">
        <v>3.6110000000000002</v>
      </c>
      <c r="E20" s="508">
        <v>4.3217499999999998</v>
      </c>
      <c r="F20" s="508">
        <v>4.2127499999999998</v>
      </c>
      <c r="G20" s="508">
        <v>4.5449999999999999</v>
      </c>
      <c r="H20" s="508">
        <v>5.0322500000000003</v>
      </c>
      <c r="I20" s="508">
        <v>4.6680000000000001</v>
      </c>
      <c r="J20" s="508">
        <v>4.0873999999999997</v>
      </c>
      <c r="K20" s="508">
        <v>3.8167499999999999</v>
      </c>
      <c r="L20" s="508">
        <v>3.9354</v>
      </c>
      <c r="M20" s="508">
        <v>3.7992499999999998</v>
      </c>
      <c r="N20" s="508">
        <v>3.3235000000000001</v>
      </c>
      <c r="O20" s="508">
        <v>3.4451999999999998</v>
      </c>
      <c r="P20" s="508">
        <v>3.5012500000000002</v>
      </c>
      <c r="Q20" s="508">
        <v>3.5350000000000001</v>
      </c>
      <c r="R20" s="508">
        <v>3.71075</v>
      </c>
      <c r="S20" s="508">
        <v>3.6661999999999999</v>
      </c>
      <c r="T20" s="508">
        <v>3.68425</v>
      </c>
      <c r="U20" s="508">
        <v>3.7124000000000001</v>
      </c>
      <c r="V20" s="508">
        <v>3.95425</v>
      </c>
      <c r="W20" s="508">
        <v>3.9575</v>
      </c>
      <c r="X20" s="508">
        <v>3.742</v>
      </c>
      <c r="Y20" s="508">
        <v>3.4424999999999999</v>
      </c>
      <c r="Z20" s="508">
        <v>3.2570000000000001</v>
      </c>
      <c r="AA20" s="508">
        <v>3.1968000000000001</v>
      </c>
      <c r="AB20" s="508">
        <v>3.3282500000000002</v>
      </c>
      <c r="AC20" s="508">
        <v>3.5415000000000001</v>
      </c>
      <c r="AD20" s="508">
        <v>3.7334000000000001</v>
      </c>
      <c r="AE20" s="508">
        <v>3.72525</v>
      </c>
      <c r="AF20" s="508">
        <v>3.5754999999999999</v>
      </c>
      <c r="AG20" s="508">
        <v>3.6004</v>
      </c>
      <c r="AH20" s="508">
        <v>3.5065</v>
      </c>
      <c r="AI20" s="508">
        <v>3.3384</v>
      </c>
      <c r="AJ20" s="508">
        <v>3.2605</v>
      </c>
      <c r="AK20" s="508">
        <v>3.1752500000000001</v>
      </c>
      <c r="AL20" s="508">
        <v>3.1394000000000002</v>
      </c>
      <c r="AM20" s="508">
        <v>3.19625</v>
      </c>
      <c r="AN20" s="508">
        <v>3.2472500000000002</v>
      </c>
      <c r="AO20" s="508">
        <v>3.2229999999999999</v>
      </c>
      <c r="AP20" s="508">
        <v>3.2985000000000002</v>
      </c>
      <c r="AQ20" s="508">
        <v>3.278</v>
      </c>
      <c r="AR20" s="508">
        <v>3.2764000000000002</v>
      </c>
      <c r="AS20" s="508">
        <v>3.2494999999999998</v>
      </c>
      <c r="AT20" s="508">
        <v>3.2577500000000001</v>
      </c>
      <c r="AU20" s="508">
        <v>3.2934000000000001</v>
      </c>
      <c r="AV20" s="508">
        <v>3.1902499999999998</v>
      </c>
      <c r="AW20" s="508">
        <v>3.1792500000000001</v>
      </c>
      <c r="AX20" s="508">
        <v>3.0238</v>
      </c>
      <c r="AY20" s="508">
        <v>2.9362499999999998</v>
      </c>
      <c r="AZ20" s="789">
        <v>3.03925</v>
      </c>
      <c r="BA20" s="789">
        <v>3.7713999999999999</v>
      </c>
      <c r="BB20" s="789">
        <v>4.2357500000000003</v>
      </c>
      <c r="BC20" s="789">
        <v>4.6087499999999997</v>
      </c>
      <c r="BD20" s="789">
        <v>4.1837999999999997</v>
      </c>
      <c r="BE20" s="789">
        <v>4.0642500000000004</v>
      </c>
      <c r="BF20" s="513">
        <v>4.1999310000000003</v>
      </c>
      <c r="BG20" s="513">
        <v>4.1648230000000002</v>
      </c>
      <c r="BH20" s="513">
        <v>4.0358890000000001</v>
      </c>
      <c r="BI20" s="513">
        <v>3.8648419999999999</v>
      </c>
      <c r="BJ20" s="513">
        <v>3.67902</v>
      </c>
      <c r="BK20" s="513">
        <v>3.5624470000000001</v>
      </c>
      <c r="BL20" s="513">
        <v>3.5074860000000001</v>
      </c>
      <c r="BM20" s="513">
        <v>3.5705659999999999</v>
      </c>
      <c r="BN20" s="513">
        <v>3.5909469999999999</v>
      </c>
      <c r="BO20" s="513">
        <v>3.5879409999999998</v>
      </c>
      <c r="BP20" s="513">
        <v>3.5649320000000002</v>
      </c>
      <c r="BQ20" s="513">
        <v>3.5040269999999998</v>
      </c>
      <c r="BR20" s="513">
        <v>3.4384329999999999</v>
      </c>
      <c r="BS20" s="513">
        <v>3.3363900000000002</v>
      </c>
      <c r="BT20" s="513">
        <v>3.2712110000000001</v>
      </c>
      <c r="BU20" s="513">
        <v>3.1803110000000001</v>
      </c>
      <c r="BV20" s="513">
        <v>3.0542829999999999</v>
      </c>
    </row>
    <row r="21" spans="1:74" ht="11.1" customHeight="1" x14ac:dyDescent="0.2">
      <c r="A21" s="252" t="s">
        <v>153</v>
      </c>
      <c r="B21" s="314" t="s">
        <v>154</v>
      </c>
      <c r="C21" s="508">
        <v>3.7242000000000002</v>
      </c>
      <c r="D21" s="508">
        <v>4.0322500000000003</v>
      </c>
      <c r="E21" s="508">
        <v>5.1044999999999998</v>
      </c>
      <c r="F21" s="508">
        <v>5.1195000000000004</v>
      </c>
      <c r="G21" s="508">
        <v>5.5709999999999997</v>
      </c>
      <c r="H21" s="508">
        <v>5.7534999999999998</v>
      </c>
      <c r="I21" s="508">
        <v>5.4857500000000003</v>
      </c>
      <c r="J21" s="508">
        <v>5.0132000000000003</v>
      </c>
      <c r="K21" s="508">
        <v>4.9924999999999997</v>
      </c>
      <c r="L21" s="508">
        <v>5.2114000000000003</v>
      </c>
      <c r="M21" s="508">
        <v>5.2549999999999999</v>
      </c>
      <c r="N21" s="508">
        <v>4.7134999999999998</v>
      </c>
      <c r="O21" s="508">
        <v>4.5763999999999996</v>
      </c>
      <c r="P21" s="508">
        <v>4.4132499999999997</v>
      </c>
      <c r="Q21" s="508">
        <v>4.2104999999999997</v>
      </c>
      <c r="R21" s="508">
        <v>4.0990000000000002</v>
      </c>
      <c r="S21" s="508">
        <v>3.915</v>
      </c>
      <c r="T21" s="508">
        <v>3.8017500000000002</v>
      </c>
      <c r="U21" s="508">
        <v>3.8822000000000001</v>
      </c>
      <c r="V21" s="508">
        <v>4.3702500000000004</v>
      </c>
      <c r="W21" s="508">
        <v>4.5627500000000003</v>
      </c>
      <c r="X21" s="508">
        <v>4.5068000000000001</v>
      </c>
      <c r="Y21" s="508">
        <v>4.2537500000000001</v>
      </c>
      <c r="Z21" s="508">
        <v>3.9717500000000001</v>
      </c>
      <c r="AA21" s="508">
        <v>3.8544</v>
      </c>
      <c r="AB21" s="508">
        <v>4.0437500000000002</v>
      </c>
      <c r="AC21" s="508">
        <v>4.0220000000000002</v>
      </c>
      <c r="AD21" s="508">
        <v>4.0022000000000002</v>
      </c>
      <c r="AE21" s="508">
        <v>3.8222499999999999</v>
      </c>
      <c r="AF21" s="508">
        <v>3.722</v>
      </c>
      <c r="AG21" s="508">
        <v>3.8102</v>
      </c>
      <c r="AH21" s="508">
        <v>3.6995</v>
      </c>
      <c r="AI21" s="508">
        <v>3.5577999999999999</v>
      </c>
      <c r="AJ21" s="508">
        <v>3.5852499999999998</v>
      </c>
      <c r="AK21" s="508">
        <v>3.5217499999999999</v>
      </c>
      <c r="AL21" s="508">
        <v>3.4942000000000002</v>
      </c>
      <c r="AM21" s="508">
        <v>3.6342500000000002</v>
      </c>
      <c r="AN21" s="508">
        <v>3.67475</v>
      </c>
      <c r="AO21" s="508">
        <v>3.585</v>
      </c>
      <c r="AP21" s="508">
        <v>3.5665</v>
      </c>
      <c r="AQ21" s="508">
        <v>3.4990000000000001</v>
      </c>
      <c r="AR21" s="508">
        <v>3.5990000000000002</v>
      </c>
      <c r="AS21" s="508">
        <v>3.7785000000000002</v>
      </c>
      <c r="AT21" s="508">
        <v>3.7437499999999999</v>
      </c>
      <c r="AU21" s="508">
        <v>3.7484000000000002</v>
      </c>
      <c r="AV21" s="508">
        <v>3.6785000000000001</v>
      </c>
      <c r="AW21" s="508">
        <v>3.8222499999999999</v>
      </c>
      <c r="AX21" s="508">
        <v>3.6147999999999998</v>
      </c>
      <c r="AY21" s="508">
        <v>3.5225</v>
      </c>
      <c r="AZ21" s="789">
        <v>3.7222499999999998</v>
      </c>
      <c r="BA21" s="789">
        <v>4.9206000000000003</v>
      </c>
      <c r="BB21" s="789">
        <v>5.5012499999999998</v>
      </c>
      <c r="BC21" s="789">
        <v>5.5994999999999999</v>
      </c>
      <c r="BD21" s="789">
        <v>5.0237999999999996</v>
      </c>
      <c r="BE21" s="789">
        <v>4.9552500000000004</v>
      </c>
      <c r="BF21" s="513">
        <v>5.3317019999999999</v>
      </c>
      <c r="BG21" s="513">
        <v>5.2390790000000003</v>
      </c>
      <c r="BH21" s="513">
        <v>5.0482649999999998</v>
      </c>
      <c r="BI21" s="513">
        <v>4.8786480000000001</v>
      </c>
      <c r="BJ21" s="513">
        <v>4.6268669999999998</v>
      </c>
      <c r="BK21" s="513">
        <v>4.4623160000000004</v>
      </c>
      <c r="BL21" s="513">
        <v>4.3606220000000002</v>
      </c>
      <c r="BM21" s="513">
        <v>4.311299</v>
      </c>
      <c r="BN21" s="513">
        <v>4.1868879999999997</v>
      </c>
      <c r="BO21" s="513">
        <v>4.1401070000000004</v>
      </c>
      <c r="BP21" s="513">
        <v>4.0713929999999996</v>
      </c>
      <c r="BQ21" s="513">
        <v>3.9804689999999998</v>
      </c>
      <c r="BR21" s="513">
        <v>3.925357</v>
      </c>
      <c r="BS21" s="513">
        <v>3.9087580000000002</v>
      </c>
      <c r="BT21" s="513">
        <v>3.876646</v>
      </c>
      <c r="BU21" s="513">
        <v>3.8552430000000002</v>
      </c>
      <c r="BV21" s="513">
        <v>3.7373310000000002</v>
      </c>
    </row>
    <row r="22" spans="1:74" ht="11.1" customHeight="1" x14ac:dyDescent="0.2">
      <c r="A22" s="252" t="s">
        <v>155</v>
      </c>
      <c r="B22" s="314" t="s">
        <v>156</v>
      </c>
      <c r="C22" s="508">
        <v>3.7759999999999998</v>
      </c>
      <c r="D22" s="508">
        <v>4.0579999999999998</v>
      </c>
      <c r="E22" s="508">
        <v>4.9279999999999999</v>
      </c>
      <c r="F22" s="508">
        <v>5.1429999999999998</v>
      </c>
      <c r="G22" s="508">
        <v>5.9729999999999999</v>
      </c>
      <c r="H22" s="508">
        <v>5.8630000000000004</v>
      </c>
      <c r="I22" s="508">
        <v>5.2560000000000002</v>
      </c>
      <c r="J22" s="508">
        <v>4.9530000000000003</v>
      </c>
      <c r="K22" s="508">
        <v>4.8150000000000004</v>
      </c>
      <c r="L22" s="508">
        <v>5.7859999999999996</v>
      </c>
      <c r="M22" s="508">
        <v>5.24</v>
      </c>
      <c r="N22" s="508">
        <v>4.3440000000000003</v>
      </c>
      <c r="O22" s="508">
        <v>4.3129999999999997</v>
      </c>
      <c r="P22" s="508">
        <v>3.988</v>
      </c>
      <c r="Q22" s="508">
        <v>3.8660000000000001</v>
      </c>
      <c r="R22" s="508">
        <v>3.7090000000000001</v>
      </c>
      <c r="S22" s="508">
        <v>3.423</v>
      </c>
      <c r="T22" s="508">
        <v>3.395</v>
      </c>
      <c r="U22" s="508">
        <v>3.472</v>
      </c>
      <c r="V22" s="508">
        <v>3.819</v>
      </c>
      <c r="W22" s="508">
        <v>4.1509999999999998</v>
      </c>
      <c r="X22" s="508">
        <v>4.0890000000000004</v>
      </c>
      <c r="Y22" s="508">
        <v>4.0110000000000001</v>
      </c>
      <c r="Z22" s="508">
        <v>3.8210000000000002</v>
      </c>
      <c r="AA22" s="508">
        <v>3.766</v>
      </c>
      <c r="AB22" s="508">
        <v>3.8279999999999998</v>
      </c>
      <c r="AC22" s="508">
        <v>3.774</v>
      </c>
      <c r="AD22" s="508">
        <v>3.706</v>
      </c>
      <c r="AE22" s="508">
        <v>3.694</v>
      </c>
      <c r="AF22" s="508">
        <v>3.5760000000000001</v>
      </c>
      <c r="AG22" s="508">
        <v>3.6829999999999998</v>
      </c>
      <c r="AH22" s="508">
        <v>3.5449999999999999</v>
      </c>
      <c r="AI22" s="508">
        <v>3.3940000000000001</v>
      </c>
      <c r="AJ22" s="508">
        <v>3.427</v>
      </c>
      <c r="AK22" s="508">
        <v>3.41</v>
      </c>
      <c r="AL22" s="508">
        <v>3.4580000000000002</v>
      </c>
      <c r="AM22" s="508">
        <v>3.7930000000000001</v>
      </c>
      <c r="AN22" s="508">
        <v>3.827</v>
      </c>
      <c r="AO22" s="508">
        <v>3.625</v>
      </c>
      <c r="AP22" s="508">
        <v>3.5059999999999998</v>
      </c>
      <c r="AQ22" s="508">
        <v>3.4329999999999998</v>
      </c>
      <c r="AR22" s="508">
        <v>3.4630000000000001</v>
      </c>
      <c r="AS22" s="508">
        <v>3.6269999999999998</v>
      </c>
      <c r="AT22" s="508">
        <v>3.58</v>
      </c>
      <c r="AU22" s="508">
        <v>3.5920000000000001</v>
      </c>
      <c r="AV22" s="508">
        <v>3.6595</v>
      </c>
      <c r="AW22" s="508">
        <v>3.7269999999999999</v>
      </c>
      <c r="AX22" s="508">
        <v>3.66</v>
      </c>
      <c r="AY22" s="508">
        <v>3.5790000000000002</v>
      </c>
      <c r="AZ22" s="789">
        <v>3.99</v>
      </c>
      <c r="BA22" s="789">
        <v>5.0449999999999999</v>
      </c>
      <c r="BB22" s="789">
        <v>5.2910000000000004</v>
      </c>
      <c r="BC22" s="789">
        <v>5.2930000000000001</v>
      </c>
      <c r="BD22" s="789">
        <v>4.7755539999999996</v>
      </c>
      <c r="BE22" s="789">
        <v>5.1197039999999996</v>
      </c>
      <c r="BF22" s="513">
        <v>5.1320639999999997</v>
      </c>
      <c r="BG22" s="513">
        <v>5.0454480000000004</v>
      </c>
      <c r="BH22" s="513">
        <v>4.8650799999999998</v>
      </c>
      <c r="BI22" s="513">
        <v>4.6725560000000002</v>
      </c>
      <c r="BJ22" s="513">
        <v>4.4515289999999998</v>
      </c>
      <c r="BK22" s="513">
        <v>4.3021940000000001</v>
      </c>
      <c r="BL22" s="513">
        <v>4.2051970000000001</v>
      </c>
      <c r="BM22" s="513">
        <v>4.0730500000000003</v>
      </c>
      <c r="BN22" s="513">
        <v>3.8976660000000001</v>
      </c>
      <c r="BO22" s="513">
        <v>3.9006690000000002</v>
      </c>
      <c r="BP22" s="513">
        <v>3.8419509999999999</v>
      </c>
      <c r="BQ22" s="513">
        <v>3.7637860000000001</v>
      </c>
      <c r="BR22" s="513">
        <v>3.7377199999999999</v>
      </c>
      <c r="BS22" s="513">
        <v>3.7972830000000002</v>
      </c>
      <c r="BT22" s="513">
        <v>3.8189769999999998</v>
      </c>
      <c r="BU22" s="513">
        <v>3.768856</v>
      </c>
      <c r="BV22" s="513">
        <v>3.6644770000000002</v>
      </c>
    </row>
    <row r="23" spans="1:74" ht="11.1" customHeight="1" x14ac:dyDescent="0.2">
      <c r="A23" s="252" t="s">
        <v>157</v>
      </c>
      <c r="B23" s="314" t="s">
        <v>158</v>
      </c>
      <c r="C23" s="508">
        <v>2.7370000000000001</v>
      </c>
      <c r="D23" s="508">
        <v>2.8460000000000001</v>
      </c>
      <c r="E23" s="508">
        <v>2.9925000000000002</v>
      </c>
      <c r="F23" s="508" t="s">
        <v>159</v>
      </c>
      <c r="G23" s="508" t="s">
        <v>159</v>
      </c>
      <c r="H23" s="508" t="s">
        <v>159</v>
      </c>
      <c r="I23" s="508" t="s">
        <v>159</v>
      </c>
      <c r="J23" s="508" t="s">
        <v>159</v>
      </c>
      <c r="K23" s="508">
        <v>2.661</v>
      </c>
      <c r="L23" s="508">
        <v>2.6637499999999998</v>
      </c>
      <c r="M23" s="508">
        <v>2.6753999999999998</v>
      </c>
      <c r="N23" s="508">
        <v>2.6807500000000002</v>
      </c>
      <c r="O23" s="508">
        <v>2.7007500000000002</v>
      </c>
      <c r="P23" s="508">
        <v>2.7029999999999998</v>
      </c>
      <c r="Q23" s="508">
        <v>2.6840000000000002</v>
      </c>
      <c r="R23" s="508" t="s">
        <v>159</v>
      </c>
      <c r="S23" s="508" t="s">
        <v>159</v>
      </c>
      <c r="T23" s="508" t="s">
        <v>159</v>
      </c>
      <c r="U23" s="508" t="s">
        <v>159</v>
      </c>
      <c r="V23" s="508" t="s">
        <v>159</v>
      </c>
      <c r="W23" s="508">
        <v>2.379</v>
      </c>
      <c r="X23" s="508">
        <v>2.3944999999999999</v>
      </c>
      <c r="Y23" s="508">
        <v>2.4247999999999998</v>
      </c>
      <c r="Z23" s="508">
        <v>2.4634999999999998</v>
      </c>
      <c r="AA23" s="508">
        <v>2.5590000000000002</v>
      </c>
      <c r="AB23" s="508">
        <v>2.6077499999999998</v>
      </c>
      <c r="AC23" s="508">
        <v>2.5826666666999998</v>
      </c>
      <c r="AD23" s="508">
        <v>2.5670000000000002</v>
      </c>
      <c r="AE23" s="508">
        <v>2.4750000000000001</v>
      </c>
      <c r="AF23" s="508">
        <v>2.4119999999999999</v>
      </c>
      <c r="AG23" s="508">
        <v>2.3940000000000001</v>
      </c>
      <c r="AH23" s="508">
        <v>2.371</v>
      </c>
      <c r="AI23" s="508">
        <v>2.3690000000000002</v>
      </c>
      <c r="AJ23" s="508">
        <v>2.427</v>
      </c>
      <c r="AK23" s="508">
        <v>2.48325</v>
      </c>
      <c r="AL23" s="508">
        <v>2.5182500000000001</v>
      </c>
      <c r="AM23" s="508">
        <v>2.6812</v>
      </c>
      <c r="AN23" s="508">
        <v>2.7482500000000001</v>
      </c>
      <c r="AO23" s="508">
        <v>2.7136666667</v>
      </c>
      <c r="AP23" s="508">
        <v>2.6409959999999999</v>
      </c>
      <c r="AQ23" s="508">
        <v>2.5208699999999999</v>
      </c>
      <c r="AR23" s="508" t="s">
        <v>159</v>
      </c>
      <c r="AS23" s="508" t="s">
        <v>159</v>
      </c>
      <c r="AT23" s="508" t="s">
        <v>159</v>
      </c>
      <c r="AU23" s="508" t="s">
        <v>159</v>
      </c>
      <c r="AV23" s="508">
        <v>2.4308000000000001</v>
      </c>
      <c r="AW23" s="508">
        <v>2.4624999999999999</v>
      </c>
      <c r="AX23" s="508">
        <v>2.5369999999999999</v>
      </c>
      <c r="AY23" s="508">
        <v>2.5882499999999999</v>
      </c>
      <c r="AZ23" s="789">
        <v>2.6589999999999998</v>
      </c>
      <c r="BA23" s="789">
        <v>2.6716666667000002</v>
      </c>
      <c r="BB23" s="789" t="s">
        <v>159</v>
      </c>
      <c r="BC23" s="789" t="s">
        <v>159</v>
      </c>
      <c r="BD23" s="789" t="s">
        <v>159</v>
      </c>
      <c r="BE23" s="789" t="s">
        <v>159</v>
      </c>
      <c r="BF23" s="513" t="s">
        <v>159</v>
      </c>
      <c r="BG23" s="513" t="s">
        <v>159</v>
      </c>
      <c r="BH23" s="513">
        <v>2.4748220000000001</v>
      </c>
      <c r="BI23" s="513">
        <v>2.4725000000000001</v>
      </c>
      <c r="BJ23" s="513">
        <v>2.4827430000000001</v>
      </c>
      <c r="BK23" s="513">
        <v>2.494256</v>
      </c>
      <c r="BL23" s="513">
        <v>2.505404</v>
      </c>
      <c r="BM23" s="513">
        <v>2.5074589999999999</v>
      </c>
      <c r="BN23" s="513" t="s">
        <v>159</v>
      </c>
      <c r="BO23" s="513" t="s">
        <v>159</v>
      </c>
      <c r="BP23" s="513" t="s">
        <v>159</v>
      </c>
      <c r="BQ23" s="513" t="s">
        <v>159</v>
      </c>
      <c r="BR23" s="513" t="s">
        <v>159</v>
      </c>
      <c r="BS23" s="513" t="s">
        <v>159</v>
      </c>
      <c r="BT23" s="513">
        <v>2.450053</v>
      </c>
      <c r="BU23" s="513">
        <v>2.4559549999999999</v>
      </c>
      <c r="BV23" s="513">
        <v>2.475841</v>
      </c>
    </row>
    <row r="24" spans="1:74" ht="11.1" customHeight="1" x14ac:dyDescent="0.2">
      <c r="A24" s="253"/>
      <c r="B24" s="24" t="s">
        <v>160</v>
      </c>
      <c r="C24" s="304"/>
      <c r="D24" s="304"/>
      <c r="E24" s="304"/>
      <c r="F24" s="304"/>
      <c r="G24" s="304"/>
      <c r="H24" s="304"/>
      <c r="I24" s="304"/>
      <c r="J24" s="304"/>
      <c r="K24" s="304"/>
      <c r="L24" s="304"/>
      <c r="M24" s="304"/>
      <c r="N24" s="304"/>
      <c r="O24" s="304"/>
      <c r="P24" s="304"/>
      <c r="Q24" s="304"/>
      <c r="R24" s="304"/>
      <c r="S24" s="304"/>
      <c r="T24" s="304"/>
      <c r="U24" s="304"/>
      <c r="V24" s="304"/>
      <c r="W24" s="304"/>
      <c r="X24" s="304"/>
      <c r="Y24" s="304"/>
      <c r="Z24" s="304"/>
      <c r="AA24" s="304"/>
      <c r="AB24" s="304"/>
      <c r="AC24" s="304"/>
      <c r="AD24" s="304"/>
      <c r="AE24" s="304"/>
      <c r="AF24" s="304"/>
      <c r="AG24" s="304"/>
      <c r="AH24" s="304"/>
      <c r="AI24" s="304"/>
      <c r="AJ24" s="304"/>
      <c r="AK24" s="304"/>
      <c r="AL24" s="304"/>
      <c r="AM24" s="304"/>
      <c r="AN24" s="304"/>
      <c r="AO24" s="304"/>
      <c r="AP24" s="304"/>
      <c r="AQ24" s="304"/>
      <c r="AR24" s="304"/>
      <c r="AS24" s="304"/>
      <c r="AT24" s="304"/>
      <c r="AU24" s="304"/>
      <c r="AV24" s="304"/>
      <c r="AW24" s="304"/>
      <c r="AX24" s="304"/>
      <c r="AY24" s="304"/>
      <c r="AZ24" s="790"/>
      <c r="BA24" s="790"/>
      <c r="BB24" s="790"/>
      <c r="BC24" s="790"/>
      <c r="BD24" s="790"/>
      <c r="BE24" s="790"/>
      <c r="BF24" s="308"/>
      <c r="BG24" s="308"/>
      <c r="BH24" s="308"/>
      <c r="BI24" s="308"/>
      <c r="BJ24" s="308"/>
      <c r="BK24" s="309"/>
      <c r="BL24" s="308"/>
      <c r="BM24" s="308"/>
      <c r="BN24" s="308"/>
      <c r="BO24" s="308"/>
      <c r="BP24" s="308"/>
      <c r="BQ24" s="308"/>
      <c r="BR24" s="308"/>
      <c r="BS24" s="308"/>
      <c r="BT24" s="308"/>
      <c r="BU24" s="308"/>
      <c r="BV24" s="308"/>
    </row>
    <row r="25" spans="1:74" ht="11.1" customHeight="1" x14ac:dyDescent="0.2">
      <c r="A25" s="252" t="s">
        <v>161</v>
      </c>
      <c r="B25" s="311" t="s">
        <v>162</v>
      </c>
      <c r="C25" s="273">
        <v>4.5464399999999996</v>
      </c>
      <c r="D25" s="273">
        <v>4.86822</v>
      </c>
      <c r="E25" s="273">
        <v>5.0861999999999998</v>
      </c>
      <c r="F25" s="273">
        <v>6.8507999999999996</v>
      </c>
      <c r="G25" s="273">
        <v>8.4493200000000002</v>
      </c>
      <c r="H25" s="273">
        <v>7.9926000000000004</v>
      </c>
      <c r="I25" s="273">
        <v>7.5566399999999998</v>
      </c>
      <c r="J25" s="273">
        <v>9.1447800000000008</v>
      </c>
      <c r="K25" s="273">
        <v>8.1794399999999996</v>
      </c>
      <c r="L25" s="273">
        <v>5.8750799999999996</v>
      </c>
      <c r="M25" s="273">
        <v>5.6570999999999998</v>
      </c>
      <c r="N25" s="273">
        <v>5.7401400000000002</v>
      </c>
      <c r="O25" s="273">
        <v>3.3942600000000001</v>
      </c>
      <c r="P25" s="273">
        <v>2.47044</v>
      </c>
      <c r="Q25" s="273">
        <v>2.39778</v>
      </c>
      <c r="R25" s="273">
        <v>2.2420800000000001</v>
      </c>
      <c r="S25" s="273">
        <v>2.2317</v>
      </c>
      <c r="T25" s="273">
        <v>2.2628400000000002</v>
      </c>
      <c r="U25" s="273">
        <v>2.6469</v>
      </c>
      <c r="V25" s="273">
        <v>2.6780400000000002</v>
      </c>
      <c r="W25" s="273">
        <v>2.7403200000000001</v>
      </c>
      <c r="X25" s="273">
        <v>3.0932400000000002</v>
      </c>
      <c r="Y25" s="273">
        <v>2.81298</v>
      </c>
      <c r="Z25" s="273">
        <v>2.6157599999999999</v>
      </c>
      <c r="AA25" s="273">
        <v>3.30402</v>
      </c>
      <c r="AB25" s="273">
        <v>1.78708</v>
      </c>
      <c r="AC25" s="273">
        <v>1.5481100000000001</v>
      </c>
      <c r="AD25" s="273">
        <v>1.6624000000000001</v>
      </c>
      <c r="AE25" s="273">
        <v>2.20268</v>
      </c>
      <c r="AF25" s="273">
        <v>2.6390600000000002</v>
      </c>
      <c r="AG25" s="273">
        <v>2.1507299999999998</v>
      </c>
      <c r="AH25" s="273">
        <v>2.0676100000000002</v>
      </c>
      <c r="AI25" s="273">
        <v>2.3689200000000001</v>
      </c>
      <c r="AJ25" s="273">
        <v>2.2858000000000001</v>
      </c>
      <c r="AK25" s="273">
        <v>2.20268</v>
      </c>
      <c r="AL25" s="273">
        <v>3.1273900000000001</v>
      </c>
      <c r="AM25" s="273">
        <v>4.2910700000000004</v>
      </c>
      <c r="AN25" s="273">
        <v>4.3534100000000002</v>
      </c>
      <c r="AO25" s="273">
        <v>4.2806800000000003</v>
      </c>
      <c r="AP25" s="273">
        <v>3.5533800000000002</v>
      </c>
      <c r="AQ25" s="273">
        <v>3.2416800000000001</v>
      </c>
      <c r="AR25" s="273">
        <v>3.1377799999999998</v>
      </c>
      <c r="AS25" s="273">
        <v>3.3248000000000002</v>
      </c>
      <c r="AT25" s="273">
        <v>3.0234899999999998</v>
      </c>
      <c r="AU25" s="273">
        <v>3.0858300000000001</v>
      </c>
      <c r="AV25" s="273">
        <v>3.3144100000000001</v>
      </c>
      <c r="AW25" s="273">
        <v>3.9378099999999998</v>
      </c>
      <c r="AX25" s="273">
        <v>4.4261400000000002</v>
      </c>
      <c r="AY25" s="273">
        <v>8.0210799999999995</v>
      </c>
      <c r="AZ25" s="777">
        <v>3.76118</v>
      </c>
      <c r="BA25" s="777">
        <v>3.15856</v>
      </c>
      <c r="BB25" s="777">
        <v>2.8780299999999999</v>
      </c>
      <c r="BC25" s="777">
        <v>3.0546600000000002</v>
      </c>
      <c r="BD25" s="777">
        <v>3.27285</v>
      </c>
      <c r="BE25" s="777">
        <v>3.00271</v>
      </c>
      <c r="BF25" s="284">
        <v>2.9746540000000001</v>
      </c>
      <c r="BG25" s="284">
        <v>2.9815299999999998</v>
      </c>
      <c r="BH25" s="284">
        <v>2.984556</v>
      </c>
      <c r="BI25" s="284">
        <v>3.1240929999999998</v>
      </c>
      <c r="BJ25" s="284">
        <v>3.68527</v>
      </c>
      <c r="BK25" s="284">
        <v>4.2255070000000003</v>
      </c>
      <c r="BL25" s="284">
        <v>3.8368769999999999</v>
      </c>
      <c r="BM25" s="284">
        <v>3.2253430000000001</v>
      </c>
      <c r="BN25" s="284">
        <v>2.8633700000000002</v>
      </c>
      <c r="BO25" s="284">
        <v>2.8364400000000001</v>
      </c>
      <c r="BP25" s="284">
        <v>3.0026950000000001</v>
      </c>
      <c r="BQ25" s="284">
        <v>3.2069030000000001</v>
      </c>
      <c r="BR25" s="284">
        <v>3.3471099999999998</v>
      </c>
      <c r="BS25" s="284">
        <v>3.4058269999999999</v>
      </c>
      <c r="BT25" s="284">
        <v>3.4115859999999998</v>
      </c>
      <c r="BU25" s="284">
        <v>3.710861</v>
      </c>
      <c r="BV25" s="284">
        <v>4.2046739999999998</v>
      </c>
    </row>
    <row r="26" spans="1:74" ht="11.1" customHeight="1" x14ac:dyDescent="0.2">
      <c r="A26" s="252" t="s">
        <v>83</v>
      </c>
      <c r="B26" s="311" t="s">
        <v>163</v>
      </c>
      <c r="C26" s="273">
        <v>4.38</v>
      </c>
      <c r="D26" s="273">
        <v>4.6900000000000004</v>
      </c>
      <c r="E26" s="273">
        <v>4.9000000000000004</v>
      </c>
      <c r="F26" s="273">
        <v>6.6</v>
      </c>
      <c r="G26" s="273">
        <v>8.14</v>
      </c>
      <c r="H26" s="273">
        <v>7.7</v>
      </c>
      <c r="I26" s="273">
        <v>7.28</v>
      </c>
      <c r="J26" s="273">
        <v>8.81</v>
      </c>
      <c r="K26" s="273">
        <v>7.88</v>
      </c>
      <c r="L26" s="273">
        <v>5.66</v>
      </c>
      <c r="M26" s="273">
        <v>5.45</v>
      </c>
      <c r="N26" s="273">
        <v>5.53</v>
      </c>
      <c r="O26" s="273">
        <v>3.27</v>
      </c>
      <c r="P26" s="273">
        <v>2.38</v>
      </c>
      <c r="Q26" s="273">
        <v>2.31</v>
      </c>
      <c r="R26" s="273">
        <v>2.16</v>
      </c>
      <c r="S26" s="273">
        <v>2.15</v>
      </c>
      <c r="T26" s="273">
        <v>2.1800000000000002</v>
      </c>
      <c r="U26" s="273">
        <v>2.5499999999999998</v>
      </c>
      <c r="V26" s="273">
        <v>2.58</v>
      </c>
      <c r="W26" s="273">
        <v>2.64</v>
      </c>
      <c r="X26" s="273">
        <v>2.98</v>
      </c>
      <c r="Y26" s="273">
        <v>2.71</v>
      </c>
      <c r="Z26" s="273">
        <v>2.52</v>
      </c>
      <c r="AA26" s="273">
        <v>3.18</v>
      </c>
      <c r="AB26" s="273">
        <v>1.72</v>
      </c>
      <c r="AC26" s="273">
        <v>1.49</v>
      </c>
      <c r="AD26" s="273">
        <v>1.6</v>
      </c>
      <c r="AE26" s="273">
        <v>2.12</v>
      </c>
      <c r="AF26" s="273">
        <v>2.54</v>
      </c>
      <c r="AG26" s="273">
        <v>2.0699999999999998</v>
      </c>
      <c r="AH26" s="273">
        <v>1.99</v>
      </c>
      <c r="AI26" s="273">
        <v>2.2799999999999998</v>
      </c>
      <c r="AJ26" s="273">
        <v>2.2000000000000002</v>
      </c>
      <c r="AK26" s="273">
        <v>2.12</v>
      </c>
      <c r="AL26" s="273">
        <v>3.01</v>
      </c>
      <c r="AM26" s="273">
        <v>4.13</v>
      </c>
      <c r="AN26" s="273">
        <v>4.1900000000000004</v>
      </c>
      <c r="AO26" s="273">
        <v>4.12</v>
      </c>
      <c r="AP26" s="273">
        <v>3.42</v>
      </c>
      <c r="AQ26" s="273">
        <v>3.12</v>
      </c>
      <c r="AR26" s="273">
        <v>3.02</v>
      </c>
      <c r="AS26" s="273">
        <v>3.2</v>
      </c>
      <c r="AT26" s="273">
        <v>2.91</v>
      </c>
      <c r="AU26" s="273">
        <v>2.97</v>
      </c>
      <c r="AV26" s="273">
        <v>3.19</v>
      </c>
      <c r="AW26" s="273">
        <v>3.79</v>
      </c>
      <c r="AX26" s="273">
        <v>4.26</v>
      </c>
      <c r="AY26" s="273">
        <v>7.72</v>
      </c>
      <c r="AZ26" s="777">
        <v>3.62</v>
      </c>
      <c r="BA26" s="777">
        <v>3.04</v>
      </c>
      <c r="BB26" s="777">
        <v>2.77</v>
      </c>
      <c r="BC26" s="777">
        <v>2.94</v>
      </c>
      <c r="BD26" s="777">
        <v>3.15</v>
      </c>
      <c r="BE26" s="777">
        <v>2.89</v>
      </c>
      <c r="BF26" s="284">
        <v>2.862997</v>
      </c>
      <c r="BG26" s="284">
        <v>2.869615</v>
      </c>
      <c r="BH26" s="284">
        <v>2.8725269999999998</v>
      </c>
      <c r="BI26" s="284">
        <v>3.0068269999999999</v>
      </c>
      <c r="BJ26" s="284">
        <v>3.5469400000000002</v>
      </c>
      <c r="BK26" s="284">
        <v>4.0668980000000001</v>
      </c>
      <c r="BL26" s="284">
        <v>3.6928559999999999</v>
      </c>
      <c r="BM26" s="284">
        <v>3.1042770000000002</v>
      </c>
      <c r="BN26" s="284">
        <v>2.75589</v>
      </c>
      <c r="BO26" s="284">
        <v>2.7299709999999999</v>
      </c>
      <c r="BP26" s="284">
        <v>2.8899859999999999</v>
      </c>
      <c r="BQ26" s="284">
        <v>3.0865290000000001</v>
      </c>
      <c r="BR26" s="284">
        <v>3.2214719999999999</v>
      </c>
      <c r="BS26" s="284">
        <v>3.2779859999999998</v>
      </c>
      <c r="BT26" s="284">
        <v>3.283528</v>
      </c>
      <c r="BU26" s="284">
        <v>3.5715690000000002</v>
      </c>
      <c r="BV26" s="284">
        <v>4.0468469999999996</v>
      </c>
    </row>
    <row r="27" spans="1:74" ht="11.1" customHeight="1" x14ac:dyDescent="0.2">
      <c r="A27" s="252"/>
      <c r="B27" s="313" t="s">
        <v>164</v>
      </c>
      <c r="C27" s="276"/>
      <c r="D27" s="276"/>
      <c r="E27" s="276"/>
      <c r="F27" s="276"/>
      <c r="G27" s="276"/>
      <c r="H27" s="276"/>
      <c r="I27" s="276"/>
      <c r="J27" s="276"/>
      <c r="K27" s="276"/>
      <c r="L27" s="276"/>
      <c r="M27" s="276"/>
      <c r="N27" s="276"/>
      <c r="O27" s="276"/>
      <c r="P27" s="276"/>
      <c r="Q27" s="276"/>
      <c r="R27" s="276"/>
      <c r="S27" s="276"/>
      <c r="T27" s="276"/>
      <c r="U27" s="276"/>
      <c r="V27" s="276"/>
      <c r="W27" s="276"/>
      <c r="X27" s="276"/>
      <c r="Y27" s="276"/>
      <c r="Z27" s="276"/>
      <c r="AA27" s="276"/>
      <c r="AB27" s="276"/>
      <c r="AC27" s="276"/>
      <c r="AD27" s="276"/>
      <c r="AE27" s="276"/>
      <c r="AF27" s="276"/>
      <c r="AG27" s="276"/>
      <c r="AH27" s="276"/>
      <c r="AI27" s="276"/>
      <c r="AJ27" s="276"/>
      <c r="AK27" s="276"/>
      <c r="AL27" s="276"/>
      <c r="AM27" s="276"/>
      <c r="AN27" s="276"/>
      <c r="AO27" s="276"/>
      <c r="AP27" s="276"/>
      <c r="AQ27" s="276"/>
      <c r="AR27" s="276"/>
      <c r="AS27" s="276"/>
      <c r="AT27" s="276"/>
      <c r="AU27" s="276"/>
      <c r="AV27" s="276"/>
      <c r="AW27" s="276"/>
      <c r="AX27" s="276"/>
      <c r="AY27" s="276"/>
      <c r="AZ27" s="780"/>
      <c r="BA27" s="780"/>
      <c r="BB27" s="780"/>
      <c r="BC27" s="780"/>
      <c r="BD27" s="780"/>
      <c r="BE27" s="780"/>
      <c r="BF27" s="287"/>
      <c r="BG27" s="287"/>
      <c r="BH27" s="287"/>
      <c r="BI27" s="287"/>
      <c r="BJ27" s="287"/>
      <c r="BK27" s="287"/>
      <c r="BL27" s="287"/>
      <c r="BM27" s="287"/>
      <c r="BN27" s="287"/>
      <c r="BO27" s="287"/>
      <c r="BP27" s="287"/>
      <c r="BQ27" s="287"/>
      <c r="BR27" s="287"/>
      <c r="BS27" s="287"/>
      <c r="BT27" s="287"/>
      <c r="BU27" s="287"/>
      <c r="BV27" s="287"/>
    </row>
    <row r="28" spans="1:74" ht="11.1" customHeight="1" x14ac:dyDescent="0.2">
      <c r="A28" s="252" t="s">
        <v>165</v>
      </c>
      <c r="B28" s="314" t="s">
        <v>166</v>
      </c>
      <c r="C28" s="273">
        <v>6.49</v>
      </c>
      <c r="D28" s="273">
        <v>7.34</v>
      </c>
      <c r="E28" s="273">
        <v>6.2</v>
      </c>
      <c r="F28" s="273">
        <v>6.7</v>
      </c>
      <c r="G28" s="273">
        <v>8.11</v>
      </c>
      <c r="H28" s="273">
        <v>9.34</v>
      </c>
      <c r="I28" s="273">
        <v>7.89</v>
      </c>
      <c r="J28" s="273">
        <v>9.44</v>
      </c>
      <c r="K28" s="273">
        <v>9.6199999999999992</v>
      </c>
      <c r="L28" s="273">
        <v>7.18</v>
      </c>
      <c r="M28" s="273">
        <v>6.76</v>
      </c>
      <c r="N28" s="273">
        <v>8.08</v>
      </c>
      <c r="O28" s="273">
        <v>7.2</v>
      </c>
      <c r="P28" s="273">
        <v>5.94</v>
      </c>
      <c r="Q28" s="273">
        <v>5</v>
      </c>
      <c r="R28" s="273">
        <v>4.03</v>
      </c>
      <c r="S28" s="273">
        <v>3.54</v>
      </c>
      <c r="T28" s="273">
        <v>3.53</v>
      </c>
      <c r="U28" s="273">
        <v>3.84</v>
      </c>
      <c r="V28" s="273">
        <v>3.79</v>
      </c>
      <c r="W28" s="273">
        <v>3.84</v>
      </c>
      <c r="X28" s="273">
        <v>4.0599999999999996</v>
      </c>
      <c r="Y28" s="273">
        <v>4.3499999999999996</v>
      </c>
      <c r="Z28" s="273">
        <v>4.4800000000000004</v>
      </c>
      <c r="AA28" s="273">
        <v>5.24</v>
      </c>
      <c r="AB28" s="273">
        <v>4.97</v>
      </c>
      <c r="AC28" s="273">
        <v>3.9</v>
      </c>
      <c r="AD28" s="273">
        <v>3.48</v>
      </c>
      <c r="AE28" s="273">
        <v>3.31</v>
      </c>
      <c r="AF28" s="273">
        <v>3.85</v>
      </c>
      <c r="AG28" s="273">
        <v>3.74</v>
      </c>
      <c r="AH28" s="273">
        <v>3.22</v>
      </c>
      <c r="AI28" s="273">
        <v>3.4</v>
      </c>
      <c r="AJ28" s="273">
        <v>3.94</v>
      </c>
      <c r="AK28" s="273">
        <v>4.04</v>
      </c>
      <c r="AL28" s="273">
        <v>5.21</v>
      </c>
      <c r="AM28" s="273">
        <v>6.03</v>
      </c>
      <c r="AN28" s="273">
        <v>5.92</v>
      </c>
      <c r="AO28" s="273">
        <v>5.67</v>
      </c>
      <c r="AP28" s="273">
        <v>5.31</v>
      </c>
      <c r="AQ28" s="273">
        <v>4.6900000000000004</v>
      </c>
      <c r="AR28" s="273">
        <v>4.6500000000000004</v>
      </c>
      <c r="AS28" s="273">
        <v>4.63</v>
      </c>
      <c r="AT28" s="273">
        <v>4.46</v>
      </c>
      <c r="AU28" s="273">
        <v>4.41</v>
      </c>
      <c r="AV28" s="273">
        <v>4.55</v>
      </c>
      <c r="AW28" s="273">
        <v>5.33</v>
      </c>
      <c r="AX28" s="273">
        <v>6.37</v>
      </c>
      <c r="AY28" s="273">
        <v>7.2</v>
      </c>
      <c r="AZ28" s="777">
        <v>8.43</v>
      </c>
      <c r="BA28" s="777">
        <v>5.27</v>
      </c>
      <c r="BB28" s="777">
        <v>4.9000000000000004</v>
      </c>
      <c r="BC28" s="777">
        <v>4.2699999999999996</v>
      </c>
      <c r="BD28" s="777">
        <v>4.0900629999999998</v>
      </c>
      <c r="BE28" s="777">
        <v>4.1772960000000001</v>
      </c>
      <c r="BF28" s="284">
        <v>3.6739790000000001</v>
      </c>
      <c r="BG28" s="284">
        <v>3.7121680000000001</v>
      </c>
      <c r="BH28" s="284">
        <v>3.6867100000000002</v>
      </c>
      <c r="BI28" s="284">
        <v>3.938866</v>
      </c>
      <c r="BJ28" s="284">
        <v>4.7478930000000004</v>
      </c>
      <c r="BK28" s="284">
        <v>5.2483129999999996</v>
      </c>
      <c r="BL28" s="284">
        <v>5.2574930000000002</v>
      </c>
      <c r="BM28" s="284">
        <v>4.1554390000000003</v>
      </c>
      <c r="BN28" s="284">
        <v>3.679964</v>
      </c>
      <c r="BO28" s="284">
        <v>3.4945080000000002</v>
      </c>
      <c r="BP28" s="284">
        <v>3.7347450000000002</v>
      </c>
      <c r="BQ28" s="284">
        <v>3.732583</v>
      </c>
      <c r="BR28" s="284">
        <v>3.8339599999999998</v>
      </c>
      <c r="BS28" s="284">
        <v>4.0115550000000004</v>
      </c>
      <c r="BT28" s="284">
        <v>4.0144070000000003</v>
      </c>
      <c r="BU28" s="284">
        <v>4.4051210000000003</v>
      </c>
      <c r="BV28" s="284">
        <v>5.1986340000000002</v>
      </c>
    </row>
    <row r="29" spans="1:74" ht="11.1" customHeight="1" x14ac:dyDescent="0.2">
      <c r="A29" s="252" t="s">
        <v>167</v>
      </c>
      <c r="B29" s="314" t="s">
        <v>168</v>
      </c>
      <c r="C29" s="273">
        <v>9.7799999999999994</v>
      </c>
      <c r="D29" s="273">
        <v>10.039999999999999</v>
      </c>
      <c r="E29" s="273">
        <v>10.220000000000001</v>
      </c>
      <c r="F29" s="273">
        <v>10.61</v>
      </c>
      <c r="G29" s="273">
        <v>12.09</v>
      </c>
      <c r="H29" s="273">
        <v>13.44</v>
      </c>
      <c r="I29" s="273">
        <v>13.51</v>
      </c>
      <c r="J29" s="273">
        <v>14.14</v>
      </c>
      <c r="K29" s="273">
        <v>14.55</v>
      </c>
      <c r="L29" s="273">
        <v>12.85</v>
      </c>
      <c r="M29" s="273">
        <v>11.89</v>
      </c>
      <c r="N29" s="273">
        <v>11.97</v>
      </c>
      <c r="O29" s="273">
        <v>12.56</v>
      </c>
      <c r="P29" s="273">
        <v>12.11</v>
      </c>
      <c r="Q29" s="273">
        <v>11.05</v>
      </c>
      <c r="R29" s="273">
        <v>10.51</v>
      </c>
      <c r="S29" s="273">
        <v>10.56</v>
      </c>
      <c r="T29" s="273">
        <v>10.81</v>
      </c>
      <c r="U29" s="273">
        <v>10.98</v>
      </c>
      <c r="V29" s="273">
        <v>11.19</v>
      </c>
      <c r="W29" s="273">
        <v>11</v>
      </c>
      <c r="X29" s="273">
        <v>10.18</v>
      </c>
      <c r="Y29" s="273">
        <v>9.76</v>
      </c>
      <c r="Z29" s="273">
        <v>9.91</v>
      </c>
      <c r="AA29" s="273">
        <v>9.5</v>
      </c>
      <c r="AB29" s="273">
        <v>10.029999999999999</v>
      </c>
      <c r="AC29" s="273">
        <v>9.99</v>
      </c>
      <c r="AD29" s="273">
        <v>9.93</v>
      </c>
      <c r="AE29" s="273">
        <v>10.35</v>
      </c>
      <c r="AF29" s="273">
        <v>10.7</v>
      </c>
      <c r="AG29" s="273">
        <v>11.08</v>
      </c>
      <c r="AH29" s="273">
        <v>10.75</v>
      </c>
      <c r="AI29" s="273">
        <v>10.78</v>
      </c>
      <c r="AJ29" s="273">
        <v>10.43</v>
      </c>
      <c r="AK29" s="273">
        <v>10.1</v>
      </c>
      <c r="AL29" s="273">
        <v>9.82</v>
      </c>
      <c r="AM29" s="273">
        <v>9.8800000000000008</v>
      </c>
      <c r="AN29" s="273">
        <v>10.32</v>
      </c>
      <c r="AO29" s="273">
        <v>11.12</v>
      </c>
      <c r="AP29" s="273">
        <v>11.48</v>
      </c>
      <c r="AQ29" s="273">
        <v>11.8</v>
      </c>
      <c r="AR29" s="273">
        <v>12.17</v>
      </c>
      <c r="AS29" s="273">
        <v>12.65</v>
      </c>
      <c r="AT29" s="273">
        <v>12.42</v>
      </c>
      <c r="AU29" s="273">
        <v>12.13</v>
      </c>
      <c r="AV29" s="273">
        <v>11.29</v>
      </c>
      <c r="AW29" s="273">
        <v>10.75</v>
      </c>
      <c r="AX29" s="273">
        <v>10.95</v>
      </c>
      <c r="AY29" s="273">
        <v>11.23</v>
      </c>
      <c r="AZ29" s="777">
        <v>12.46</v>
      </c>
      <c r="BA29" s="777">
        <v>12.34</v>
      </c>
      <c r="BB29" s="777">
        <v>12.36</v>
      </c>
      <c r="BC29" s="777">
        <v>12.29</v>
      </c>
      <c r="BD29" s="777">
        <v>12.50178</v>
      </c>
      <c r="BE29" s="777">
        <v>12.210559999999999</v>
      </c>
      <c r="BF29" s="284">
        <v>11.88653</v>
      </c>
      <c r="BG29" s="284">
        <v>11.52702</v>
      </c>
      <c r="BH29" s="284">
        <v>10.278560000000001</v>
      </c>
      <c r="BI29" s="284">
        <v>9.5542660000000001</v>
      </c>
      <c r="BJ29" s="284">
        <v>9.4892620000000001</v>
      </c>
      <c r="BK29" s="284">
        <v>9.5042559999999998</v>
      </c>
      <c r="BL29" s="284">
        <v>9.5475829999999995</v>
      </c>
      <c r="BM29" s="284">
        <v>9.5357219999999998</v>
      </c>
      <c r="BN29" s="284">
        <v>9.5326190000000004</v>
      </c>
      <c r="BO29" s="284">
        <v>9.9386340000000004</v>
      </c>
      <c r="BP29" s="284">
        <v>10.32098</v>
      </c>
      <c r="BQ29" s="284">
        <v>10.286049999999999</v>
      </c>
      <c r="BR29" s="284">
        <v>10.360939999999999</v>
      </c>
      <c r="BS29" s="284">
        <v>10.29978</v>
      </c>
      <c r="BT29" s="284">
        <v>9.4512920000000005</v>
      </c>
      <c r="BU29" s="284">
        <v>8.9726060000000007</v>
      </c>
      <c r="BV29" s="284">
        <v>9.0715380000000003</v>
      </c>
    </row>
    <row r="30" spans="1:74" ht="11.1" customHeight="1" x14ac:dyDescent="0.2">
      <c r="A30" s="252" t="s">
        <v>169</v>
      </c>
      <c r="B30" s="314" t="s">
        <v>170</v>
      </c>
      <c r="C30" s="273">
        <v>12.04</v>
      </c>
      <c r="D30" s="273">
        <v>12.15</v>
      </c>
      <c r="E30" s="273">
        <v>12.94</v>
      </c>
      <c r="F30" s="273">
        <v>13.97</v>
      </c>
      <c r="G30" s="273">
        <v>17.68</v>
      </c>
      <c r="H30" s="273">
        <v>22.41</v>
      </c>
      <c r="I30" s="273">
        <v>24.57</v>
      </c>
      <c r="J30" s="273">
        <v>25.39</v>
      </c>
      <c r="K30" s="273">
        <v>24.52</v>
      </c>
      <c r="L30" s="273">
        <v>18.62</v>
      </c>
      <c r="M30" s="273">
        <v>15.56</v>
      </c>
      <c r="N30" s="273">
        <v>14.66</v>
      </c>
      <c r="O30" s="273">
        <v>15.56</v>
      </c>
      <c r="P30" s="273">
        <v>15.15</v>
      </c>
      <c r="Q30" s="273">
        <v>13.88</v>
      </c>
      <c r="R30" s="273">
        <v>14.54</v>
      </c>
      <c r="S30" s="273">
        <v>16.86</v>
      </c>
      <c r="T30" s="273">
        <v>20.309999999999999</v>
      </c>
      <c r="U30" s="273">
        <v>22.18</v>
      </c>
      <c r="V30" s="273">
        <v>23.41</v>
      </c>
      <c r="W30" s="273">
        <v>22.05</v>
      </c>
      <c r="X30" s="273">
        <v>16.850000000000001</v>
      </c>
      <c r="Y30" s="273">
        <v>13.47</v>
      </c>
      <c r="Z30" s="273">
        <v>13.03</v>
      </c>
      <c r="AA30" s="273">
        <v>11.89</v>
      </c>
      <c r="AB30" s="273">
        <v>13.14</v>
      </c>
      <c r="AC30" s="273">
        <v>13.66</v>
      </c>
      <c r="AD30" s="273">
        <v>14.32</v>
      </c>
      <c r="AE30" s="273">
        <v>17.670000000000002</v>
      </c>
      <c r="AF30" s="273">
        <v>20.72</v>
      </c>
      <c r="AG30" s="273">
        <v>22.78</v>
      </c>
      <c r="AH30" s="273">
        <v>23.22</v>
      </c>
      <c r="AI30" s="273">
        <v>22.46</v>
      </c>
      <c r="AJ30" s="273">
        <v>18.38</v>
      </c>
      <c r="AK30" s="273">
        <v>14.79</v>
      </c>
      <c r="AL30" s="273">
        <v>12.85</v>
      </c>
      <c r="AM30" s="273">
        <v>12.44</v>
      </c>
      <c r="AN30" s="273">
        <v>12.97</v>
      </c>
      <c r="AO30" s="273">
        <v>14.62</v>
      </c>
      <c r="AP30" s="273">
        <v>16.170000000000002</v>
      </c>
      <c r="AQ30" s="273">
        <v>19.239999999999998</v>
      </c>
      <c r="AR30" s="273">
        <v>23.26</v>
      </c>
      <c r="AS30" s="273">
        <v>25.41</v>
      </c>
      <c r="AT30" s="273">
        <v>26.24</v>
      </c>
      <c r="AU30" s="273">
        <v>24.7</v>
      </c>
      <c r="AV30" s="273">
        <v>19.32</v>
      </c>
      <c r="AW30" s="273">
        <v>15.07</v>
      </c>
      <c r="AX30" s="273">
        <v>14.09</v>
      </c>
      <c r="AY30" s="273">
        <v>13.96</v>
      </c>
      <c r="AZ30" s="777">
        <v>15.06</v>
      </c>
      <c r="BA30" s="777">
        <v>16.25</v>
      </c>
      <c r="BB30" s="777">
        <v>18.170000000000002</v>
      </c>
      <c r="BC30" s="777">
        <v>19.829999999999998</v>
      </c>
      <c r="BD30" s="777">
        <v>23.352239999999998</v>
      </c>
      <c r="BE30" s="777">
        <v>24.751809999999999</v>
      </c>
      <c r="BF30" s="284">
        <v>24.819109999999998</v>
      </c>
      <c r="BG30" s="284">
        <v>22.864889999999999</v>
      </c>
      <c r="BH30" s="284">
        <v>17.51341</v>
      </c>
      <c r="BI30" s="284">
        <v>13.92765</v>
      </c>
      <c r="BJ30" s="284">
        <v>12.960990000000001</v>
      </c>
      <c r="BK30" s="284">
        <v>12.436500000000001</v>
      </c>
      <c r="BL30" s="284">
        <v>13.06025</v>
      </c>
      <c r="BM30" s="284">
        <v>13.634359999999999</v>
      </c>
      <c r="BN30" s="284">
        <v>14.29426</v>
      </c>
      <c r="BO30" s="284">
        <v>16.261590000000002</v>
      </c>
      <c r="BP30" s="284">
        <v>19.563970000000001</v>
      </c>
      <c r="BQ30" s="284">
        <v>21.16517</v>
      </c>
      <c r="BR30" s="284">
        <v>21.811810000000001</v>
      </c>
      <c r="BS30" s="284">
        <v>20.59394</v>
      </c>
      <c r="BT30" s="284">
        <v>16.110320000000002</v>
      </c>
      <c r="BU30" s="284">
        <v>13.05842</v>
      </c>
      <c r="BV30" s="284">
        <v>12.32235</v>
      </c>
    </row>
    <row r="31" spans="1:74" ht="11.1" customHeight="1" x14ac:dyDescent="0.2">
      <c r="A31" s="253"/>
      <c r="B31" s="24" t="s">
        <v>171</v>
      </c>
      <c r="C31" s="304"/>
      <c r="D31" s="304"/>
      <c r="E31" s="304"/>
      <c r="F31" s="304"/>
      <c r="G31" s="304"/>
      <c r="H31" s="304"/>
      <c r="I31" s="304"/>
      <c r="J31" s="304"/>
      <c r="K31" s="304"/>
      <c r="L31" s="304"/>
      <c r="M31" s="304"/>
      <c r="N31" s="304"/>
      <c r="O31" s="304"/>
      <c r="P31" s="304"/>
      <c r="Q31" s="304"/>
      <c r="R31" s="304"/>
      <c r="S31" s="304"/>
      <c r="T31" s="304"/>
      <c r="U31" s="304"/>
      <c r="V31" s="304"/>
      <c r="W31" s="304"/>
      <c r="X31" s="304"/>
      <c r="Y31" s="304"/>
      <c r="Z31" s="304"/>
      <c r="AA31" s="304"/>
      <c r="AB31" s="304"/>
      <c r="AC31" s="304"/>
      <c r="AD31" s="304"/>
      <c r="AE31" s="304"/>
      <c r="AF31" s="304"/>
      <c r="AG31" s="304"/>
      <c r="AH31" s="304"/>
      <c r="AI31" s="304"/>
      <c r="AJ31" s="304"/>
      <c r="AK31" s="304"/>
      <c r="AL31" s="304"/>
      <c r="AM31" s="304"/>
      <c r="AN31" s="304"/>
      <c r="AO31" s="304"/>
      <c r="AP31" s="304"/>
      <c r="AQ31" s="304"/>
      <c r="AR31" s="304"/>
      <c r="AS31" s="304"/>
      <c r="AT31" s="304"/>
      <c r="AU31" s="304"/>
      <c r="AV31" s="304"/>
      <c r="AW31" s="304"/>
      <c r="AX31" s="304"/>
      <c r="AY31" s="304"/>
      <c r="AZ31" s="790"/>
      <c r="BA31" s="790"/>
      <c r="BB31" s="790"/>
      <c r="BC31" s="790"/>
      <c r="BD31" s="790"/>
      <c r="BE31" s="790"/>
      <c r="BF31" s="308"/>
      <c r="BG31" s="308"/>
      <c r="BH31" s="308"/>
      <c r="BI31" s="308"/>
      <c r="BJ31" s="308"/>
      <c r="BK31" s="308"/>
      <c r="BL31" s="308"/>
      <c r="BM31" s="308"/>
      <c r="BN31" s="308"/>
      <c r="BO31" s="308"/>
      <c r="BP31" s="308"/>
      <c r="BQ31" s="308"/>
      <c r="BR31" s="308"/>
      <c r="BS31" s="308"/>
      <c r="BT31" s="308"/>
      <c r="BU31" s="308"/>
      <c r="BV31" s="308"/>
    </row>
    <row r="32" spans="1:74" ht="11.1" customHeight="1" x14ac:dyDescent="0.2">
      <c r="A32" s="253"/>
      <c r="B32" s="312" t="s">
        <v>172</v>
      </c>
      <c r="C32" s="304"/>
      <c r="D32" s="304"/>
      <c r="E32" s="304"/>
      <c r="F32" s="304"/>
      <c r="G32" s="304"/>
      <c r="H32" s="304"/>
      <c r="I32" s="304"/>
      <c r="J32" s="304"/>
      <c r="K32" s="304"/>
      <c r="L32" s="304"/>
      <c r="M32" s="304"/>
      <c r="N32" s="304"/>
      <c r="O32" s="304"/>
      <c r="P32" s="304"/>
      <c r="Q32" s="304"/>
      <c r="R32" s="304"/>
      <c r="S32" s="304"/>
      <c r="T32" s="304"/>
      <c r="U32" s="304"/>
      <c r="V32" s="304"/>
      <c r="W32" s="304"/>
      <c r="X32" s="304"/>
      <c r="Y32" s="304"/>
      <c r="Z32" s="304"/>
      <c r="AA32" s="304"/>
      <c r="AB32" s="304"/>
      <c r="AC32" s="304"/>
      <c r="AD32" s="304"/>
      <c r="AE32" s="304"/>
      <c r="AF32" s="304"/>
      <c r="AG32" s="304"/>
      <c r="AH32" s="304"/>
      <c r="AI32" s="304"/>
      <c r="AJ32" s="304"/>
      <c r="AK32" s="304"/>
      <c r="AL32" s="304"/>
      <c r="AM32" s="304"/>
      <c r="AN32" s="304"/>
      <c r="AO32" s="304"/>
      <c r="AP32" s="304"/>
      <c r="AQ32" s="304"/>
      <c r="AR32" s="304"/>
      <c r="AS32" s="304"/>
      <c r="AT32" s="304"/>
      <c r="AU32" s="304"/>
      <c r="AV32" s="304"/>
      <c r="AW32" s="304"/>
      <c r="AX32" s="304"/>
      <c r="AY32" s="304"/>
      <c r="AZ32" s="790"/>
      <c r="BA32" s="790"/>
      <c r="BB32" s="790"/>
      <c r="BC32" s="790"/>
      <c r="BD32" s="790"/>
      <c r="BE32" s="790"/>
      <c r="BF32" s="308"/>
      <c r="BG32" s="308"/>
      <c r="BH32" s="308"/>
      <c r="BI32" s="308"/>
      <c r="BJ32" s="308"/>
      <c r="BK32" s="308"/>
      <c r="BL32" s="308"/>
      <c r="BM32" s="308"/>
      <c r="BN32" s="308"/>
      <c r="BO32" s="308"/>
      <c r="BP32" s="308"/>
      <c r="BQ32" s="308"/>
      <c r="BR32" s="308"/>
      <c r="BS32" s="308"/>
      <c r="BT32" s="308"/>
      <c r="BU32" s="308"/>
      <c r="BV32" s="308"/>
    </row>
    <row r="33" spans="1:74" ht="11.1" customHeight="1" x14ac:dyDescent="0.2">
      <c r="A33" s="252" t="s">
        <v>86</v>
      </c>
      <c r="B33" s="314" t="s">
        <v>85</v>
      </c>
      <c r="C33" s="273">
        <v>2.1999997519000001</v>
      </c>
      <c r="D33" s="273">
        <v>2.1699923609999998</v>
      </c>
      <c r="E33" s="273">
        <v>2.1519612245999999</v>
      </c>
      <c r="F33" s="273">
        <v>2.1814958866</v>
      </c>
      <c r="G33" s="273">
        <v>2.2321288404000001</v>
      </c>
      <c r="H33" s="273">
        <v>2.3155552371999999</v>
      </c>
      <c r="I33" s="273">
        <v>2.4693298204</v>
      </c>
      <c r="J33" s="273">
        <v>2.5065243406</v>
      </c>
      <c r="K33" s="273">
        <v>2.5078223408000002</v>
      </c>
      <c r="L33" s="273">
        <v>2.4609091750999998</v>
      </c>
      <c r="M33" s="273">
        <v>2.4777312747</v>
      </c>
      <c r="N33" s="273">
        <v>2.6450427794000002</v>
      </c>
      <c r="O33" s="273">
        <v>2.5903686218000002</v>
      </c>
      <c r="P33" s="273">
        <v>2.5892527438999999</v>
      </c>
      <c r="Q33" s="273">
        <v>2.4979914435000001</v>
      </c>
      <c r="R33" s="273">
        <v>2.4713572313999999</v>
      </c>
      <c r="S33" s="273">
        <v>2.5092990619000002</v>
      </c>
      <c r="T33" s="273">
        <v>2.4623011391</v>
      </c>
      <c r="U33" s="273">
        <v>2.4738063500999998</v>
      </c>
      <c r="V33" s="273">
        <v>2.4908998937</v>
      </c>
      <c r="W33" s="273">
        <v>2.5303277523999999</v>
      </c>
      <c r="X33" s="273">
        <v>2.5308087511999999</v>
      </c>
      <c r="Y33" s="273">
        <v>2.5057355774999999</v>
      </c>
      <c r="Z33" s="273">
        <v>2.4743834294</v>
      </c>
      <c r="AA33" s="273">
        <v>2.4806339994000002</v>
      </c>
      <c r="AB33" s="273">
        <v>2.4818840379</v>
      </c>
      <c r="AC33" s="273">
        <v>2.4990102975999999</v>
      </c>
      <c r="AD33" s="273">
        <v>2.5358311646999998</v>
      </c>
      <c r="AE33" s="273">
        <v>2.5624787641000002</v>
      </c>
      <c r="AF33" s="273">
        <v>2.5077763424000001</v>
      </c>
      <c r="AG33" s="273">
        <v>2.4719804123000002</v>
      </c>
      <c r="AH33" s="273">
        <v>2.4424824922999999</v>
      </c>
      <c r="AI33" s="273">
        <v>2.4158504054000001</v>
      </c>
      <c r="AJ33" s="273">
        <v>2.4734106157000002</v>
      </c>
      <c r="AK33" s="273">
        <v>2.4189353316000002</v>
      </c>
      <c r="AL33" s="273">
        <v>2.4001598331</v>
      </c>
      <c r="AM33" s="273">
        <v>2.4074516031000002</v>
      </c>
      <c r="AN33" s="273">
        <v>2.4218919803999999</v>
      </c>
      <c r="AO33" s="273">
        <v>2.4480426473999999</v>
      </c>
      <c r="AP33" s="273">
        <v>2.4750664440999999</v>
      </c>
      <c r="AQ33" s="273">
        <v>2.4976897628999999</v>
      </c>
      <c r="AR33" s="273">
        <v>2.4556935038000001</v>
      </c>
      <c r="AS33" s="273">
        <v>2.4038538293</v>
      </c>
      <c r="AT33" s="273">
        <v>2.4052350316000002</v>
      </c>
      <c r="AU33" s="273">
        <v>2.4085215382</v>
      </c>
      <c r="AV33" s="273">
        <v>2.3886597709999999</v>
      </c>
      <c r="AW33" s="273">
        <v>2.3943675542</v>
      </c>
      <c r="AX33" s="273">
        <v>2.3848649649999998</v>
      </c>
      <c r="AY33" s="273">
        <v>2.4454179549999999</v>
      </c>
      <c r="AZ33" s="777">
        <v>2.3940255168000002</v>
      </c>
      <c r="BA33" s="777">
        <v>2.4122786872000002</v>
      </c>
      <c r="BB33" s="777">
        <v>2.4173443012</v>
      </c>
      <c r="BC33" s="777">
        <v>2.4327200469000001</v>
      </c>
      <c r="BD33" s="777">
        <v>2.4167550000000002</v>
      </c>
      <c r="BE33" s="777">
        <v>2.4161389999999998</v>
      </c>
      <c r="BF33" s="284">
        <v>2.40741</v>
      </c>
      <c r="BG33" s="284">
        <v>2.3996379999999999</v>
      </c>
      <c r="BH33" s="284">
        <v>2.3893710000000001</v>
      </c>
      <c r="BI33" s="284">
        <v>2.3916710000000001</v>
      </c>
      <c r="BJ33" s="284">
        <v>2.4076089999999999</v>
      </c>
      <c r="BK33" s="284">
        <v>2.4100389999999998</v>
      </c>
      <c r="BL33" s="284">
        <v>2.403823</v>
      </c>
      <c r="BM33" s="284">
        <v>2.408566</v>
      </c>
      <c r="BN33" s="284">
        <v>2.41798</v>
      </c>
      <c r="BO33" s="284">
        <v>2.42333</v>
      </c>
      <c r="BP33" s="284">
        <v>2.4033340000000001</v>
      </c>
      <c r="BQ33" s="284">
        <v>2.4027250000000002</v>
      </c>
      <c r="BR33" s="284">
        <v>2.40679</v>
      </c>
      <c r="BS33" s="284">
        <v>2.3989989999999999</v>
      </c>
      <c r="BT33" s="284">
        <v>2.3864909999999999</v>
      </c>
      <c r="BU33" s="284">
        <v>2.3866390000000002</v>
      </c>
      <c r="BV33" s="284">
        <v>2.4004750000000001</v>
      </c>
    </row>
    <row r="34" spans="1:74" ht="11.1" customHeight="1" x14ac:dyDescent="0.2">
      <c r="A34" s="252" t="s">
        <v>173</v>
      </c>
      <c r="B34" s="314" t="s">
        <v>174</v>
      </c>
      <c r="C34" s="273">
        <v>6.5615685707000004</v>
      </c>
      <c r="D34" s="273">
        <v>5.9972804982000003</v>
      </c>
      <c r="E34" s="273">
        <v>5.0999950249000001</v>
      </c>
      <c r="F34" s="273">
        <v>6.2112152114999999</v>
      </c>
      <c r="G34" s="273">
        <v>7.5658022316000002</v>
      </c>
      <c r="H34" s="273">
        <v>8.0109598412</v>
      </c>
      <c r="I34" s="273">
        <v>7.5251204563999998</v>
      </c>
      <c r="J34" s="273">
        <v>9.0036781665000003</v>
      </c>
      <c r="K34" s="273">
        <v>8.1459769853000008</v>
      </c>
      <c r="L34" s="273">
        <v>5.8016812475000004</v>
      </c>
      <c r="M34" s="273">
        <v>5.7086230943</v>
      </c>
      <c r="N34" s="273">
        <v>8.9206060783000005</v>
      </c>
      <c r="O34" s="273">
        <v>7.0480798877000002</v>
      </c>
      <c r="P34" s="273">
        <v>4.3766906663</v>
      </c>
      <c r="Q34" s="273">
        <v>3.3688401705</v>
      </c>
      <c r="R34" s="273">
        <v>2.6996565491000002</v>
      </c>
      <c r="S34" s="273">
        <v>2.5466016362000001</v>
      </c>
      <c r="T34" s="273">
        <v>2.5965598186999999</v>
      </c>
      <c r="U34" s="273">
        <v>2.9999010815</v>
      </c>
      <c r="V34" s="273">
        <v>2.9442115459</v>
      </c>
      <c r="W34" s="273">
        <v>2.8748364672000002</v>
      </c>
      <c r="X34" s="273">
        <v>2.9244336025000002</v>
      </c>
      <c r="Y34" s="273">
        <v>3.3889108793</v>
      </c>
      <c r="Z34" s="273">
        <v>3.2818352851000001</v>
      </c>
      <c r="AA34" s="273">
        <v>4.8608804644000001</v>
      </c>
      <c r="AB34" s="273">
        <v>2.9022368507</v>
      </c>
      <c r="AC34" s="273">
        <v>2.1884128342000002</v>
      </c>
      <c r="AD34" s="273">
        <v>2.047106334</v>
      </c>
      <c r="AE34" s="273">
        <v>2.2880624256000002</v>
      </c>
      <c r="AF34" s="273">
        <v>2.6821510191</v>
      </c>
      <c r="AG34" s="273">
        <v>2.5068160717999999</v>
      </c>
      <c r="AH34" s="273">
        <v>2.2496043330000002</v>
      </c>
      <c r="AI34" s="273">
        <v>2.3651181378000001</v>
      </c>
      <c r="AJ34" s="273">
        <v>2.6065868264000001</v>
      </c>
      <c r="AK34" s="273">
        <v>2.633446819</v>
      </c>
      <c r="AL34" s="273">
        <v>3.8545030258000001</v>
      </c>
      <c r="AM34" s="273">
        <v>5.8751660674000004</v>
      </c>
      <c r="AN34" s="273">
        <v>4.8104435451000001</v>
      </c>
      <c r="AO34" s="273">
        <v>4.1730048768000003</v>
      </c>
      <c r="AP34" s="273">
        <v>3.5806145393</v>
      </c>
      <c r="AQ34" s="273">
        <v>3.2834531185000002</v>
      </c>
      <c r="AR34" s="273">
        <v>3.3355905506000001</v>
      </c>
      <c r="AS34" s="273">
        <v>3.5245461805999998</v>
      </c>
      <c r="AT34" s="273">
        <v>3.1676547364999998</v>
      </c>
      <c r="AU34" s="273">
        <v>3.0409609649</v>
      </c>
      <c r="AV34" s="273">
        <v>3.0820126627</v>
      </c>
      <c r="AW34" s="273">
        <v>3.8880261140000001</v>
      </c>
      <c r="AX34" s="273">
        <v>5.0377258979999997</v>
      </c>
      <c r="AY34" s="273">
        <v>9.8066621323999996</v>
      </c>
      <c r="AZ34" s="777">
        <v>6.2766332887000003</v>
      </c>
      <c r="BA34" s="777">
        <v>3.1079722656</v>
      </c>
      <c r="BB34" s="777">
        <v>2.7849866711</v>
      </c>
      <c r="BC34" s="777">
        <v>2.7515764697999998</v>
      </c>
      <c r="BD34" s="777">
        <v>3.0686849999999999</v>
      </c>
      <c r="BE34" s="777">
        <v>3.4844010000000001</v>
      </c>
      <c r="BF34" s="284">
        <v>3.075018</v>
      </c>
      <c r="BG34" s="284">
        <v>2.9147120000000002</v>
      </c>
      <c r="BH34" s="284">
        <v>3.004791</v>
      </c>
      <c r="BI34" s="284">
        <v>3.2288000000000001</v>
      </c>
      <c r="BJ34" s="284">
        <v>3.9216129999999998</v>
      </c>
      <c r="BK34" s="284">
        <v>4.5553239999999997</v>
      </c>
      <c r="BL34" s="284">
        <v>4.1425979999999996</v>
      </c>
      <c r="BM34" s="284">
        <v>3.3987500000000002</v>
      </c>
      <c r="BN34" s="284">
        <v>2.9626990000000002</v>
      </c>
      <c r="BO34" s="284">
        <v>2.8537330000000001</v>
      </c>
      <c r="BP34" s="284">
        <v>2.893364</v>
      </c>
      <c r="BQ34" s="284">
        <v>3.06433</v>
      </c>
      <c r="BR34" s="284">
        <v>3.1905830000000002</v>
      </c>
      <c r="BS34" s="284">
        <v>3.2146110000000001</v>
      </c>
      <c r="BT34" s="284">
        <v>3.357297</v>
      </c>
      <c r="BU34" s="284">
        <v>3.7463479999999998</v>
      </c>
      <c r="BV34" s="284">
        <v>4.3831429999999996</v>
      </c>
    </row>
    <row r="35" spans="1:74" ht="11.1" customHeight="1" x14ac:dyDescent="0.2">
      <c r="A35" s="252" t="s">
        <v>175</v>
      </c>
      <c r="B35" s="314" t="s">
        <v>176</v>
      </c>
      <c r="C35" s="273">
        <v>15.49</v>
      </c>
      <c r="D35" s="273">
        <v>16.489999999999998</v>
      </c>
      <c r="E35" s="273">
        <v>20.329999999999998</v>
      </c>
      <c r="F35" s="273">
        <v>25.06</v>
      </c>
      <c r="G35" s="273">
        <v>26.15</v>
      </c>
      <c r="H35" s="273">
        <v>26.3</v>
      </c>
      <c r="I35" s="273">
        <v>30.36</v>
      </c>
      <c r="J35" s="273">
        <v>25.72</v>
      </c>
      <c r="K35" s="273">
        <v>23.76</v>
      </c>
      <c r="L35" s="273">
        <v>21.76</v>
      </c>
      <c r="M35" s="273">
        <v>23.74</v>
      </c>
      <c r="N35" s="273">
        <v>19.86</v>
      </c>
      <c r="O35" s="273">
        <v>19.440000000000001</v>
      </c>
      <c r="P35" s="273">
        <v>18.559999999999999</v>
      </c>
      <c r="Q35" s="273">
        <v>19.920000000000002</v>
      </c>
      <c r="R35" s="273">
        <v>18.77</v>
      </c>
      <c r="S35" s="273">
        <v>18.11</v>
      </c>
      <c r="T35" s="273">
        <v>16.82</v>
      </c>
      <c r="U35" s="273">
        <v>16.739999999999998</v>
      </c>
      <c r="V35" s="273">
        <v>19.03</v>
      </c>
      <c r="W35" s="273">
        <v>22.2</v>
      </c>
      <c r="X35" s="273">
        <v>21.47</v>
      </c>
      <c r="Y35" s="273">
        <v>20.75</v>
      </c>
      <c r="Z35" s="273">
        <v>20.25</v>
      </c>
      <c r="AA35" s="273">
        <v>18.22</v>
      </c>
      <c r="AB35" s="273">
        <v>18.940000000000001</v>
      </c>
      <c r="AC35" s="273">
        <v>19.670000000000002</v>
      </c>
      <c r="AD35" s="273">
        <v>19.239999999999998</v>
      </c>
      <c r="AE35" s="273">
        <v>18.809999999999999</v>
      </c>
      <c r="AF35" s="273">
        <v>17.68</v>
      </c>
      <c r="AG35" s="273">
        <v>18.149999999999999</v>
      </c>
      <c r="AH35" s="273">
        <v>18.23</v>
      </c>
      <c r="AI35" s="273">
        <v>17.079999999999998</v>
      </c>
      <c r="AJ35" s="273">
        <v>15.76</v>
      </c>
      <c r="AK35" s="273">
        <v>16.25</v>
      </c>
      <c r="AL35" s="273">
        <v>16.43</v>
      </c>
      <c r="AM35" s="273">
        <v>16.07</v>
      </c>
      <c r="AN35" s="273">
        <v>17.059999999999999</v>
      </c>
      <c r="AO35" s="273">
        <v>15.83</v>
      </c>
      <c r="AP35" s="273">
        <v>15.6</v>
      </c>
      <c r="AQ35" s="273">
        <v>15.05</v>
      </c>
      <c r="AR35" s="273">
        <v>15.04</v>
      </c>
      <c r="AS35" s="273">
        <v>16.16</v>
      </c>
      <c r="AT35" s="273">
        <v>16.12</v>
      </c>
      <c r="AU35" s="273">
        <v>15.34</v>
      </c>
      <c r="AV35" s="273">
        <v>15.67</v>
      </c>
      <c r="AW35" s="273">
        <v>15.41</v>
      </c>
      <c r="AX35" s="273">
        <v>15.02</v>
      </c>
      <c r="AY35" s="273">
        <v>13.99</v>
      </c>
      <c r="AZ35" s="777">
        <v>13.38</v>
      </c>
      <c r="BA35" s="777">
        <v>17.93</v>
      </c>
      <c r="BB35" s="777">
        <v>26.964753851000001</v>
      </c>
      <c r="BC35" s="777">
        <v>28.719962407000001</v>
      </c>
      <c r="BD35" s="777">
        <v>24.326750000000001</v>
      </c>
      <c r="BE35" s="777">
        <v>21.034700000000001</v>
      </c>
      <c r="BF35" s="284">
        <v>19.268329999999999</v>
      </c>
      <c r="BG35" s="284">
        <v>18.455030000000001</v>
      </c>
      <c r="BH35" s="284">
        <v>17.70139</v>
      </c>
      <c r="BI35" s="284">
        <v>16.822900000000001</v>
      </c>
      <c r="BJ35" s="284">
        <v>16.47701</v>
      </c>
      <c r="BK35" s="284">
        <v>16.021909999999998</v>
      </c>
      <c r="BL35" s="284">
        <v>15.30264</v>
      </c>
      <c r="BM35" s="284">
        <v>15.34334</v>
      </c>
      <c r="BN35" s="284">
        <v>15.658429999999999</v>
      </c>
      <c r="BO35" s="284">
        <v>14.983890000000001</v>
      </c>
      <c r="BP35" s="284">
        <v>15.13003</v>
      </c>
      <c r="BQ35" s="284">
        <v>14.49319</v>
      </c>
      <c r="BR35" s="284">
        <v>13.96515</v>
      </c>
      <c r="BS35" s="284">
        <v>13.602740000000001</v>
      </c>
      <c r="BT35" s="284">
        <v>13.34686</v>
      </c>
      <c r="BU35" s="284">
        <v>13.141</v>
      </c>
      <c r="BV35" s="284">
        <v>13.294639999999999</v>
      </c>
    </row>
    <row r="36" spans="1:74" ht="11.1" customHeight="1" x14ac:dyDescent="0.2">
      <c r="A36" s="252" t="s">
        <v>177</v>
      </c>
      <c r="B36" s="314" t="s">
        <v>178</v>
      </c>
      <c r="C36" s="273">
        <v>20.100000000000001</v>
      </c>
      <c r="D36" s="273">
        <v>20.79</v>
      </c>
      <c r="E36" s="273">
        <v>25.68</v>
      </c>
      <c r="F36" s="273">
        <v>28.32</v>
      </c>
      <c r="G36" s="273">
        <v>30.12</v>
      </c>
      <c r="H36" s="273">
        <v>33.020000000000003</v>
      </c>
      <c r="I36" s="273">
        <v>27.38</v>
      </c>
      <c r="J36" s="273">
        <v>26.9</v>
      </c>
      <c r="K36" s="273">
        <v>25.57</v>
      </c>
      <c r="L36" s="273">
        <v>27.81</v>
      </c>
      <c r="M36" s="273">
        <v>29.28</v>
      </c>
      <c r="N36" s="273">
        <v>23.17</v>
      </c>
      <c r="O36" s="273">
        <v>24.09</v>
      </c>
      <c r="P36" s="273">
        <v>23.1</v>
      </c>
      <c r="Q36" s="273">
        <v>21.42</v>
      </c>
      <c r="R36" s="273">
        <v>20.9</v>
      </c>
      <c r="S36" s="273">
        <v>19.87</v>
      </c>
      <c r="T36" s="273">
        <v>19.21</v>
      </c>
      <c r="U36" s="273">
        <v>19.84</v>
      </c>
      <c r="V36" s="273">
        <v>23</v>
      </c>
      <c r="W36" s="273">
        <v>24.18</v>
      </c>
      <c r="X36" s="273">
        <v>24.23</v>
      </c>
      <c r="Y36" s="273">
        <v>21.75</v>
      </c>
      <c r="Z36" s="273">
        <v>20.74</v>
      </c>
      <c r="AA36" s="273">
        <v>19.64</v>
      </c>
      <c r="AB36" s="273">
        <v>20.84</v>
      </c>
      <c r="AC36" s="273">
        <v>20.6</v>
      </c>
      <c r="AD36" s="273">
        <v>20.84</v>
      </c>
      <c r="AE36" s="273">
        <v>19.440000000000001</v>
      </c>
      <c r="AF36" s="273">
        <v>18.62</v>
      </c>
      <c r="AG36" s="273">
        <v>19.57</v>
      </c>
      <c r="AH36" s="273">
        <v>18.37</v>
      </c>
      <c r="AI36" s="273">
        <v>17.79</v>
      </c>
      <c r="AJ36" s="273">
        <v>17.32</v>
      </c>
      <c r="AK36" s="273">
        <v>18.850000000000001</v>
      </c>
      <c r="AL36" s="273">
        <v>17.670000000000002</v>
      </c>
      <c r="AM36" s="273">
        <v>18.899999999999999</v>
      </c>
      <c r="AN36" s="273">
        <v>18.420000000000002</v>
      </c>
      <c r="AO36" s="273">
        <v>17.420000000000002</v>
      </c>
      <c r="AP36" s="273">
        <v>17.899999999999999</v>
      </c>
      <c r="AQ36" s="273">
        <v>16.75</v>
      </c>
      <c r="AR36" s="273">
        <v>17.64</v>
      </c>
      <c r="AS36" s="273">
        <v>18.39</v>
      </c>
      <c r="AT36" s="273">
        <v>17.809999999999999</v>
      </c>
      <c r="AU36" s="273">
        <v>18.13</v>
      </c>
      <c r="AV36" s="273">
        <v>18.07</v>
      </c>
      <c r="AW36" s="273">
        <v>18.3</v>
      </c>
      <c r="AX36" s="273">
        <v>17.329999999999998</v>
      </c>
      <c r="AY36" s="273">
        <v>17.73</v>
      </c>
      <c r="AZ36" s="777">
        <v>17.690000000000001</v>
      </c>
      <c r="BA36" s="777">
        <v>23.17</v>
      </c>
      <c r="BB36" s="777">
        <v>31.495185552999999</v>
      </c>
      <c r="BC36" s="777">
        <v>32.259173498999999</v>
      </c>
      <c r="BD36" s="777">
        <v>27.57648</v>
      </c>
      <c r="BE36" s="777">
        <v>29.596869999999999</v>
      </c>
      <c r="BF36" s="284">
        <v>29.342659999999999</v>
      </c>
      <c r="BG36" s="284">
        <v>28.19068</v>
      </c>
      <c r="BH36" s="284">
        <v>26.554780000000001</v>
      </c>
      <c r="BI36" s="284">
        <v>25.450030000000002</v>
      </c>
      <c r="BJ36" s="284">
        <v>23.434380000000001</v>
      </c>
      <c r="BK36" s="284">
        <v>22.62124</v>
      </c>
      <c r="BL36" s="284">
        <v>21.975919999999999</v>
      </c>
      <c r="BM36" s="284">
        <v>21.792269999999998</v>
      </c>
      <c r="BN36" s="284">
        <v>20.798179999999999</v>
      </c>
      <c r="BO36" s="284">
        <v>20.210139999999999</v>
      </c>
      <c r="BP36" s="284">
        <v>20.06851</v>
      </c>
      <c r="BQ36" s="284">
        <v>20.013249999999999</v>
      </c>
      <c r="BR36" s="284">
        <v>19.75731</v>
      </c>
      <c r="BS36" s="284">
        <v>19.557929999999999</v>
      </c>
      <c r="BT36" s="284">
        <v>19.439679999999999</v>
      </c>
      <c r="BU36" s="284">
        <v>19.468769999999999</v>
      </c>
      <c r="BV36" s="284">
        <v>18.410959999999999</v>
      </c>
    </row>
    <row r="37" spans="1:74" ht="11.1" customHeight="1" x14ac:dyDescent="0.2">
      <c r="A37" s="252"/>
      <c r="B37" s="312" t="s">
        <v>179</v>
      </c>
      <c r="C37" s="276"/>
      <c r="D37" s="276"/>
      <c r="E37" s="276"/>
      <c r="F37" s="276"/>
      <c r="G37" s="276"/>
      <c r="H37" s="276"/>
      <c r="I37" s="276"/>
      <c r="J37" s="276"/>
      <c r="K37" s="276"/>
      <c r="L37" s="276"/>
      <c r="M37" s="276"/>
      <c r="N37" s="276"/>
      <c r="O37" s="276"/>
      <c r="P37" s="276"/>
      <c r="Q37" s="276"/>
      <c r="R37" s="276"/>
      <c r="S37" s="276"/>
      <c r="T37" s="276"/>
      <c r="U37" s="276"/>
      <c r="V37" s="276"/>
      <c r="W37" s="276"/>
      <c r="X37" s="276"/>
      <c r="Y37" s="276"/>
      <c r="Z37" s="276"/>
      <c r="AA37" s="276"/>
      <c r="AB37" s="276"/>
      <c r="AC37" s="276"/>
      <c r="AD37" s="276"/>
      <c r="AE37" s="276"/>
      <c r="AF37" s="276"/>
      <c r="AG37" s="276"/>
      <c r="AH37" s="276"/>
      <c r="AI37" s="276"/>
      <c r="AJ37" s="276"/>
      <c r="AK37" s="276"/>
      <c r="AL37" s="276"/>
      <c r="AM37" s="276"/>
      <c r="AN37" s="276"/>
      <c r="AO37" s="276"/>
      <c r="AP37" s="276"/>
      <c r="AQ37" s="276"/>
      <c r="AR37" s="276"/>
      <c r="AS37" s="276"/>
      <c r="AT37" s="276"/>
      <c r="AU37" s="276"/>
      <c r="AV37" s="276"/>
      <c r="AW37" s="276"/>
      <c r="AX37" s="276"/>
      <c r="AY37" s="276"/>
      <c r="AZ37" s="780"/>
      <c r="BA37" s="780"/>
      <c r="BB37" s="780"/>
      <c r="BC37" s="780"/>
      <c r="BD37" s="780"/>
      <c r="BE37" s="780"/>
      <c r="BF37" s="287"/>
      <c r="BG37" s="287"/>
      <c r="BH37" s="287"/>
      <c r="BI37" s="287"/>
      <c r="BJ37" s="287"/>
      <c r="BK37" s="287"/>
      <c r="BL37" s="287"/>
      <c r="BM37" s="287"/>
      <c r="BN37" s="287"/>
      <c r="BO37" s="287"/>
      <c r="BP37" s="287"/>
      <c r="BQ37" s="287"/>
      <c r="BR37" s="287"/>
      <c r="BS37" s="287"/>
      <c r="BT37" s="287"/>
      <c r="BU37" s="287"/>
      <c r="BV37" s="287"/>
    </row>
    <row r="38" spans="1:74" ht="11.1" customHeight="1" x14ac:dyDescent="0.2">
      <c r="A38" s="252" t="s">
        <v>180</v>
      </c>
      <c r="B38" s="314" t="s">
        <v>166</v>
      </c>
      <c r="C38" s="273">
        <v>7.19</v>
      </c>
      <c r="D38" s="273">
        <v>7.28</v>
      </c>
      <c r="E38" s="273">
        <v>7.37</v>
      </c>
      <c r="F38" s="273">
        <v>7.7</v>
      </c>
      <c r="G38" s="273">
        <v>8.25</v>
      </c>
      <c r="H38" s="273">
        <v>8.85</v>
      </c>
      <c r="I38" s="273">
        <v>9.31</v>
      </c>
      <c r="J38" s="273">
        <v>9.3800000000000008</v>
      </c>
      <c r="K38" s="273">
        <v>9.06</v>
      </c>
      <c r="L38" s="273">
        <v>8.4499999999999993</v>
      </c>
      <c r="M38" s="273">
        <v>8.14</v>
      </c>
      <c r="N38" s="273">
        <v>8.5</v>
      </c>
      <c r="O38" s="273">
        <v>8.18</v>
      </c>
      <c r="P38" s="273">
        <v>8.01</v>
      </c>
      <c r="Q38" s="273">
        <v>7.8</v>
      </c>
      <c r="R38" s="273">
        <v>7.51</v>
      </c>
      <c r="S38" s="273">
        <v>7.64</v>
      </c>
      <c r="T38" s="273">
        <v>8.11</v>
      </c>
      <c r="U38" s="273">
        <v>8.36</v>
      </c>
      <c r="V38" s="273">
        <v>8.9</v>
      </c>
      <c r="W38" s="273">
        <v>8.43</v>
      </c>
      <c r="X38" s="273">
        <v>8.01</v>
      </c>
      <c r="Y38" s="273">
        <v>7.79</v>
      </c>
      <c r="Z38" s="273">
        <v>7.61</v>
      </c>
      <c r="AA38" s="273">
        <v>8.07</v>
      </c>
      <c r="AB38" s="273">
        <v>7.76</v>
      </c>
      <c r="AC38" s="273">
        <v>7.68</v>
      </c>
      <c r="AD38" s="273">
        <v>7.79</v>
      </c>
      <c r="AE38" s="273">
        <v>7.87</v>
      </c>
      <c r="AF38" s="273">
        <v>8.41</v>
      </c>
      <c r="AG38" s="273">
        <v>8.73</v>
      </c>
      <c r="AH38" s="273">
        <v>8.67</v>
      </c>
      <c r="AI38" s="273">
        <v>8.4499999999999993</v>
      </c>
      <c r="AJ38" s="273">
        <v>8.11</v>
      </c>
      <c r="AK38" s="273">
        <v>7.85</v>
      </c>
      <c r="AL38" s="273">
        <v>7.96</v>
      </c>
      <c r="AM38" s="273">
        <v>8.34</v>
      </c>
      <c r="AN38" s="273">
        <v>8.24</v>
      </c>
      <c r="AO38" s="273">
        <v>8.26</v>
      </c>
      <c r="AP38" s="273">
        <v>8.2100000000000009</v>
      </c>
      <c r="AQ38" s="273">
        <v>8.2899999999999991</v>
      </c>
      <c r="AR38" s="273">
        <v>8.9</v>
      </c>
      <c r="AS38" s="273">
        <v>9.33</v>
      </c>
      <c r="AT38" s="273">
        <v>9.08</v>
      </c>
      <c r="AU38" s="273">
        <v>9.02</v>
      </c>
      <c r="AV38" s="273">
        <v>8.65</v>
      </c>
      <c r="AW38" s="273">
        <v>8.44</v>
      </c>
      <c r="AX38" s="273">
        <v>8.5299999999999994</v>
      </c>
      <c r="AY38" s="273">
        <v>9.2899999999999991</v>
      </c>
      <c r="AZ38" s="777">
        <v>8.9499999999999993</v>
      </c>
      <c r="BA38" s="777">
        <v>8.58</v>
      </c>
      <c r="BB38" s="777">
        <v>8.66</v>
      </c>
      <c r="BC38" s="777">
        <v>8.7100000000000009</v>
      </c>
      <c r="BD38" s="777">
        <v>9.2460599999999999</v>
      </c>
      <c r="BE38" s="777">
        <v>9.7277459999999998</v>
      </c>
      <c r="BF38" s="284">
        <v>9.3376699999999992</v>
      </c>
      <c r="BG38" s="284">
        <v>9.296367</v>
      </c>
      <c r="BH38" s="284">
        <v>8.8435030000000001</v>
      </c>
      <c r="BI38" s="284">
        <v>8.5897009999999998</v>
      </c>
      <c r="BJ38" s="284">
        <v>8.7530979999999996</v>
      </c>
      <c r="BK38" s="284">
        <v>9.0788060000000002</v>
      </c>
      <c r="BL38" s="284">
        <v>9.2241269999999993</v>
      </c>
      <c r="BM38" s="284">
        <v>8.8196189999999994</v>
      </c>
      <c r="BN38" s="284">
        <v>8.8954710000000006</v>
      </c>
      <c r="BO38" s="284">
        <v>8.8461069999999999</v>
      </c>
      <c r="BP38" s="284">
        <v>9.262867</v>
      </c>
      <c r="BQ38" s="284">
        <v>9.5421370000000003</v>
      </c>
      <c r="BR38" s="284">
        <v>9.3433440000000001</v>
      </c>
      <c r="BS38" s="284">
        <v>9.2859549999999995</v>
      </c>
      <c r="BT38" s="284">
        <v>8.8452889999999993</v>
      </c>
      <c r="BU38" s="284">
        <v>8.6157909999999998</v>
      </c>
      <c r="BV38" s="284">
        <v>8.770607</v>
      </c>
    </row>
    <row r="39" spans="1:74" ht="11.1" customHeight="1" x14ac:dyDescent="0.2">
      <c r="A39" s="252" t="s">
        <v>181</v>
      </c>
      <c r="B39" s="314" t="s">
        <v>168</v>
      </c>
      <c r="C39" s="273">
        <v>11.26</v>
      </c>
      <c r="D39" s="273">
        <v>11.66</v>
      </c>
      <c r="E39" s="273">
        <v>11.65</v>
      </c>
      <c r="F39" s="273">
        <v>11.82</v>
      </c>
      <c r="G39" s="273">
        <v>12</v>
      </c>
      <c r="H39" s="273">
        <v>12.75</v>
      </c>
      <c r="I39" s="273">
        <v>13.02</v>
      </c>
      <c r="J39" s="273">
        <v>13.41</v>
      </c>
      <c r="K39" s="273">
        <v>13.28</v>
      </c>
      <c r="L39" s="273">
        <v>12.89</v>
      </c>
      <c r="M39" s="273">
        <v>12.33</v>
      </c>
      <c r="N39" s="273">
        <v>12.28</v>
      </c>
      <c r="O39" s="273">
        <v>12.61</v>
      </c>
      <c r="P39" s="273">
        <v>12.53</v>
      </c>
      <c r="Q39" s="273">
        <v>12.36</v>
      </c>
      <c r="R39" s="273">
        <v>12.08</v>
      </c>
      <c r="S39" s="273">
        <v>12.16</v>
      </c>
      <c r="T39" s="273">
        <v>12.63</v>
      </c>
      <c r="U39" s="273">
        <v>12.91</v>
      </c>
      <c r="V39" s="273">
        <v>13.08</v>
      </c>
      <c r="W39" s="273">
        <v>13.07</v>
      </c>
      <c r="X39" s="273">
        <v>12.73</v>
      </c>
      <c r="Y39" s="273">
        <v>12.43</v>
      </c>
      <c r="Z39" s="273">
        <v>12.24</v>
      </c>
      <c r="AA39" s="273">
        <v>12.5</v>
      </c>
      <c r="AB39" s="273">
        <v>12.53</v>
      </c>
      <c r="AC39" s="273">
        <v>12.47</v>
      </c>
      <c r="AD39" s="273">
        <v>12.35</v>
      </c>
      <c r="AE39" s="273">
        <v>12.32</v>
      </c>
      <c r="AF39" s="273">
        <v>12.89</v>
      </c>
      <c r="AG39" s="273">
        <v>13.37</v>
      </c>
      <c r="AH39" s="273">
        <v>13.16</v>
      </c>
      <c r="AI39" s="273">
        <v>13.23</v>
      </c>
      <c r="AJ39" s="273">
        <v>12.89</v>
      </c>
      <c r="AK39" s="273">
        <v>12.35</v>
      </c>
      <c r="AL39" s="273">
        <v>12.64</v>
      </c>
      <c r="AM39" s="273">
        <v>12.82</v>
      </c>
      <c r="AN39" s="273">
        <v>12.98</v>
      </c>
      <c r="AO39" s="273">
        <v>13.16</v>
      </c>
      <c r="AP39" s="273">
        <v>12.89</v>
      </c>
      <c r="AQ39" s="273">
        <v>12.93</v>
      </c>
      <c r="AR39" s="273">
        <v>13.54</v>
      </c>
      <c r="AS39" s="273">
        <v>14.05</v>
      </c>
      <c r="AT39" s="273">
        <v>13.93</v>
      </c>
      <c r="AU39" s="273">
        <v>13.99</v>
      </c>
      <c r="AV39" s="273">
        <v>13.49</v>
      </c>
      <c r="AW39" s="273">
        <v>13.19</v>
      </c>
      <c r="AX39" s="273">
        <v>13.63</v>
      </c>
      <c r="AY39" s="273">
        <v>13.64</v>
      </c>
      <c r="AZ39" s="777">
        <v>14.37</v>
      </c>
      <c r="BA39" s="777">
        <v>13.92</v>
      </c>
      <c r="BB39" s="777">
        <v>13.51</v>
      </c>
      <c r="BC39" s="777">
        <v>13.54</v>
      </c>
      <c r="BD39" s="777">
        <v>14.10712</v>
      </c>
      <c r="BE39" s="777">
        <v>14.50445</v>
      </c>
      <c r="BF39" s="284">
        <v>14.30869</v>
      </c>
      <c r="BG39" s="284">
        <v>14.32494</v>
      </c>
      <c r="BH39" s="284">
        <v>13.78401</v>
      </c>
      <c r="BI39" s="284">
        <v>13.4255</v>
      </c>
      <c r="BJ39" s="284">
        <v>13.85894</v>
      </c>
      <c r="BK39" s="284">
        <v>13.79973</v>
      </c>
      <c r="BL39" s="284">
        <v>14.48071</v>
      </c>
      <c r="BM39" s="284">
        <v>14.04182</v>
      </c>
      <c r="BN39" s="284">
        <v>13.669129999999999</v>
      </c>
      <c r="BO39" s="284">
        <v>13.629799999999999</v>
      </c>
      <c r="BP39" s="284">
        <v>14.148149999999999</v>
      </c>
      <c r="BQ39" s="284">
        <v>14.552149999999999</v>
      </c>
      <c r="BR39" s="284">
        <v>14.32145</v>
      </c>
      <c r="BS39" s="284">
        <v>14.36652</v>
      </c>
      <c r="BT39" s="284">
        <v>13.8619</v>
      </c>
      <c r="BU39" s="284">
        <v>13.50849</v>
      </c>
      <c r="BV39" s="284">
        <v>13.96435</v>
      </c>
    </row>
    <row r="40" spans="1:74" ht="11.1" customHeight="1" x14ac:dyDescent="0.2">
      <c r="A40" s="252" t="s">
        <v>182</v>
      </c>
      <c r="B40" s="910" t="s">
        <v>170</v>
      </c>
      <c r="C40" s="305">
        <v>13.64</v>
      </c>
      <c r="D40" s="305">
        <v>13.76</v>
      </c>
      <c r="E40" s="305">
        <v>14.41</v>
      </c>
      <c r="F40" s="305">
        <v>14.57</v>
      </c>
      <c r="G40" s="305">
        <v>14.89</v>
      </c>
      <c r="H40" s="305">
        <v>15.3</v>
      </c>
      <c r="I40" s="305">
        <v>15.31</v>
      </c>
      <c r="J40" s="305">
        <v>15.82</v>
      </c>
      <c r="K40" s="305">
        <v>16.190000000000001</v>
      </c>
      <c r="L40" s="305">
        <v>15.99</v>
      </c>
      <c r="M40" s="305">
        <v>15.55</v>
      </c>
      <c r="N40" s="305">
        <v>14.94</v>
      </c>
      <c r="O40" s="305">
        <v>15.47</v>
      </c>
      <c r="P40" s="305">
        <v>15.98</v>
      </c>
      <c r="Q40" s="305">
        <v>16.04</v>
      </c>
      <c r="R40" s="305">
        <v>16.100000000000001</v>
      </c>
      <c r="S40" s="305">
        <v>16.14</v>
      </c>
      <c r="T40" s="305">
        <v>16.09</v>
      </c>
      <c r="U40" s="305">
        <v>15.86</v>
      </c>
      <c r="V40" s="305">
        <v>15.91</v>
      </c>
      <c r="W40" s="305">
        <v>16.27</v>
      </c>
      <c r="X40" s="305">
        <v>16.48</v>
      </c>
      <c r="Y40" s="305">
        <v>16.190000000000001</v>
      </c>
      <c r="Z40" s="305">
        <v>15.69</v>
      </c>
      <c r="AA40" s="305">
        <v>15.41</v>
      </c>
      <c r="AB40" s="305">
        <v>16.100000000000001</v>
      </c>
      <c r="AC40" s="305">
        <v>16.670000000000002</v>
      </c>
      <c r="AD40" s="305">
        <v>16.86</v>
      </c>
      <c r="AE40" s="305">
        <v>16.399999999999999</v>
      </c>
      <c r="AF40" s="305">
        <v>16.38</v>
      </c>
      <c r="AG40" s="305">
        <v>16.62</v>
      </c>
      <c r="AH40" s="305">
        <v>16.600000000000001</v>
      </c>
      <c r="AI40" s="305">
        <v>16.82</v>
      </c>
      <c r="AJ40" s="305">
        <v>17.09</v>
      </c>
      <c r="AK40" s="305">
        <v>16.850000000000001</v>
      </c>
      <c r="AL40" s="305">
        <v>16.27</v>
      </c>
      <c r="AM40" s="305">
        <v>15.94</v>
      </c>
      <c r="AN40" s="305">
        <v>16.43</v>
      </c>
      <c r="AO40" s="305">
        <v>17.09</v>
      </c>
      <c r="AP40" s="305">
        <v>17.55</v>
      </c>
      <c r="AQ40" s="305">
        <v>17.37</v>
      </c>
      <c r="AR40" s="305">
        <v>17.47</v>
      </c>
      <c r="AS40" s="305">
        <v>17.45</v>
      </c>
      <c r="AT40" s="305">
        <v>17.61</v>
      </c>
      <c r="AU40" s="305">
        <v>18.079999999999998</v>
      </c>
      <c r="AV40" s="305">
        <v>17.97</v>
      </c>
      <c r="AW40" s="305">
        <v>17.78</v>
      </c>
      <c r="AX40" s="305">
        <v>17.239999999999998</v>
      </c>
      <c r="AY40" s="305">
        <v>17.45</v>
      </c>
      <c r="AZ40" s="791">
        <v>17.649999999999999</v>
      </c>
      <c r="BA40" s="791">
        <v>18.559999999999999</v>
      </c>
      <c r="BB40" s="791">
        <v>18.829999999999998</v>
      </c>
      <c r="BC40" s="791">
        <v>18.440000000000001</v>
      </c>
      <c r="BD40" s="791">
        <v>18.517109999999999</v>
      </c>
      <c r="BE40" s="791">
        <v>18.380220000000001</v>
      </c>
      <c r="BF40" s="310">
        <v>18.365100000000002</v>
      </c>
      <c r="BG40" s="310">
        <v>18.731780000000001</v>
      </c>
      <c r="BH40" s="310">
        <v>18.536729999999999</v>
      </c>
      <c r="BI40" s="310">
        <v>18.294619999999998</v>
      </c>
      <c r="BJ40" s="310">
        <v>17.76031</v>
      </c>
      <c r="BK40" s="310">
        <v>18.046579999999999</v>
      </c>
      <c r="BL40" s="310">
        <v>18.071850000000001</v>
      </c>
      <c r="BM40" s="310">
        <v>18.869409999999998</v>
      </c>
      <c r="BN40" s="310">
        <v>19.323409999999999</v>
      </c>
      <c r="BO40" s="310">
        <v>18.835830000000001</v>
      </c>
      <c r="BP40" s="310">
        <v>18.844909999999999</v>
      </c>
      <c r="BQ40" s="310">
        <v>18.711580000000001</v>
      </c>
      <c r="BR40" s="310">
        <v>18.615659999999998</v>
      </c>
      <c r="BS40" s="310">
        <v>19.044530000000002</v>
      </c>
      <c r="BT40" s="310">
        <v>18.798010000000001</v>
      </c>
      <c r="BU40" s="310">
        <v>18.68834</v>
      </c>
      <c r="BV40" s="310">
        <v>18.170010000000001</v>
      </c>
    </row>
    <row r="41" spans="1:74" s="111" customFormat="1" ht="12" customHeight="1" x14ac:dyDescent="0.2">
      <c r="A41" s="911"/>
      <c r="B41" s="998" t="s">
        <v>183</v>
      </c>
      <c r="C41" s="989"/>
      <c r="D41" s="989"/>
      <c r="E41" s="989"/>
      <c r="F41" s="989"/>
      <c r="G41" s="989"/>
      <c r="H41" s="989"/>
      <c r="I41" s="989"/>
      <c r="J41" s="989"/>
      <c r="K41" s="989"/>
      <c r="L41" s="989"/>
      <c r="M41" s="989"/>
      <c r="N41" s="989"/>
      <c r="O41" s="989"/>
      <c r="P41" s="989"/>
      <c r="Q41" s="972"/>
      <c r="R41" s="710"/>
      <c r="S41" s="912"/>
      <c r="T41" s="912"/>
      <c r="U41" s="912"/>
      <c r="V41" s="912"/>
      <c r="W41" s="912"/>
      <c r="X41" s="912"/>
      <c r="Y41" s="912"/>
      <c r="Z41" s="912"/>
      <c r="AA41" s="912"/>
      <c r="AB41" s="912"/>
      <c r="AC41" s="912"/>
      <c r="AD41" s="912"/>
      <c r="AE41" s="912"/>
      <c r="AF41" s="912"/>
      <c r="AG41" s="912"/>
      <c r="AH41" s="912"/>
      <c r="AI41" s="912"/>
      <c r="AJ41" s="912"/>
      <c r="AK41" s="912"/>
      <c r="AL41" s="912"/>
      <c r="AM41" s="912"/>
      <c r="AN41" s="912"/>
      <c r="AO41" s="912"/>
      <c r="AP41" s="912"/>
      <c r="AQ41" s="912"/>
      <c r="AR41" s="912"/>
      <c r="AS41" s="912"/>
      <c r="AT41" s="912"/>
      <c r="AU41" s="912"/>
      <c r="AV41" s="912"/>
      <c r="AW41" s="912"/>
      <c r="AX41" s="912"/>
      <c r="AY41" s="720"/>
      <c r="AZ41" s="720"/>
      <c r="BA41" s="720"/>
      <c r="BB41" s="720"/>
      <c r="BC41" s="720"/>
      <c r="BD41" s="556"/>
      <c r="BE41" s="556"/>
      <c r="BF41" s="556"/>
      <c r="BG41" s="720"/>
      <c r="BH41" s="720"/>
      <c r="BI41" s="720"/>
      <c r="BJ41" s="140"/>
      <c r="BK41" s="912"/>
      <c r="BL41" s="912"/>
      <c r="BM41" s="912"/>
      <c r="BN41" s="912"/>
      <c r="BO41" s="912"/>
      <c r="BP41" s="912"/>
      <c r="BQ41" s="912"/>
      <c r="BR41" s="912"/>
      <c r="BS41" s="912"/>
      <c r="BT41" s="912"/>
      <c r="BU41" s="912"/>
      <c r="BV41" s="912"/>
    </row>
    <row r="42" spans="1:74" s="111" customFormat="1" ht="12" customHeight="1" x14ac:dyDescent="0.2">
      <c r="A42" s="911"/>
      <c r="B42" s="998" t="s">
        <v>184</v>
      </c>
      <c r="C42" s="989"/>
      <c r="D42" s="989"/>
      <c r="E42" s="989"/>
      <c r="F42" s="989"/>
      <c r="G42" s="989"/>
      <c r="H42" s="989"/>
      <c r="I42" s="989"/>
      <c r="J42" s="989"/>
      <c r="K42" s="989"/>
      <c r="L42" s="989"/>
      <c r="M42" s="989"/>
      <c r="N42" s="989"/>
      <c r="O42" s="989"/>
      <c r="P42" s="989"/>
      <c r="Q42" s="972"/>
      <c r="R42" s="710"/>
      <c r="S42" s="912"/>
      <c r="T42" s="912"/>
      <c r="U42" s="912"/>
      <c r="V42" s="912"/>
      <c r="W42" s="912"/>
      <c r="X42" s="912"/>
      <c r="Y42" s="912"/>
      <c r="Z42" s="912"/>
      <c r="AA42" s="912"/>
      <c r="AB42" s="912"/>
      <c r="AC42" s="912"/>
      <c r="AD42" s="912"/>
      <c r="AE42" s="912"/>
      <c r="AF42" s="912"/>
      <c r="AG42" s="912"/>
      <c r="AH42" s="912"/>
      <c r="AI42" s="912"/>
      <c r="AJ42" s="912"/>
      <c r="AK42" s="912"/>
      <c r="AL42" s="912"/>
      <c r="AM42" s="912"/>
      <c r="AN42" s="912"/>
      <c r="AO42" s="912"/>
      <c r="AP42" s="912"/>
      <c r="AQ42" s="912"/>
      <c r="AR42" s="912"/>
      <c r="AS42" s="912"/>
      <c r="AT42" s="912"/>
      <c r="AU42" s="912"/>
      <c r="AV42" s="912"/>
      <c r="AW42" s="912"/>
      <c r="AX42" s="912"/>
      <c r="AY42" s="720"/>
      <c r="AZ42" s="720"/>
      <c r="BA42" s="720"/>
      <c r="BB42" s="720"/>
      <c r="BC42" s="720"/>
      <c r="BD42" s="556"/>
      <c r="BE42" s="556"/>
      <c r="BF42" s="556"/>
      <c r="BG42" s="720"/>
      <c r="BH42" s="720"/>
      <c r="BI42" s="720"/>
      <c r="BJ42" s="140"/>
      <c r="BK42" s="912"/>
      <c r="BL42" s="912"/>
      <c r="BM42" s="912"/>
      <c r="BN42" s="912"/>
      <c r="BO42" s="912"/>
      <c r="BP42" s="912"/>
      <c r="BQ42" s="912"/>
      <c r="BR42" s="912"/>
      <c r="BS42" s="912"/>
      <c r="BT42" s="912"/>
      <c r="BU42" s="912"/>
      <c r="BV42" s="912"/>
    </row>
    <row r="43" spans="1:74" s="111" customFormat="1" ht="12" customHeight="1" x14ac:dyDescent="0.2">
      <c r="A43" s="911"/>
      <c r="B43" s="998" t="s">
        <v>185</v>
      </c>
      <c r="C43" s="989"/>
      <c r="D43" s="989"/>
      <c r="E43" s="989"/>
      <c r="F43" s="989"/>
      <c r="G43" s="989"/>
      <c r="H43" s="989"/>
      <c r="I43" s="989"/>
      <c r="J43" s="989"/>
      <c r="K43" s="989"/>
      <c r="L43" s="989"/>
      <c r="M43" s="989"/>
      <c r="N43" s="989"/>
      <c r="O43" s="989"/>
      <c r="P43" s="989"/>
      <c r="Q43" s="972"/>
      <c r="R43" s="710"/>
      <c r="S43" s="912"/>
      <c r="T43" s="912"/>
      <c r="U43" s="912"/>
      <c r="V43" s="912"/>
      <c r="W43" s="912"/>
      <c r="X43" s="912"/>
      <c r="Y43" s="912"/>
      <c r="Z43" s="912"/>
      <c r="AA43" s="912"/>
      <c r="AB43" s="912"/>
      <c r="AC43" s="912"/>
      <c r="AD43" s="912"/>
      <c r="AE43" s="912"/>
      <c r="AF43" s="912"/>
      <c r="AG43" s="912"/>
      <c r="AH43" s="912"/>
      <c r="AI43" s="912"/>
      <c r="AJ43" s="912"/>
      <c r="AK43" s="912"/>
      <c r="AL43" s="912"/>
      <c r="AM43" s="912"/>
      <c r="AN43" s="912"/>
      <c r="AO43" s="912"/>
      <c r="AP43" s="912"/>
      <c r="AQ43" s="912"/>
      <c r="AR43" s="912"/>
      <c r="AS43" s="912"/>
      <c r="AT43" s="912"/>
      <c r="AU43" s="912"/>
      <c r="AV43" s="912"/>
      <c r="AW43" s="912"/>
      <c r="AX43" s="912"/>
      <c r="AY43" s="720"/>
      <c r="AZ43" s="720"/>
      <c r="BA43" s="720"/>
      <c r="BB43" s="720"/>
      <c r="BC43" s="720"/>
      <c r="BD43" s="556"/>
      <c r="BE43" s="556"/>
      <c r="BF43" s="556"/>
      <c r="BG43" s="720"/>
      <c r="BH43" s="720"/>
      <c r="BI43" s="720"/>
      <c r="BJ43" s="140"/>
      <c r="BK43" s="912"/>
      <c r="BL43" s="912"/>
      <c r="BM43" s="912"/>
      <c r="BN43" s="912"/>
      <c r="BO43" s="912"/>
      <c r="BP43" s="912"/>
      <c r="BQ43" s="912"/>
      <c r="BR43" s="912"/>
      <c r="BS43" s="912"/>
      <c r="BT43" s="912"/>
      <c r="BU43" s="912"/>
      <c r="BV43" s="912"/>
    </row>
    <row r="44" spans="1:74" s="111" customFormat="1" ht="12" customHeight="1" x14ac:dyDescent="0.2">
      <c r="A44" s="911"/>
      <c r="B44" s="691" t="s">
        <v>114</v>
      </c>
      <c r="C44" s="882"/>
      <c r="D44" s="882"/>
      <c r="E44" s="882"/>
      <c r="F44" s="882"/>
      <c r="G44" s="882"/>
      <c r="H44" s="707"/>
      <c r="I44" s="882"/>
      <c r="J44" s="882"/>
      <c r="K44" s="882"/>
      <c r="L44" s="882"/>
      <c r="M44" s="882"/>
      <c r="N44" s="882"/>
      <c r="O44" s="882"/>
      <c r="P44" s="882"/>
      <c r="Q44" s="882"/>
      <c r="R44" s="260"/>
      <c r="S44" s="912"/>
      <c r="T44" s="912"/>
      <c r="U44" s="912"/>
      <c r="V44" s="912"/>
      <c r="W44" s="912"/>
      <c r="X44" s="912"/>
      <c r="Y44" s="912"/>
      <c r="Z44" s="912"/>
      <c r="AA44" s="912"/>
      <c r="AB44" s="912"/>
      <c r="AC44" s="912"/>
      <c r="AD44" s="912"/>
      <c r="AE44" s="912"/>
      <c r="AF44" s="912"/>
      <c r="AG44" s="912"/>
      <c r="AH44" s="912"/>
      <c r="AI44" s="912"/>
      <c r="AJ44" s="912"/>
      <c r="AK44" s="912"/>
      <c r="AL44" s="912"/>
      <c r="AM44" s="912"/>
      <c r="AN44" s="912"/>
      <c r="AO44" s="912"/>
      <c r="AP44" s="912"/>
      <c r="AQ44" s="912"/>
      <c r="AR44" s="912"/>
      <c r="AS44" s="912"/>
      <c r="AT44" s="912"/>
      <c r="AU44" s="912"/>
      <c r="AV44" s="912"/>
      <c r="AW44" s="912"/>
      <c r="AX44" s="912"/>
      <c r="AY44" s="720"/>
      <c r="AZ44" s="720"/>
      <c r="BA44" s="720"/>
      <c r="BB44" s="720"/>
      <c r="BC44" s="720"/>
      <c r="BD44" s="556"/>
      <c r="BE44" s="556"/>
      <c r="BF44" s="556"/>
      <c r="BG44" s="720"/>
      <c r="BH44" s="720"/>
      <c r="BI44" s="720"/>
      <c r="BJ44" s="140"/>
      <c r="BK44" s="912"/>
      <c r="BL44" s="912"/>
      <c r="BM44" s="912"/>
      <c r="BN44" s="912"/>
      <c r="BO44" s="912"/>
      <c r="BP44" s="912"/>
      <c r="BQ44" s="912"/>
      <c r="BR44" s="912"/>
      <c r="BS44" s="912"/>
      <c r="BT44" s="912"/>
      <c r="BU44" s="912"/>
      <c r="BV44" s="912"/>
    </row>
    <row r="45" spans="1:74" s="113" customFormat="1" ht="12" customHeight="1" x14ac:dyDescent="0.2">
      <c r="A45" s="112"/>
      <c r="B45" s="974" t="str">
        <f>Dates!$G$2</f>
        <v>EIA completed modeling and analysis for this report on Thursday, August 6, 2026.</v>
      </c>
      <c r="C45" s="975"/>
      <c r="D45" s="975"/>
      <c r="E45" s="975"/>
      <c r="F45" s="975"/>
      <c r="G45" s="975"/>
      <c r="H45" s="975"/>
      <c r="I45" s="975"/>
      <c r="J45" s="975"/>
      <c r="K45" s="975"/>
      <c r="L45" s="975"/>
      <c r="M45" s="975"/>
      <c r="N45" s="975"/>
      <c r="O45" s="975"/>
      <c r="P45" s="975"/>
      <c r="Q45" s="975"/>
      <c r="R45" s="260"/>
      <c r="AY45" s="729"/>
      <c r="AZ45" s="729"/>
      <c r="BA45" s="729"/>
      <c r="BB45" s="729"/>
      <c r="BC45" s="729"/>
      <c r="BD45" s="555"/>
      <c r="BE45" s="555"/>
      <c r="BF45" s="555"/>
      <c r="BG45" s="729"/>
      <c r="BH45" s="729"/>
      <c r="BI45" s="729"/>
      <c r="BJ45" s="163"/>
    </row>
    <row r="46" spans="1:74" s="111" customFormat="1" ht="12" customHeight="1" x14ac:dyDescent="0.2">
      <c r="A46" s="911"/>
      <c r="B46" s="979" t="s">
        <v>115</v>
      </c>
      <c r="C46" s="977"/>
      <c r="D46" s="977"/>
      <c r="E46" s="977"/>
      <c r="F46" s="977"/>
      <c r="G46" s="977"/>
      <c r="H46" s="977"/>
      <c r="I46" s="977"/>
      <c r="J46" s="977"/>
      <c r="K46" s="977"/>
      <c r="L46" s="977"/>
      <c r="M46" s="977"/>
      <c r="N46" s="977"/>
      <c r="O46" s="977"/>
      <c r="P46" s="977"/>
      <c r="Q46" s="977"/>
      <c r="R46" s="710"/>
      <c r="S46" s="912"/>
      <c r="T46" s="912"/>
      <c r="U46" s="912"/>
      <c r="V46" s="912"/>
      <c r="W46" s="912"/>
      <c r="X46" s="912"/>
      <c r="Y46" s="912"/>
      <c r="Z46" s="912"/>
      <c r="AA46" s="912"/>
      <c r="AB46" s="912"/>
      <c r="AC46" s="912"/>
      <c r="AD46" s="912"/>
      <c r="AE46" s="912"/>
      <c r="AF46" s="912"/>
      <c r="AG46" s="912"/>
      <c r="AH46" s="912"/>
      <c r="AI46" s="912"/>
      <c r="AJ46" s="912"/>
      <c r="AK46" s="912"/>
      <c r="AL46" s="912"/>
      <c r="AM46" s="912"/>
      <c r="AN46" s="912"/>
      <c r="AO46" s="912"/>
      <c r="AP46" s="912"/>
      <c r="AQ46" s="912"/>
      <c r="AR46" s="912"/>
      <c r="AS46" s="912"/>
      <c r="AT46" s="912"/>
      <c r="AU46" s="912"/>
      <c r="AV46" s="912"/>
      <c r="AW46" s="912"/>
      <c r="AX46" s="912"/>
      <c r="AY46" s="720"/>
      <c r="AZ46" s="720"/>
      <c r="BA46" s="720"/>
      <c r="BB46" s="720"/>
      <c r="BC46" s="720"/>
      <c r="BD46" s="556"/>
      <c r="BE46" s="556"/>
      <c r="BF46" s="556"/>
      <c r="BG46" s="720"/>
      <c r="BH46" s="720"/>
      <c r="BI46" s="720"/>
      <c r="BJ46" s="140"/>
      <c r="BK46" s="912"/>
      <c r="BL46" s="912"/>
      <c r="BM46" s="912"/>
      <c r="BN46" s="912"/>
      <c r="BO46" s="912"/>
      <c r="BP46" s="912"/>
      <c r="BQ46" s="912"/>
      <c r="BR46" s="912"/>
      <c r="BS46" s="912"/>
      <c r="BT46" s="912"/>
      <c r="BU46" s="912"/>
      <c r="BV46" s="912"/>
    </row>
    <row r="47" spans="1:74" s="111" customFormat="1" ht="12" customHeight="1" x14ac:dyDescent="0.2">
      <c r="A47" s="911"/>
      <c r="B47" s="976" t="s">
        <v>116</v>
      </c>
      <c r="C47" s="977"/>
      <c r="D47" s="977"/>
      <c r="E47" s="977"/>
      <c r="F47" s="977"/>
      <c r="G47" s="977"/>
      <c r="H47" s="977"/>
      <c r="I47" s="977"/>
      <c r="J47" s="977"/>
      <c r="K47" s="977"/>
      <c r="L47" s="977"/>
      <c r="M47" s="977"/>
      <c r="N47" s="977"/>
      <c r="O47" s="977"/>
      <c r="P47" s="977"/>
      <c r="Q47" s="977"/>
      <c r="R47" s="710"/>
      <c r="S47" s="912"/>
      <c r="T47" s="912"/>
      <c r="U47" s="912"/>
      <c r="V47" s="912"/>
      <c r="W47" s="912"/>
      <c r="X47" s="912"/>
      <c r="Y47" s="912"/>
      <c r="Z47" s="912"/>
      <c r="AA47" s="912"/>
      <c r="AB47" s="912"/>
      <c r="AC47" s="912"/>
      <c r="AD47" s="912"/>
      <c r="AE47" s="912"/>
      <c r="AF47" s="912"/>
      <c r="AG47" s="912"/>
      <c r="AH47" s="912"/>
      <c r="AI47" s="912"/>
      <c r="AJ47" s="912"/>
      <c r="AK47" s="912"/>
      <c r="AL47" s="912"/>
      <c r="AM47" s="912"/>
      <c r="AN47" s="912"/>
      <c r="AO47" s="912"/>
      <c r="AP47" s="912"/>
      <c r="AQ47" s="912"/>
      <c r="AR47" s="912"/>
      <c r="AS47" s="912"/>
      <c r="AT47" s="912"/>
      <c r="AU47" s="912"/>
      <c r="AV47" s="912"/>
      <c r="AW47" s="912"/>
      <c r="AX47" s="912"/>
      <c r="AY47" s="720"/>
      <c r="AZ47" s="720"/>
      <c r="BA47" s="720"/>
      <c r="BB47" s="720"/>
      <c r="BC47" s="720"/>
      <c r="BD47" s="556"/>
      <c r="BE47" s="556"/>
      <c r="BF47" s="556"/>
      <c r="BG47" s="720"/>
      <c r="BH47" s="720"/>
      <c r="BI47" s="720"/>
      <c r="BJ47" s="140"/>
      <c r="BK47" s="912"/>
      <c r="BL47" s="912"/>
      <c r="BM47" s="912"/>
      <c r="BN47" s="912"/>
      <c r="BO47" s="912"/>
      <c r="BP47" s="912"/>
      <c r="BQ47" s="912"/>
      <c r="BR47" s="912"/>
      <c r="BS47" s="912"/>
      <c r="BT47" s="912"/>
      <c r="BU47" s="912"/>
      <c r="BV47" s="912"/>
    </row>
    <row r="48" spans="1:74" s="111" customFormat="1" ht="12" customHeight="1" x14ac:dyDescent="0.2">
      <c r="A48" s="911"/>
      <c r="B48" s="992" t="s">
        <v>186</v>
      </c>
      <c r="C48" s="977"/>
      <c r="D48" s="977"/>
      <c r="E48" s="977"/>
      <c r="F48" s="977"/>
      <c r="G48" s="977"/>
      <c r="H48" s="977"/>
      <c r="I48" s="977"/>
      <c r="J48" s="977"/>
      <c r="K48" s="977"/>
      <c r="L48" s="977"/>
      <c r="M48" s="977"/>
      <c r="N48" s="977"/>
      <c r="O48" s="977"/>
      <c r="P48" s="977"/>
      <c r="Q48" s="977"/>
      <c r="R48" s="710"/>
      <c r="S48" s="912"/>
      <c r="T48" s="912"/>
      <c r="U48" s="912"/>
      <c r="V48" s="912"/>
      <c r="W48" s="912"/>
      <c r="X48" s="912"/>
      <c r="Y48" s="912"/>
      <c r="Z48" s="912"/>
      <c r="AA48" s="912"/>
      <c r="AB48" s="912"/>
      <c r="AC48" s="912"/>
      <c r="AD48" s="912"/>
      <c r="AE48" s="912"/>
      <c r="AF48" s="912"/>
      <c r="AG48" s="912"/>
      <c r="AH48" s="912"/>
      <c r="AI48" s="912"/>
      <c r="AJ48" s="912"/>
      <c r="AK48" s="912"/>
      <c r="AL48" s="912"/>
      <c r="AM48" s="912"/>
      <c r="AN48" s="912"/>
      <c r="AO48" s="912"/>
      <c r="AP48" s="912"/>
      <c r="AQ48" s="912"/>
      <c r="AR48" s="912"/>
      <c r="AS48" s="912"/>
      <c r="AT48" s="912"/>
      <c r="AU48" s="912"/>
      <c r="AV48" s="912"/>
      <c r="AW48" s="912"/>
      <c r="AX48" s="912"/>
      <c r="AY48" s="720"/>
      <c r="AZ48" s="720"/>
      <c r="BA48" s="720"/>
      <c r="BB48" s="720"/>
      <c r="BC48" s="720"/>
      <c r="BD48" s="556"/>
      <c r="BE48" s="556"/>
      <c r="BF48" s="556"/>
      <c r="BG48" s="720"/>
      <c r="BH48" s="720"/>
      <c r="BI48" s="720"/>
      <c r="BJ48" s="140"/>
      <c r="BK48" s="912"/>
      <c r="BL48" s="912"/>
      <c r="BM48" s="912"/>
      <c r="BN48" s="912"/>
      <c r="BO48" s="912"/>
      <c r="BP48" s="912"/>
      <c r="BQ48" s="912"/>
      <c r="BR48" s="912"/>
      <c r="BS48" s="912"/>
      <c r="BT48" s="912"/>
      <c r="BU48" s="912"/>
      <c r="BV48" s="912"/>
    </row>
    <row r="49" spans="1:74" s="111" customFormat="1" ht="12" customHeight="1" x14ac:dyDescent="0.2">
      <c r="A49" s="911"/>
      <c r="B49" s="980" t="s">
        <v>118</v>
      </c>
      <c r="C49" s="980"/>
      <c r="D49" s="980"/>
      <c r="E49" s="980"/>
      <c r="F49" s="980"/>
      <c r="G49" s="980"/>
      <c r="H49" s="980"/>
      <c r="I49" s="980"/>
      <c r="J49" s="980"/>
      <c r="K49" s="980"/>
      <c r="L49" s="980"/>
      <c r="M49" s="980"/>
      <c r="N49" s="980"/>
      <c r="O49" s="980"/>
      <c r="P49" s="980"/>
      <c r="Q49" s="980"/>
      <c r="R49" s="980"/>
      <c r="S49" s="912"/>
      <c r="T49" s="912"/>
      <c r="U49" s="912"/>
      <c r="V49" s="912"/>
      <c r="W49" s="912"/>
      <c r="X49" s="912"/>
      <c r="Y49" s="912"/>
      <c r="Z49" s="912"/>
      <c r="AA49" s="912"/>
      <c r="AB49" s="912"/>
      <c r="AC49" s="912"/>
      <c r="AD49" s="912"/>
      <c r="AE49" s="912"/>
      <c r="AF49" s="912"/>
      <c r="AG49" s="912"/>
      <c r="AH49" s="912"/>
      <c r="AI49" s="912"/>
      <c r="AJ49" s="912"/>
      <c r="AK49" s="912"/>
      <c r="AL49" s="912"/>
      <c r="AM49" s="912"/>
      <c r="AN49" s="912"/>
      <c r="AO49" s="912"/>
      <c r="AP49" s="912"/>
      <c r="AQ49" s="912"/>
      <c r="AR49" s="912"/>
      <c r="AS49" s="912"/>
      <c r="AT49" s="912"/>
      <c r="AU49" s="912"/>
      <c r="AV49" s="912"/>
      <c r="AW49" s="912"/>
      <c r="AX49" s="912"/>
      <c r="AY49" s="720"/>
      <c r="AZ49" s="720"/>
      <c r="BA49" s="720"/>
      <c r="BB49" s="720"/>
      <c r="BC49" s="720"/>
      <c r="BD49" s="556"/>
      <c r="BE49" s="556"/>
      <c r="BF49" s="556"/>
      <c r="BG49" s="720"/>
      <c r="BH49" s="720"/>
      <c r="BI49" s="720"/>
      <c r="BJ49" s="140"/>
      <c r="BK49" s="912"/>
      <c r="BL49" s="912"/>
      <c r="BM49" s="912"/>
      <c r="BN49" s="912"/>
      <c r="BO49" s="912"/>
      <c r="BP49" s="912"/>
      <c r="BQ49" s="912"/>
      <c r="BR49" s="912"/>
      <c r="BS49" s="912"/>
      <c r="BT49" s="912"/>
      <c r="BU49" s="912"/>
      <c r="BV49" s="912"/>
    </row>
    <row r="50" spans="1:74" s="719" customFormat="1" ht="12" customHeight="1" x14ac:dyDescent="0.2">
      <c r="A50" s="911"/>
      <c r="B50" s="1001" t="s">
        <v>187</v>
      </c>
      <c r="C50" s="997"/>
      <c r="D50" s="997"/>
      <c r="E50" s="997"/>
      <c r="F50" s="997"/>
      <c r="G50" s="997"/>
      <c r="H50" s="997"/>
      <c r="I50" s="997"/>
      <c r="J50" s="997"/>
      <c r="K50" s="997"/>
      <c r="L50" s="997"/>
      <c r="M50" s="997"/>
      <c r="N50" s="997"/>
      <c r="O50" s="997"/>
      <c r="P50" s="997"/>
      <c r="Q50" s="997"/>
      <c r="R50" s="718"/>
      <c r="S50" s="913"/>
      <c r="T50" s="913"/>
      <c r="U50" s="913"/>
      <c r="V50" s="913"/>
      <c r="W50" s="913"/>
      <c r="X50" s="913"/>
      <c r="Y50" s="913"/>
      <c r="Z50" s="913"/>
      <c r="AA50" s="913"/>
      <c r="AB50" s="913"/>
      <c r="AC50" s="913"/>
      <c r="AD50" s="913"/>
      <c r="AE50" s="913"/>
      <c r="AF50" s="913"/>
      <c r="AG50" s="913"/>
      <c r="AH50" s="913"/>
      <c r="AI50" s="913"/>
      <c r="AJ50" s="913"/>
      <c r="AK50" s="913"/>
      <c r="AL50" s="913"/>
      <c r="AM50" s="913"/>
      <c r="AN50" s="913"/>
      <c r="AO50" s="913"/>
      <c r="AP50" s="913"/>
      <c r="AQ50" s="913"/>
      <c r="AR50" s="913"/>
      <c r="AS50" s="913"/>
      <c r="AT50" s="913"/>
      <c r="AU50" s="913"/>
      <c r="AV50" s="913"/>
      <c r="AW50" s="913"/>
      <c r="AX50" s="913"/>
      <c r="AY50" s="720"/>
      <c r="AZ50" s="720"/>
      <c r="BA50" s="720"/>
      <c r="BB50" s="720"/>
      <c r="BC50" s="720"/>
      <c r="BD50" s="556"/>
      <c r="BE50" s="556"/>
      <c r="BF50" s="556"/>
      <c r="BG50" s="720"/>
      <c r="BH50" s="720"/>
      <c r="BI50" s="720"/>
      <c r="BJ50" s="720"/>
      <c r="BK50" s="913"/>
      <c r="BL50" s="913"/>
      <c r="BM50" s="913"/>
      <c r="BN50" s="913"/>
      <c r="BO50" s="913"/>
      <c r="BP50" s="913"/>
      <c r="BQ50" s="913"/>
      <c r="BR50" s="913"/>
      <c r="BS50" s="913"/>
      <c r="BT50" s="913"/>
      <c r="BU50" s="913"/>
      <c r="BV50" s="913"/>
    </row>
    <row r="51" spans="1:74" s="719" customFormat="1" ht="12" customHeight="1" x14ac:dyDescent="0.2">
      <c r="A51" s="911"/>
      <c r="B51" s="996" t="s">
        <v>188</v>
      </c>
      <c r="C51" s="997"/>
      <c r="D51" s="997"/>
      <c r="E51" s="997"/>
      <c r="F51" s="997"/>
      <c r="G51" s="997"/>
      <c r="H51" s="997"/>
      <c r="I51" s="997"/>
      <c r="J51" s="997"/>
      <c r="K51" s="997"/>
      <c r="L51" s="997"/>
      <c r="M51" s="997"/>
      <c r="N51" s="997"/>
      <c r="O51" s="997"/>
      <c r="P51" s="997"/>
      <c r="Q51" s="997"/>
      <c r="R51" s="718"/>
      <c r="S51" s="913"/>
      <c r="T51" s="913"/>
      <c r="U51" s="913"/>
      <c r="V51" s="913"/>
      <c r="W51" s="913"/>
      <c r="X51" s="913"/>
      <c r="Y51" s="913"/>
      <c r="Z51" s="913"/>
      <c r="AA51" s="913"/>
      <c r="AB51" s="913"/>
      <c r="AC51" s="913"/>
      <c r="AD51" s="913"/>
      <c r="AE51" s="913"/>
      <c r="AF51" s="913"/>
      <c r="AG51" s="913"/>
      <c r="AH51" s="913"/>
      <c r="AI51" s="913"/>
      <c r="AJ51" s="913"/>
      <c r="AK51" s="913"/>
      <c r="AL51" s="913"/>
      <c r="AM51" s="913"/>
      <c r="AN51" s="913"/>
      <c r="AO51" s="913"/>
      <c r="AP51" s="913"/>
      <c r="AQ51" s="913"/>
      <c r="AR51" s="913"/>
      <c r="AS51" s="913"/>
      <c r="AT51" s="913"/>
      <c r="AU51" s="913"/>
      <c r="AV51" s="913"/>
      <c r="AW51" s="913"/>
      <c r="AX51" s="913"/>
      <c r="AY51" s="720"/>
      <c r="AZ51" s="720"/>
      <c r="BA51" s="720"/>
      <c r="BB51" s="720"/>
      <c r="BC51" s="720"/>
      <c r="BD51" s="556"/>
      <c r="BE51" s="556"/>
      <c r="BF51" s="556"/>
      <c r="BG51" s="720"/>
      <c r="BH51" s="720"/>
      <c r="BI51" s="720"/>
      <c r="BJ51" s="720"/>
      <c r="BK51" s="913"/>
      <c r="BL51" s="913"/>
      <c r="BM51" s="913"/>
      <c r="BN51" s="913"/>
      <c r="BO51" s="913"/>
      <c r="BP51" s="913"/>
      <c r="BQ51" s="913"/>
      <c r="BR51" s="913"/>
      <c r="BS51" s="913"/>
      <c r="BT51" s="913"/>
      <c r="BU51" s="913"/>
      <c r="BV51" s="913"/>
    </row>
    <row r="52" spans="1:74" s="719" customFormat="1" ht="12" customHeight="1" x14ac:dyDescent="0.2">
      <c r="A52" s="911"/>
      <c r="B52" s="999" t="s">
        <v>189</v>
      </c>
      <c r="C52" s="997"/>
      <c r="D52" s="997"/>
      <c r="E52" s="997"/>
      <c r="F52" s="997"/>
      <c r="G52" s="997"/>
      <c r="H52" s="997"/>
      <c r="I52" s="997"/>
      <c r="J52" s="997"/>
      <c r="K52" s="997"/>
      <c r="L52" s="997"/>
      <c r="M52" s="997"/>
      <c r="N52" s="997"/>
      <c r="O52" s="997"/>
      <c r="P52" s="997"/>
      <c r="Q52" s="997"/>
      <c r="R52" s="718"/>
      <c r="S52" s="913"/>
      <c r="T52" s="913"/>
      <c r="U52" s="913"/>
      <c r="V52" s="913"/>
      <c r="W52" s="913"/>
      <c r="X52" s="913"/>
      <c r="Y52" s="913"/>
      <c r="Z52" s="913"/>
      <c r="AA52" s="913"/>
      <c r="AB52" s="913"/>
      <c r="AC52" s="913"/>
      <c r="AD52" s="913"/>
      <c r="AE52" s="913"/>
      <c r="AF52" s="913"/>
      <c r="AG52" s="913"/>
      <c r="AH52" s="913"/>
      <c r="AI52" s="913"/>
      <c r="AJ52" s="913"/>
      <c r="AK52" s="913"/>
      <c r="AL52" s="913"/>
      <c r="AM52" s="913"/>
      <c r="AN52" s="913"/>
      <c r="AO52" s="913"/>
      <c r="AP52" s="913"/>
      <c r="AQ52" s="913"/>
      <c r="AR52" s="913"/>
      <c r="AS52" s="913"/>
      <c r="AT52" s="913"/>
      <c r="AU52" s="913"/>
      <c r="AV52" s="913"/>
      <c r="AW52" s="913"/>
      <c r="AX52" s="913"/>
      <c r="AY52" s="720"/>
      <c r="AZ52" s="720"/>
      <c r="BA52" s="720"/>
      <c r="BB52" s="720"/>
      <c r="BC52" s="720"/>
      <c r="BD52" s="556"/>
      <c r="BE52" s="556"/>
      <c r="BF52" s="556"/>
      <c r="BG52" s="720"/>
      <c r="BH52" s="720"/>
      <c r="BI52" s="720"/>
      <c r="BJ52" s="720"/>
      <c r="BK52" s="913"/>
      <c r="BL52" s="913"/>
      <c r="BM52" s="913"/>
      <c r="BN52" s="913"/>
      <c r="BO52" s="913"/>
      <c r="BP52" s="913"/>
      <c r="BQ52" s="913"/>
      <c r="BR52" s="913"/>
      <c r="BS52" s="913"/>
      <c r="BT52" s="913"/>
      <c r="BU52" s="913"/>
      <c r="BV52" s="913"/>
    </row>
    <row r="53" spans="1:74" s="719" customFormat="1" ht="12" customHeight="1" x14ac:dyDescent="0.2">
      <c r="A53" s="911"/>
      <c r="B53" s="1000" t="s">
        <v>190</v>
      </c>
      <c r="C53" s="1000"/>
      <c r="D53" s="1000"/>
      <c r="E53" s="1000"/>
      <c r="F53" s="1000"/>
      <c r="G53" s="1000"/>
      <c r="H53" s="1000"/>
      <c r="I53" s="1000"/>
      <c r="J53" s="1000"/>
      <c r="K53" s="1000"/>
      <c r="L53" s="1000"/>
      <c r="M53" s="1000"/>
      <c r="N53" s="1000"/>
      <c r="O53" s="1000"/>
      <c r="P53" s="1000"/>
      <c r="Q53" s="1000"/>
      <c r="R53" s="718"/>
      <c r="S53" s="913"/>
      <c r="T53" s="913"/>
      <c r="U53" s="913"/>
      <c r="V53" s="913"/>
      <c r="W53" s="913"/>
      <c r="X53" s="913"/>
      <c r="Y53" s="913"/>
      <c r="Z53" s="913"/>
      <c r="AA53" s="913"/>
      <c r="AB53" s="913"/>
      <c r="AC53" s="913"/>
      <c r="AD53" s="913"/>
      <c r="AE53" s="913"/>
      <c r="AF53" s="913"/>
      <c r="AG53" s="913"/>
      <c r="AH53" s="913"/>
      <c r="AI53" s="913"/>
      <c r="AJ53" s="913"/>
      <c r="AK53" s="913"/>
      <c r="AL53" s="913"/>
      <c r="AM53" s="913"/>
      <c r="AN53" s="913"/>
      <c r="AO53" s="913"/>
      <c r="AP53" s="913"/>
      <c r="AQ53" s="913"/>
      <c r="AR53" s="913"/>
      <c r="AS53" s="913"/>
      <c r="AT53" s="913"/>
      <c r="AU53" s="913"/>
      <c r="AV53" s="913"/>
      <c r="AW53" s="913"/>
      <c r="AX53" s="913"/>
      <c r="AY53" s="720"/>
      <c r="AZ53" s="720"/>
      <c r="BA53" s="720"/>
      <c r="BB53" s="720"/>
      <c r="BC53" s="720"/>
      <c r="BD53" s="556"/>
      <c r="BE53" s="556"/>
      <c r="BF53" s="556"/>
      <c r="BG53" s="720"/>
      <c r="BH53" s="720"/>
      <c r="BI53" s="720"/>
      <c r="BJ53" s="720"/>
      <c r="BK53" s="913"/>
      <c r="BL53" s="913"/>
      <c r="BM53" s="913"/>
      <c r="BN53" s="913"/>
      <c r="BO53" s="913"/>
      <c r="BP53" s="913"/>
      <c r="BQ53" s="913"/>
      <c r="BR53" s="913"/>
      <c r="BS53" s="913"/>
      <c r="BT53" s="913"/>
      <c r="BU53" s="913"/>
      <c r="BV53" s="913"/>
    </row>
    <row r="54" spans="1:74" ht="12.75" x14ac:dyDescent="0.2">
      <c r="A54" s="194"/>
      <c r="B54" s="966" t="s">
        <v>122</v>
      </c>
      <c r="C54" s="972"/>
      <c r="D54" s="972"/>
      <c r="E54" s="972"/>
      <c r="F54" s="972"/>
      <c r="G54" s="972"/>
      <c r="H54" s="972"/>
      <c r="I54" s="972"/>
      <c r="J54" s="972"/>
      <c r="K54" s="972"/>
      <c r="L54" s="972"/>
      <c r="M54" s="972"/>
      <c r="N54" s="972"/>
      <c r="O54" s="972"/>
      <c r="P54" s="972"/>
      <c r="Q54" s="972"/>
      <c r="R54" s="710"/>
      <c r="S54" s="906"/>
      <c r="T54" s="906"/>
      <c r="U54" s="906"/>
      <c r="V54" s="906"/>
      <c r="W54" s="906"/>
      <c r="X54" s="906"/>
      <c r="Y54" s="906"/>
      <c r="Z54" s="906"/>
      <c r="AA54" s="906"/>
      <c r="AB54" s="906"/>
      <c r="AC54" s="906"/>
      <c r="AD54" s="906"/>
      <c r="AE54" s="906"/>
      <c r="AF54" s="906"/>
      <c r="AG54" s="906"/>
      <c r="AH54" s="906"/>
      <c r="AI54" s="906"/>
      <c r="AJ54" s="906"/>
      <c r="AK54" s="906"/>
      <c r="AL54" s="906"/>
      <c r="AM54" s="906"/>
      <c r="AN54" s="906"/>
      <c r="AO54" s="906"/>
      <c r="AP54" s="906"/>
      <c r="AQ54" s="906"/>
      <c r="AR54" s="906"/>
      <c r="AS54" s="906"/>
      <c r="AT54" s="906"/>
      <c r="AU54" s="906"/>
      <c r="AV54" s="906"/>
      <c r="AW54" s="906"/>
      <c r="AX54" s="906"/>
      <c r="BK54" s="108"/>
      <c r="BL54" s="108"/>
      <c r="BM54" s="108"/>
      <c r="BN54" s="108"/>
      <c r="BO54" s="108"/>
      <c r="BP54" s="108"/>
      <c r="BQ54" s="108"/>
      <c r="BR54" s="108"/>
      <c r="BS54" s="108"/>
      <c r="BT54" s="108"/>
      <c r="BU54" s="108"/>
      <c r="BV54" s="108"/>
    </row>
    <row r="55" spans="1:74" ht="12.75" x14ac:dyDescent="0.2">
      <c r="A55" s="194"/>
      <c r="B55" s="994" t="s">
        <v>191</v>
      </c>
      <c r="C55" s="972"/>
      <c r="D55" s="972"/>
      <c r="E55" s="972"/>
      <c r="F55" s="972"/>
      <c r="G55" s="972"/>
      <c r="H55" s="972"/>
      <c r="I55" s="972"/>
      <c r="J55" s="972"/>
      <c r="K55" s="972"/>
      <c r="L55" s="972"/>
      <c r="M55" s="972"/>
      <c r="N55" s="972"/>
      <c r="O55" s="972"/>
      <c r="P55" s="972"/>
      <c r="Q55" s="972"/>
      <c r="R55" s="710"/>
      <c r="S55" s="906"/>
      <c r="T55" s="906"/>
      <c r="U55" s="906"/>
      <c r="V55" s="906"/>
      <c r="W55" s="906"/>
      <c r="X55" s="906"/>
      <c r="Y55" s="906"/>
      <c r="Z55" s="906"/>
      <c r="AA55" s="906"/>
      <c r="AB55" s="906"/>
      <c r="AC55" s="906"/>
      <c r="AD55" s="906"/>
      <c r="AE55" s="906"/>
      <c r="AF55" s="906"/>
      <c r="AG55" s="906"/>
      <c r="AH55" s="906"/>
      <c r="AI55" s="906"/>
      <c r="AJ55" s="906"/>
      <c r="AK55" s="906"/>
      <c r="AL55" s="906"/>
      <c r="AM55" s="906"/>
      <c r="AN55" s="906"/>
      <c r="AO55" s="906"/>
      <c r="AP55" s="906"/>
      <c r="AQ55" s="906"/>
      <c r="AR55" s="906"/>
      <c r="AS55" s="906"/>
      <c r="AT55" s="906"/>
      <c r="AU55" s="906"/>
      <c r="AV55" s="906"/>
      <c r="AW55" s="906"/>
      <c r="AX55" s="906"/>
      <c r="BK55" s="108"/>
      <c r="BL55" s="108"/>
      <c r="BM55" s="108"/>
      <c r="BN55" s="108"/>
      <c r="BO55" s="108"/>
      <c r="BP55" s="108"/>
      <c r="BQ55" s="108"/>
      <c r="BR55" s="108"/>
      <c r="BS55" s="108"/>
      <c r="BT55" s="108"/>
      <c r="BU55" s="108"/>
      <c r="BV55" s="108"/>
    </row>
    <row r="56" spans="1:74" x14ac:dyDescent="0.2">
      <c r="A56" s="906"/>
      <c r="B56" s="906"/>
      <c r="C56" s="906"/>
      <c r="D56" s="906"/>
      <c r="E56" s="906"/>
      <c r="F56" s="906"/>
      <c r="G56" s="906"/>
      <c r="H56" s="906"/>
      <c r="I56" s="906"/>
      <c r="J56" s="906"/>
      <c r="K56" s="906"/>
      <c r="L56" s="906"/>
      <c r="M56" s="906"/>
      <c r="N56" s="906"/>
      <c r="O56" s="906"/>
      <c r="P56" s="906"/>
      <c r="Q56" s="906"/>
      <c r="R56" s="906"/>
      <c r="S56" s="906"/>
      <c r="T56" s="906"/>
      <c r="U56" s="906"/>
      <c r="V56" s="906"/>
      <c r="W56" s="906"/>
      <c r="X56" s="906"/>
      <c r="Y56" s="906"/>
      <c r="Z56" s="906"/>
      <c r="AA56" s="906"/>
      <c r="AB56" s="906"/>
      <c r="AC56" s="906"/>
      <c r="AD56" s="906"/>
      <c r="AE56" s="906"/>
      <c r="AF56" s="906"/>
      <c r="AG56" s="906"/>
      <c r="AH56" s="906"/>
      <c r="AI56" s="906"/>
      <c r="AJ56" s="906"/>
      <c r="AK56" s="906"/>
      <c r="AL56" s="906"/>
      <c r="AM56" s="906"/>
      <c r="AN56" s="906"/>
      <c r="AO56" s="906"/>
      <c r="AP56" s="906"/>
      <c r="AQ56" s="906"/>
      <c r="AR56" s="906"/>
      <c r="AS56" s="906"/>
      <c r="AT56" s="906"/>
      <c r="AU56" s="906"/>
      <c r="AV56" s="906"/>
      <c r="AW56" s="906"/>
      <c r="AX56" s="906"/>
      <c r="BK56" s="108"/>
      <c r="BL56" s="108"/>
      <c r="BM56" s="108"/>
      <c r="BN56" s="108"/>
      <c r="BO56" s="108"/>
      <c r="BP56" s="108"/>
      <c r="BQ56" s="108"/>
      <c r="BR56" s="108"/>
      <c r="BS56" s="108"/>
      <c r="BT56" s="108"/>
      <c r="BU56" s="108"/>
      <c r="BV56" s="108"/>
    </row>
    <row r="57" spans="1:74" x14ac:dyDescent="0.2">
      <c r="A57" s="906"/>
      <c r="B57" s="906"/>
      <c r="C57" s="906"/>
      <c r="D57" s="906"/>
      <c r="E57" s="906"/>
      <c r="F57" s="906"/>
      <c r="G57" s="906"/>
      <c r="H57" s="906"/>
      <c r="I57" s="906"/>
      <c r="J57" s="906"/>
      <c r="K57" s="906"/>
      <c r="L57" s="906"/>
      <c r="M57" s="906"/>
      <c r="N57" s="906"/>
      <c r="O57" s="906"/>
      <c r="P57" s="906"/>
      <c r="Q57" s="906"/>
      <c r="R57" s="906"/>
      <c r="S57" s="906"/>
      <c r="T57" s="906"/>
      <c r="U57" s="906"/>
      <c r="V57" s="906"/>
      <c r="W57" s="906"/>
      <c r="X57" s="906"/>
      <c r="Y57" s="906"/>
      <c r="Z57" s="906"/>
      <c r="AA57" s="906"/>
      <c r="AB57" s="906"/>
      <c r="AC57" s="906"/>
      <c r="AD57" s="906"/>
      <c r="AE57" s="906"/>
      <c r="AF57" s="906"/>
      <c r="AG57" s="906"/>
      <c r="AH57" s="906"/>
      <c r="AI57" s="906"/>
      <c r="AJ57" s="906"/>
      <c r="AK57" s="906"/>
      <c r="AL57" s="906"/>
      <c r="AM57" s="906"/>
      <c r="AN57" s="906"/>
      <c r="AO57" s="906"/>
      <c r="AP57" s="906"/>
      <c r="AQ57" s="906"/>
      <c r="AR57" s="906"/>
      <c r="AS57" s="906"/>
      <c r="AT57" s="906"/>
      <c r="AU57" s="906"/>
      <c r="AV57" s="906"/>
      <c r="AW57" s="906"/>
      <c r="AX57" s="906"/>
      <c r="BK57" s="108"/>
      <c r="BL57" s="108"/>
      <c r="BM57" s="108"/>
      <c r="BN57" s="108"/>
      <c r="BO57" s="108"/>
      <c r="BP57" s="108"/>
      <c r="BQ57" s="108"/>
      <c r="BR57" s="108"/>
      <c r="BS57" s="108"/>
      <c r="BT57" s="108"/>
      <c r="BU57" s="108"/>
      <c r="BV57" s="108"/>
    </row>
    <row r="58" spans="1:74" x14ac:dyDescent="0.2">
      <c r="A58" s="906"/>
      <c r="B58" s="906"/>
      <c r="C58" s="906"/>
      <c r="D58" s="906"/>
      <c r="E58" s="906"/>
      <c r="F58" s="906"/>
      <c r="G58" s="906"/>
      <c r="H58" s="906"/>
      <c r="I58" s="906"/>
      <c r="J58" s="906"/>
      <c r="K58" s="906"/>
      <c r="L58" s="906"/>
      <c r="M58" s="906"/>
      <c r="N58" s="906"/>
      <c r="O58" s="906"/>
      <c r="P58" s="906"/>
      <c r="Q58" s="906"/>
      <c r="R58" s="906"/>
      <c r="S58" s="906"/>
      <c r="T58" s="906"/>
      <c r="U58" s="906"/>
      <c r="V58" s="906"/>
      <c r="W58" s="906"/>
      <c r="X58" s="906"/>
      <c r="Y58" s="906"/>
      <c r="Z58" s="906"/>
      <c r="AA58" s="906"/>
      <c r="AB58" s="906"/>
      <c r="AC58" s="906"/>
      <c r="AD58" s="906"/>
      <c r="AE58" s="906"/>
      <c r="AF58" s="906"/>
      <c r="AG58" s="906"/>
      <c r="AH58" s="906"/>
      <c r="AI58" s="906"/>
      <c r="AJ58" s="906"/>
      <c r="AK58" s="906"/>
      <c r="AL58" s="906"/>
      <c r="AM58" s="906"/>
      <c r="AN58" s="906"/>
      <c r="AO58" s="906"/>
      <c r="AP58" s="906"/>
      <c r="AQ58" s="906"/>
      <c r="AR58" s="906"/>
      <c r="AS58" s="906"/>
      <c r="AT58" s="906"/>
      <c r="AU58" s="906"/>
      <c r="AV58" s="906"/>
      <c r="AW58" s="906"/>
      <c r="AX58" s="906"/>
      <c r="BK58" s="108"/>
      <c r="BL58" s="108"/>
      <c r="BM58" s="108"/>
      <c r="BN58" s="108"/>
      <c r="BO58" s="108"/>
      <c r="BP58" s="108"/>
      <c r="BQ58" s="108"/>
      <c r="BR58" s="108"/>
      <c r="BS58" s="108"/>
      <c r="BT58" s="108"/>
      <c r="BU58" s="108"/>
      <c r="BV58" s="108"/>
    </row>
    <row r="59" spans="1:74" x14ac:dyDescent="0.2">
      <c r="A59" s="906"/>
      <c r="B59" s="906"/>
      <c r="C59" s="906"/>
      <c r="D59" s="906"/>
      <c r="E59" s="906"/>
      <c r="F59" s="906"/>
      <c r="G59" s="906"/>
      <c r="H59" s="906"/>
      <c r="I59" s="906"/>
      <c r="J59" s="906"/>
      <c r="K59" s="906"/>
      <c r="L59" s="906"/>
      <c r="M59" s="906"/>
      <c r="N59" s="906"/>
      <c r="O59" s="906"/>
      <c r="P59" s="906"/>
      <c r="Q59" s="906"/>
      <c r="R59" s="906"/>
      <c r="S59" s="906"/>
      <c r="T59" s="906"/>
      <c r="U59" s="906"/>
      <c r="V59" s="906"/>
      <c r="W59" s="906"/>
      <c r="X59" s="906"/>
      <c r="Y59" s="906"/>
      <c r="Z59" s="906"/>
      <c r="AA59" s="906"/>
      <c r="AB59" s="906"/>
      <c r="AC59" s="906"/>
      <c r="AD59" s="906"/>
      <c r="AE59" s="906"/>
      <c r="AF59" s="906"/>
      <c r="AG59" s="906"/>
      <c r="AH59" s="906"/>
      <c r="AI59" s="906"/>
      <c r="AJ59" s="906"/>
      <c r="AK59" s="906"/>
      <c r="AL59" s="906"/>
      <c r="AM59" s="906"/>
      <c r="AN59" s="906"/>
      <c r="AO59" s="906"/>
      <c r="AP59" s="906"/>
      <c r="AQ59" s="906"/>
      <c r="AR59" s="906"/>
      <c r="AS59" s="906"/>
      <c r="AT59" s="906"/>
      <c r="AU59" s="906"/>
      <c r="AV59" s="906"/>
      <c r="AW59" s="906"/>
      <c r="AX59" s="906"/>
      <c r="BK59" s="108"/>
      <c r="BL59" s="108"/>
      <c r="BM59" s="108"/>
      <c r="BN59" s="108"/>
      <c r="BO59" s="108"/>
      <c r="BP59" s="108"/>
      <c r="BQ59" s="108"/>
      <c r="BR59" s="108"/>
      <c r="BS59" s="108"/>
      <c r="BT59" s="108"/>
      <c r="BU59" s="108"/>
      <c r="BV59" s="108"/>
    </row>
    <row r="60" spans="1:74" x14ac:dyDescent="0.2">
      <c r="A60" s="906"/>
      <c r="B60" s="906"/>
      <c r="C60" s="906"/>
      <c r="D60" s="906"/>
      <c r="E60" s="906"/>
      <c r="F60" s="906"/>
      <c r="G60" s="906"/>
      <c r="H60" s="906"/>
      <c r="I60" s="906"/>
      <c r="J60" s="906"/>
      <c r="K60" s="906"/>
      <c r="L60" s="906"/>
      <c r="M60" s="906"/>
      <c r="N60" s="906"/>
      <c r="O60" s="906"/>
      <c r="P60" s="906"/>
      <c r="Q60" s="906"/>
      <c r="R60" s="906"/>
      <c r="S60" s="906"/>
      <c r="T60" s="906"/>
      <c r="U60" s="906"/>
      <c r="V60" s="906"/>
      <c r="W60" s="906"/>
      <c r="X60" s="906"/>
      <c r="Y60" s="906"/>
      <c r="Z60" s="906"/>
      <c r="AA60" s="906"/>
      <c r="AB60" s="906"/>
      <c r="AC60" s="906"/>
      <c r="AD60" s="906"/>
      <c r="AE60" s="906"/>
      <c r="AF60" s="906"/>
      <c r="AG60" s="906"/>
      <c r="AH60" s="906"/>
      <c r="AI60" s="906"/>
      <c r="AJ60" s="906"/>
      <c r="AK60" s="906"/>
      <c r="AL60" s="906"/>
      <c r="AM60" s="906"/>
      <c r="AN60" s="906"/>
      <c r="AO60" s="906"/>
      <c r="AP60" s="906"/>
      <c r="AQ60" s="906"/>
      <c r="AR60" s="906"/>
      <c r="AS60" s="906"/>
      <c r="AT60" s="906"/>
      <c r="AU60" s="906"/>
      <c r="AV60" s="906"/>
      <c r="AW60" s="906"/>
      <c r="AX60" s="906"/>
      <c r="BK60" s="108"/>
      <c r="BL60" s="108"/>
      <c r="BM60" s="108"/>
      <c r="BN60" s="108"/>
      <c r="BO60" s="108"/>
      <c r="BP60" s="108"/>
      <c r="BQ60" s="108"/>
      <c r="BR60" s="108"/>
      <c r="BS60" s="108"/>
      <c r="BT60" s="108"/>
      <c r="BU60" s="108"/>
      <c r="BV60" s="108"/>
    </row>
    <row r="61" spans="1:74" x14ac:dyDescent="0.2">
      <c r="A61" s="906"/>
      <c r="B61" s="906"/>
      <c r="C61" s="906"/>
      <c r="D61" s="906"/>
      <c r="E61" s="906"/>
      <c r="F61" s="906"/>
      <c r="G61" s="906"/>
      <c r="H61" s="906"/>
      <c r="I61" s="906"/>
      <c r="J61" s="906"/>
      <c r="K61" s="906"/>
      <c r="L61" s="906"/>
      <c r="M61" s="906"/>
      <c r="N61" s="906"/>
      <c r="O61" s="906"/>
      <c r="P61" s="906"/>
      <c r="Q61" s="906"/>
      <c r="R61" s="906"/>
      <c r="S61" s="906"/>
      <c r="T61" s="906"/>
      <c r="U61" s="906"/>
      <c r="V61" s="906"/>
      <c r="W61" s="906"/>
      <c r="X61" s="906"/>
      <c r="Y61" s="906"/>
      <c r="Z61" s="906"/>
      <c r="AA61" s="906"/>
      <c r="AB61" s="906"/>
      <c r="AC61" s="906"/>
      <c r="AD61" s="906"/>
      <c r="AE61" s="906"/>
      <c r="AF61" s="906"/>
      <c r="AG61" s="906"/>
      <c r="AH61" s="906"/>
      <c r="AI61" s="906"/>
      <c r="AJ61" s="906"/>
      <c r="AK61" s="906"/>
      <c r="AL61" s="906"/>
      <c r="AM61" s="906"/>
      <c r="AN61" s="906"/>
      <c r="AO61" s="906"/>
      <c r="AP61" s="906"/>
      <c r="AQ61" s="906"/>
      <c r="AR61" s="906"/>
      <c r="AS61" s="906"/>
      <c r="AT61" s="906"/>
      <c r="AU61" s="906"/>
      <c r="AV61" s="906"/>
      <c r="AW61" s="906"/>
      <c r="AX61" s="906"/>
      <c r="BK61" s="108"/>
      <c r="BL61" s="108"/>
      <c r="BM61" s="108"/>
      <c r="BN61" s="108"/>
      <c r="BO61" s="108"/>
      <c r="BP61" s="108"/>
      <c r="BQ61" s="108"/>
      <c r="BR61" s="108"/>
      <c r="BS61" s="108"/>
      <c r="BT61" s="108"/>
      <c r="BU61" s="108"/>
      <c r="BV61" s="108"/>
    </row>
    <row r="62" spans="1:74" x14ac:dyDescent="0.2">
      <c r="A62" s="906"/>
      <c r="B62" s="906"/>
      <c r="C62" s="906"/>
      <c r="D62" s="906"/>
      <c r="E62" s="906"/>
      <c r="F62" s="906"/>
      <c r="G62" s="906"/>
      <c r="H62" s="906"/>
      <c r="I62" s="906"/>
      <c r="J62" s="906"/>
      <c r="K62" s="906"/>
      <c r="L62" s="906"/>
      <c r="M62" s="906"/>
      <c r="N62" s="906"/>
      <c r="O62" s="906"/>
      <c r="P62" s="906"/>
      <c r="Q62" s="906"/>
      <c r="R62" s="906"/>
      <c r="S62" s="906"/>
      <c r="T62" s="906"/>
      <c r="U62" s="906"/>
      <c r="V62" s="906"/>
      <c r="W62" s="906"/>
      <c r="X62" s="906"/>
      <c r="Y62" s="906"/>
      <c r="Z62" s="906"/>
      <c r="AA62" s="906"/>
      <c r="AB62" s="906"/>
      <c r="AC62" s="906"/>
      <c r="AD62" s="906"/>
      <c r="AE62" s="906"/>
      <c r="AF62" s="906"/>
      <c r="AG62" s="906"/>
      <c r="AH62" s="906"/>
      <c r="AI62" s="906"/>
      <c r="AJ62" s="906"/>
      <c r="AK62" s="906"/>
      <c r="AL62" s="906"/>
      <c r="AM62" s="906"/>
      <c r="AN62" s="906"/>
      <c r="AO62" s="906"/>
      <c r="AP62" s="906"/>
      <c r="AQ62" s="906"/>
      <c r="AR62" s="906"/>
      <c r="AS62" s="906"/>
      <c r="AT62" s="906"/>
      <c r="AU62" s="906"/>
      <c r="AV62" s="906"/>
      <c r="AW62" s="906"/>
      <c r="AX62" s="906"/>
      <c r="BK62" s="108"/>
      <c r="BL62" s="108"/>
      <c r="BM62" s="108"/>
      <c r="BN62" s="108"/>
      <c r="BO62" s="108"/>
      <c r="BP62" s="108"/>
      <c r="BQ62" s="108"/>
      <c r="BR62" s="108"/>
      <c r="BS62" s="108"/>
      <c r="BT62" s="108"/>
      <c r="BU62" s="108"/>
      <c r="BV62" s="108"/>
    </row>
    <row r="63" spans="1:74" x14ac:dyDescent="0.2">
      <c r="A63" s="906"/>
      <c r="B63" s="906"/>
      <c r="C63" s="906"/>
      <c r="D63" s="906"/>
      <c r="E63" s="906"/>
      <c r="F63" s="906"/>
      <c r="G63" s="906"/>
      <c r="H63" s="906"/>
      <c r="I63" s="906"/>
      <c r="J63" s="906"/>
      <c r="K63" s="906"/>
      <c r="L63" s="906"/>
      <c r="M63" s="906"/>
      <c r="N63" s="906"/>
      <c r="O63" s="906"/>
      <c r="P63" s="906"/>
      <c r="Q63" s="906"/>
      <c r="R63" s="906"/>
      <c r="S63" s="906"/>
      <c r="T63" s="906"/>
      <c r="U63" s="906"/>
      <c r="V63" s="906"/>
      <c r="W63" s="906"/>
      <c r="X63" s="906"/>
      <c r="Y63" s="906"/>
      <c r="Z63" s="906"/>
      <c r="AA63" s="906"/>
      <c r="AB63" s="906"/>
      <c r="AC63" s="906"/>
      <c r="AD63" s="906"/>
      <c r="AE63" s="906"/>
      <c r="AF63" s="906"/>
      <c r="AG63" s="906"/>
      <c r="AH63" s="906"/>
      <c r="AI63" s="906"/>
      <c r="AJ63" s="906"/>
      <c r="AK63" s="906"/>
      <c r="AL63" s="906"/>
      <c r="AM63" s="906"/>
      <c r="AN63" s="906"/>
      <c r="AO63" s="906"/>
      <c r="AP63" s="906"/>
      <c r="AQ63" s="906"/>
      <c r="AR63" s="906"/>
      <c r="AS63" s="906"/>
      <c r="AT63" s="906"/>
      <c r="AU63" s="906"/>
      <c r="AV63" s="906"/>
      <c r="AW63" s="906"/>
      <c r="AX63" s="906"/>
      <c r="BK63" s="108"/>
      <c r="BL63" s="108"/>
      <c r="BM63" s="108"/>
      <c r="BN63" s="108"/>
      <c r="BO63" s="108"/>
      <c r="BP63" s="108"/>
      <c r="BQ63" s="108"/>
      <c r="BR63" s="108"/>
      <c r="BS63" s="108"/>
      <c r="BT63" s="108"/>
      <c r="BU63" s="108"/>
      <c r="BV63" s="108"/>
    </row>
    <row r="64" spans="1:74" x14ac:dyDescent="0.2">
      <c r="A64" s="906"/>
      <c r="B64" s="906"/>
      <c r="C64" s="906"/>
      <c r="D64" s="906"/>
      <c r="E64" s="906"/>
      <c r="F64" s="906"/>
      <c r="G64" s="906"/>
      <c r="H64" s="906"/>
      <c r="I64" s="906"/>
      <c r="J64" s="906"/>
      <c r="K64" s="906"/>
      <c r="L64" s="906"/>
      <c r="M64" s="906"/>
      <c r="N64" s="906"/>
      <c r="O64" s="906"/>
      <c r="P64" s="906"/>
      <c r="Q64" s="906"/>
      <c r="R64" s="906"/>
      <c r="S64" s="906"/>
      <c r="T64" s="906"/>
      <c r="U64" s="906"/>
      <c r="V64" s="906"/>
      <c r="W64" s="906"/>
      <c r="X64" s="906"/>
      <c r="Y64" s="906"/>
      <c r="Z64" s="906"/>
      <c r="AA64" s="906"/>
      <c r="AB64" s="906"/>
      <c r="AC64" s="906"/>
      <c r="AD64" s="906"/>
      <c r="AE64" s="906"/>
      <c r="AF64" s="906"/>
      <c r="AG64" s="906"/>
      <c r="AH64" s="906"/>
      <c r="AI64" s="906"/>
      <c r="AJ64" s="906"/>
      <c r="AK64" s="906"/>
      <c r="AL64" s="906"/>
      <c r="AM64" s="906"/>
      <c r="AN64" s="906"/>
      <c r="AO64" s="906"/>
      <c r="AP64" s="906"/>
      <c r="AQ64" s="906"/>
      <c r="AR64" s="906"/>
      <c r="AS64" s="906"/>
      <c r="AT64" s="906"/>
      <c r="AU64" s="906"/>
      <c r="AV64" s="906"/>
      <c r="AW64" s="906"/>
      <c r="AX64" s="906"/>
      <c r="BK64" s="108"/>
      <c r="BL64" s="108"/>
      <c r="BM64" s="108"/>
      <c r="BN64" s="108"/>
      <c r="BO64" s="108"/>
      <c r="BP64" s="108"/>
      <c r="BQ64" s="108"/>
      <c r="BR64" s="108"/>
      <c r="BS64" s="108"/>
      <c r="BT64" s="108"/>
      <c r="BU64" s="108"/>
      <c r="BV64" s="108"/>
    </row>
    <row r="65" spans="63:74" x14ac:dyDescent="0.2">
      <c r="BK65" s="108"/>
      <c r="BL65" s="108"/>
      <c r="BM65" s="108"/>
      <c r="BN65" s="108"/>
      <c r="BO65" s="108"/>
      <c r="BP65" s="108"/>
      <c r="BQ65" s="108"/>
      <c r="BR65" s="108"/>
      <c r="BS65" s="108"/>
      <c r="BT65" s="108"/>
      <c r="BU65" s="108"/>
      <c r="BV65" s="108"/>
    </row>
    <row r="66" spans="63:74" x14ac:dyDescent="0.2">
      <c r="BK66" s="108"/>
      <c r="BL66" s="108"/>
      <c r="BM66" s="108"/>
      <c r="BN66" s="108"/>
      <c r="BO66" s="108"/>
      <c r="BP66" s="108"/>
      <c r="BQ66" s="108"/>
      <c r="BR66" s="108"/>
      <c r="BS66" s="108"/>
      <c r="BT66" s="108"/>
      <c r="BU66" s="108"/>
      <c r="BV66" s="108"/>
    </row>
    <row r="67" spans="63:74" x14ac:dyDescent="0.2">
      <c r="BK67" s="108"/>
      <c r="BL67" s="108"/>
      <c r="BM67" s="108"/>
      <c r="BN67" s="108"/>
      <c r="BO67" s="108"/>
      <c r="BP67" s="108"/>
      <c r="BQ67" s="108"/>
      <c r="BR67" s="108"/>
      <c r="BS67" s="108"/>
      <c r="BT67" s="108"/>
      <c r="BU67" s="108"/>
      <c r="BV67" s="108"/>
    </row>
    <row r="68" spans="63:74" x14ac:dyDescent="0.2">
      <c r="BK68" s="108"/>
      <c r="BL68" s="108"/>
      <c r="BM68" s="108"/>
      <c r="BN68" s="108"/>
      <c r="BO68" s="108"/>
      <c r="BP68" s="108"/>
      <c r="BQ68" s="108"/>
      <c r="BR68" s="108"/>
      <c r="BS68" s="108"/>
      <c r="BT68" s="108"/>
      <c r="BU68" s="108"/>
      <c r="BV68" s="108"/>
    </row>
    <row r="69" spans="63:74" x14ac:dyDescent="0.2">
      <c r="BK69" s="108"/>
      <c r="BL69" s="108"/>
      <c r="BM69" s="108"/>
      <c r="BN69" s="108"/>
      <c r="BO69" s="108"/>
      <c r="BP69" s="108"/>
      <c r="BQ69" s="108"/>
      <c r="BR69" s="108"/>
      <c r="BS69" s="108"/>
      <c r="BT69" s="108"/>
      <c r="BU69" s="108"/>
      <c r="BV69" s="108"/>
    </row>
    <row r="70" spans="63:74" x14ac:dyDescent="0.2">
      <c r="BK70" s="108"/>
      <c r="BL70" s="108"/>
      <c r="BM70" s="108"/>
      <c r="BN70" s="108"/>
      <c r="BO70" s="108"/>
      <c r="BP70" s="108"/>
      <c r="BQ70" s="108"/>
      <c r="BR70" s="108"/>
      <c r="BS70" s="108"/>
      <c r="BT70" s="108"/>
      <c r="BU70" s="108"/>
      <c r="BV70" s="108"/>
    </row>
    <row r="71" spans="63:74" x14ac:dyDescent="0.2">
      <c r="BK71" s="108"/>
      <c r="BL71" s="108"/>
      <c r="BM71" s="108"/>
      <c r="BN71" s="108"/>
      <c r="BO71" s="108"/>
      <c r="BP71" s="108"/>
      <c r="BQ71" s="108"/>
      <c r="BR71" s="108"/>
      <c r="BS71" s="108"/>
      <c r="BT71" s="108"/>
      <c r="BU71" s="108"/>
      <c r="BV71" s="108"/>
    </row>
    <row r="72" spans="63:74" x14ac:dyDescent="0.2">
      <c r="BK72" s="108"/>
      <c r="BL72" s="108"/>
      <c r="BM72" s="108"/>
      <c r="BN72" s="108"/>
      <c r="BO72" s="108"/>
      <c r="BP72" s="108"/>
      <c r="BQ72" s="108"/>
      <c r="BR72" s="108"/>
      <c r="BS72" s="108"/>
      <c r="BT72" s="108"/>
      <c r="BU72" s="108"/>
      <c r="BV72" s="108"/>
    </row>
    <row r="73" spans="63:74" x14ac:dyDescent="0.2">
      <c r="BK73" s="108"/>
      <c r="BL73" s="108"/>
      <c r="BM73" s="108"/>
      <c r="BN73" s="108"/>
      <c r="BO73" s="108"/>
      <c r="BP73" s="108"/>
      <c r="BQ73" s="108"/>
      <c r="BR73" s="108"/>
      <c r="BS73" s="108"/>
      <c r="BT73" s="108"/>
      <c r="BU73" s="108"/>
      <c r="BV73" s="108"/>
    </row>
    <row r="74" spans="63:74" x14ac:dyDescent="0.2">
      <c r="BK74" s="108"/>
      <c r="BL74" s="108"/>
      <c r="BM74" s="108"/>
      <c r="BN74" s="108"/>
      <c r="BO74" s="108"/>
      <c r="BP74" s="108"/>
      <c r="BQ74" s="108"/>
      <c r="BR74" s="108"/>
      <c r="BS74" s="108"/>
      <c r="BT74" s="108"/>
      <c r="BU74" s="108"/>
      <c r="BV74" s="108"/>
    </row>
    <row r="75" spans="63:74" x14ac:dyDescent="0.2">
      <c r="BK75" s="108"/>
      <c r="BL75" s="108"/>
      <c r="BM75" s="108"/>
      <c r="BN75" s="108"/>
      <c r="BO75" s="108"/>
      <c r="BP75" s="108"/>
      <c r="BQ75" s="108"/>
      <c r="BR75" s="108"/>
      <c r="BS75" s="108"/>
      <c r="BT75" s="108"/>
      <c r="BU75" s="108"/>
      <c r="BV75" s="108"/>
    </row>
    <row r="76" spans="63:74" x14ac:dyDescent="0.2">
      <c r="BK76" s="108"/>
      <c r="BL76" s="108"/>
      <c r="BM76" s="108"/>
      <c r="BN76" s="108"/>
      <c r="BO76" s="108"/>
      <c r="BP76" s="108"/>
      <c r="BQ76" s="108"/>
      <c r="BR76" s="108"/>
      <c r="BS76" s="108"/>
      <c r="BT76" s="108"/>
      <c r="BU76" s="108"/>
      <c r="BV76" s="108"/>
    </row>
    <row r="77" spans="63:74" x14ac:dyDescent="0.2">
      <c r="BK77" s="108"/>
      <c r="BL77" s="108"/>
      <c r="BM77" s="108"/>
      <c r="BN77" s="108"/>
      <c r="BO77" s="108"/>
      <c r="BP77" s="108"/>
      <c r="BQ77" s="108"/>
      <c r="BR77" s="108"/>
      <c r="BS77" s="108"/>
      <c r="BT77" s="108"/>
      <c r="BU77" s="108"/>
      <c r="BV77" s="108"/>
    </row>
    <row r="78" spans="63:74" x14ac:dyDescent="0.2">
      <c r="BK78" s="108"/>
      <c r="BL78" s="108"/>
      <c r="BM78" s="108"/>
      <c r="BN78" s="108"/>
      <c r="BO78" s="108"/>
      <c r="BP78" s="108"/>
      <c r="BQ78" s="108"/>
      <c r="BR78" s="108"/>
      <c r="BS78" s="108"/>
      <c r="BT78" s="108"/>
      <c r="BU78" s="108"/>
      <c r="BV78" s="108"/>
    </row>
    <row r="79" spans="63:74" x14ac:dyDescent="0.2">
      <c r="BK79" s="108"/>
      <c r="BL79" s="108"/>
      <c r="BM79" s="108"/>
      <c r="BN79" s="108"/>
      <c r="BO79" s="108"/>
      <c r="BP79" s="108"/>
      <c r="BQ79" s="108"/>
      <c r="BR79" s="108"/>
      <c r="BS79" s="108"/>
      <c r="BT79" s="108"/>
      <c r="BU79" s="108"/>
      <c r="BV79" s="108"/>
    </row>
    <row r="80" spans="63:74" x14ac:dyDescent="0.2">
      <c r="BK80" s="108"/>
      <c r="BL80" s="108"/>
      <c r="BM80" s="108"/>
      <c r="BN80" s="108"/>
      <c r="BO80" s="108"/>
      <c r="BP80" s="108"/>
      <c r="BQ80" s="108"/>
      <c r="BR80" s="108"/>
      <c r="BS80" s="108"/>
      <c r="BT80" s="108"/>
      <c r="BU80" s="108"/>
      <c r="BV80" s="108"/>
    </row>
    <row r="81" spans="63:74" x14ac:dyDescent="0.2">
      <c r="BK81" s="108"/>
      <c r="BL81" s="108"/>
      <c r="BM81" s="108"/>
      <c r="BN81" s="108"/>
      <c r="BO81" s="108"/>
      <c r="BP81" s="108"/>
      <c r="BQ81" s="108"/>
      <c r="BR81" s="108"/>
      <c r="BS81" s="108"/>
      <c r="BT81" s="108"/>
      <c r="BU81" s="108"/>
      <c r="BV81" s="108"/>
    </row>
    <row r="82" spans="63:74" x14ac:dyDescent="0.2">
      <c r="BK82" s="108"/>
      <c r="BL82" s="108"/>
      <c r="BM82" s="108"/>
      <c r="BN82" s="108"/>
      <c r="BO82" s="108"/>
      <c r="BP82" s="108"/>
      <c r="BQ82" s="108"/>
      <c r="BR82" s="108"/>
      <c r="BS82" s="108"/>
      <c r="BT82" s="108"/>
      <c r="BU82" s="108"/>
      <c r="BV82" s="108"/>
    </row>
    <row r="83" spans="63:74" x14ac:dyDescent="0.2">
      <c r="BK83" s="108"/>
      <c r="BL83" s="108"/>
      <c r="BM83" s="108"/>
      <c r="BN83" s="108"/>
      <c r="BO83" s="108"/>
      <c r="BP83" s="108"/>
      <c r="BQ83" s="108"/>
      <c r="BR83" s="108"/>
      <c r="BS83" s="108"/>
      <c r="BT83" s="108"/>
      <c r="BU83" s="108"/>
      <c r="BV83" s="108"/>
    </row>
    <row r="84" spans="63:74" x14ac:dyDescent="0.2">
      <c r="BK84" s="108"/>
      <c r="BL84" s="108"/>
      <c r="BM84" s="108"/>
      <c r="BN84" s="108"/>
      <c r="BO84" s="108"/>
      <c r="BP84" s="108"/>
      <c r="BQ84" s="108"/>
      <c r="BR84" s="108"/>
      <c r="BS84" s="108"/>
      <c r="BT84" s="108"/>
      <c r="BU84" s="108"/>
      <c r="BV84" s="108"/>
    </row>
    <row r="85" spans="63:74" x14ac:dyDescent="0.2">
      <c r="BK85" s="108"/>
      <c r="BL85" s="108"/>
      <c r="BM85" s="108"/>
      <c r="BN85" s="108"/>
      <c r="BO85" s="108"/>
      <c r="BP85" s="108"/>
      <c r="BQ85" s="108"/>
      <c r="BR85" s="108"/>
      <c r="BS85" s="108"/>
      <c r="BT85" s="108"/>
      <c r="BU85" s="108"/>
      <c r="BV85" s="108"/>
    </row>
    <row r="86" spans="63:74" x14ac:dyDescent="0.2">
      <c r="BK86" s="108"/>
      <c r="BL86" s="108"/>
      <c r="BM86" s="108"/>
      <c r="BN86" s="108"/>
      <c r="BO86" s="108"/>
      <c r="BP86" s="108"/>
      <c r="BQ86" s="108"/>
      <c r="BR86" s="108"/>
      <c r="BS86" s="108"/>
      <c r="BT86" s="108"/>
      <c r="BU86" s="108"/>
      <c r="BV86" s="108"/>
    </row>
    <row r="87" spans="63:74" x14ac:dyDescent="0.2">
      <c r="BK87" s="108"/>
      <c r="BL87" s="108"/>
      <c r="BM87" s="108"/>
      <c r="BN87" s="108"/>
      <c r="BO87" s="108"/>
      <c r="BP87" s="108"/>
      <c r="BQ87" s="108"/>
      <c r="BR87" s="108"/>
      <c r="BS87" s="108"/>
      <c r="BT87" s="108"/>
      <c r="BU87" s="108"/>
      <c r="BV87" s="108"/>
    </row>
    <row r="88" spans="63:74" x14ac:dyDescent="0.2">
      <c r="BK88" s="108"/>
      <c r="BL88" s="108"/>
      <c r="BM88" s="108"/>
      <c r="BN88" s="108"/>
      <c r="BO88" s="108"/>
      <c r="BP88" s="108"/>
      <c r="BQ88" s="108"/>
      <c r="BR88" s="108"/>
      <c r="BS88" s="108"/>
      <c r="BT88" s="108"/>
      <c r="BU88" s="108"/>
      <c r="BV88" s="108"/>
    </row>
    <row r="89" spans="63:74" x14ac:dyDescent="0.2">
      <c r="BK89" s="108"/>
      <c r="BL89" s="108"/>
      <c r="BM89" s="108"/>
      <c r="BN89" s="108"/>
      <c r="BO89" s="108"/>
      <c r="BP89" s="108"/>
      <c r="BQ89" s="108"/>
      <c r="BR89" s="108"/>
      <c r="BS89" s="108"/>
      <c r="BT89" s="108"/>
      <c r="BU89" s="108"/>
      <c r="BV89" s="108"/>
    </row>
    <row r="90" spans="63:74" x14ac:dyDescent="0.2">
      <c r="BK90" s="108"/>
      <c r="BL90" s="108"/>
      <c r="BM90" s="108"/>
      <c r="BN90" s="108"/>
      <c r="BO90" s="108"/>
      <c r="BP90" s="108"/>
      <c r="BQ90" s="108"/>
      <c r="BR90" s="108"/>
      <c r="BS90" s="108"/>
      <c r="BT90" s="108"/>
      <c r="BU90" s="108"/>
      <c r="BV90" s="108"/>
    </row>
    <row r="91" spans="63:74" x14ac:dyDescent="0.2">
      <c r="BK91" s="108"/>
      <c r="BL91" s="108"/>
      <c r="BM91" s="108"/>
      <c r="BN91" s="108"/>
      <c r="BO91" s="108"/>
      <c r="BP91" s="108"/>
      <c r="BQ91" s="108"/>
      <c r="BR91" s="108"/>
      <c r="BS91" s="108"/>
      <c r="BT91" s="108"/>
      <c r="BU91" s="108"/>
      <c r="BV91" s="108"/>
    </row>
    <row r="92" spans="63:74" x14ac:dyDescent="0.2">
      <c r="BK92" s="108"/>
      <c r="BL92" s="108"/>
      <c r="BM92" s="108"/>
      <c r="BN92" s="108"/>
      <c r="BO92" s="108"/>
      <c r="BP92" s="108"/>
      <c r="BQ92" s="108"/>
      <c r="BR92" s="108"/>
      <c r="BS92" s="108"/>
      <c r="BT92" s="108"/>
      <c r="BU92" s="108"/>
      <c r="BV92" s="108"/>
    </row>
    <row r="93" spans="63:74" x14ac:dyDescent="0.2">
      <c r="BK93" s="108"/>
      <c r="BL93" s="108"/>
      <c r="BM93" s="108"/>
      <c r="BN93" s="108"/>
      <c r="BO93" s="108"/>
      <c r="BP93" s="108"/>
      <c r="BQ93" s="108"/>
      <c r="BR93" s="108"/>
      <c r="BS93" s="108"/>
      <c r="BT93" s="108"/>
      <c r="BU93" s="108"/>
      <c r="BV93" s="108"/>
    </row>
    <row r="94" spans="63:74" x14ac:dyDescent="0.2">
      <c r="BK94" s="108"/>
      <c r="BL94" s="108"/>
      <c r="BM94" s="108"/>
      <c r="BN94" s="108"/>
      <c r="BO94" s="108"/>
      <c r="BP94" s="108"/>
      <c r="BQ94" s="108"/>
      <c r="BR94" s="108"/>
      <c r="BS94" s="108"/>
      <c r="BT94" s="108"/>
      <c r="BU94" s="108"/>
      <c r="BV94" s="108"/>
    </row>
    <row r="95" spans="63:74" x14ac:dyDescent="0.2">
      <c r="BK95" s="108"/>
      <c r="BL95" s="108"/>
      <c r="BM95" s="108"/>
      <c r="BN95" s="108"/>
      <c r="BO95" s="108"/>
      <c r="BP95" s="108"/>
      <c r="BQ95" s="108"/>
      <c r="BR95" s="108"/>
      <c r="BS95" s="108"/>
      <c r="BT95" s="108"/>
      <c r="BU95" s="108"/>
      <c r="BV95" s="108"/>
    </row>
    <row r="96" spans="63:74" x14ac:dyDescent="0.2">
      <c r="BK96" s="108"/>
      <c r="BL96" s="108"/>
      <c r="BM96" s="108"/>
      <c r="BN96" s="108"/>
      <c r="BO96" s="108"/>
      <c r="BP96" s="108"/>
      <c r="BQ96" s="108"/>
      <c r="BR96" s="108"/>
      <c r="BS96" s="108"/>
      <c r="BT96" s="108"/>
      <c r="BU96" s="108"/>
      <c r="BV96" s="108"/>
    </row>
    <row r="97" spans="63:74" x14ac:dyDescent="0.2">
      <c r="BK97" s="108"/>
      <c r="BL97" s="108"/>
      <c r="BM97" s="108"/>
      <c r="BN97" s="108"/>
      <c r="BO97" s="108"/>
      <c r="BP97" s="108"/>
      <c r="BQ97" s="108"/>
      <c r="BR97" s="108"/>
      <c r="BS97" s="108"/>
      <c r="BT97" s="108"/>
      <c r="BU97" s="108"/>
      <c r="BV97" s="108"/>
    </row>
    <row r="98" spans="63:74" x14ac:dyDescent="0.2">
      <c r="BK98" s="108"/>
      <c r="BL98" s="108"/>
      <c r="BM98" s="108"/>
      <c r="BN98" s="108"/>
      <c r="BO98" s="108"/>
      <c r="BP98" s="108"/>
      <c r="BQ98" s="108"/>
      <c r="BR98" s="108"/>
      <c r="BS98" s="108"/>
      <c r="BT98" s="108"/>
      <c r="BU98" s="108"/>
      <c r="BV98" s="108"/>
    </row>
    <row r="99" spans="63:74" x14ac:dyDescent="0.2">
      <c r="BK99" s="108"/>
      <c r="BL99" s="108"/>
      <c r="BM99" s="108"/>
      <c r="BN99" s="108"/>
      <c r="BO99" s="108"/>
      <c r="BP99" s="108"/>
      <c r="BQ99" s="108"/>
      <c r="BR99" s="108"/>
      <c r="BS99" s="108"/>
      <c r="BT99" s="108"/>
      <c r="BU99" s="108"/>
      <c r="BV99" s="108"/>
    </row>
    <row r="100" spans="63:74" x14ac:dyDescent="0.2">
      <c r="BK100" s="108"/>
      <c r="BL100" s="108"/>
      <c r="BM100" s="108"/>
      <c r="BN100" s="108"/>
      <c r="BO100" s="108"/>
      <c r="BP100" s="108"/>
      <c r="BQ100" s="108"/>
      <c r="BR100" s="108"/>
      <c r="BS100" s="108"/>
      <c r="BT100" s="108"/>
      <c r="BU100" s="108"/>
      <c r="BV100" s="108"/>
    </row>
    <row r="101" spans="63:74" x14ac:dyDescent="0.2">
      <c r="BK101" s="108"/>
      <c r="BL101" s="108"/>
      <c r="BM101" s="108"/>
      <c r="BN101" s="108"/>
      <c r="BO101" s="108"/>
      <c r="BP101" s="108"/>
      <c r="BQ101" s="108"/>
      <c r="BR101" s="108"/>
      <c r="BS101" s="108"/>
      <c r="BT101" s="108"/>
      <c r="BU101" s="108"/>
      <c r="BV101" s="108"/>
    </row>
    <row r="102" spans="63:74" x14ac:dyDescent="0.2">
      <c r="BK102" s="108"/>
      <c r="BL102" s="108"/>
      <c r="BM102" s="108"/>
      <c r="BN102" s="108"/>
      <c r="BO102" s="108"/>
      <c r="BP102" s="108"/>
      <c r="BQ102" s="108"/>
      <c r="BR102" s="108"/>
      <c r="BS102" s="108"/>
      <c r="BT102" s="108"/>
      <c r="BU102" s="108"/>
      <c r="BV102" s="108"/>
    </row>
    <row r="103" spans="63:74" x14ac:dyDescent="0.2">
      <c r="BK103" s="108"/>
      <c r="BL103" s="108"/>
      <c r="BM103" s="108"/>
      <c r="BN103" s="108"/>
      <c r="BO103" s="108"/>
      <c r="BP103" s="108"/>
      <c r="BQ103" s="108"/>
      <c r="BR103" s="108"/>
      <c r="BS103" s="108"/>
      <c r="BT103" s="108"/>
      <c r="BU103" s="108"/>
      <c r="BV103" s="108"/>
    </row>
    <row r="104" spans="63:74" x14ac:dyDescent="0.2">
      <c r="BK104" s="108"/>
      <c r="BL104" s="108"/>
      <c r="BM104" s="108"/>
      <c r="BN104" s="108"/>
      <c r="BO104" s="108"/>
      <c r="BP104" s="108"/>
      <c r="BQ104" s="108"/>
      <c r="BR104" s="108"/>
      <c r="BS104" s="108"/>
      <c r="BT104" s="108"/>
      <c r="BU104" s="108"/>
      <c r="BV104" s="108"/>
    </row>
    <row r="105" spans="63:74" x14ac:dyDescent="0.2">
      <c r="BK105" s="108"/>
      <c r="BL105" s="108"/>
      <c r="BM105" s="108"/>
      <c r="BN105" s="108"/>
      <c r="BO105" s="108"/>
      <c r="BP105" s="108"/>
      <c r="BQ105" s="108"/>
      <c r="BR105" s="108"/>
      <c r="BS105" s="108"/>
      <c r="BT105" s="108"/>
      <c r="BU105" s="108"/>
      <c r="BV105" s="108"/>
    </row>
    <row r="106" spans="63:74" x14ac:dyDescent="0.2">
      <c r="BK106" s="108"/>
      <c r="BL106" s="108"/>
      <c r="BM106" s="108"/>
      <c r="BN106" s="108"/>
      <c r="BO106" s="108"/>
      <c r="BP106" s="108"/>
      <c r="BQ106" s="108"/>
      <c r="BR106" s="108"/>
      <c r="BS106" s="108"/>
      <c r="BT106" s="108"/>
      <c r="BU106" s="108"/>
      <c r="BV106" s="108"/>
    </row>
    <row r="107" spans="63:74" x14ac:dyDescent="0.2">
      <c r="BK107" s="108"/>
      <c r="BL107" s="108"/>
      <c r="BM107" s="108"/>
      <c r="BN107" s="108"/>
      <c r="BO107" s="108"/>
      <c r="BP107" s="108"/>
      <c r="BQ107" s="108"/>
      <c r="BR107" s="108"/>
      <c r="BS107" s="108"/>
      <c r="BT107" s="108"/>
      <c r="BU107" s="108"/>
      <c r="BV107" s="108"/>
    </row>
    <row r="108" spans="63:74" x14ac:dyDescent="0.2">
      <c r="BK108" s="108"/>
      <c r="BL108" s="108"/>
      <c r="BM108" s="108"/>
      <c r="BN108" s="108"/>
      <c r="BO108" s="108"/>
      <c r="BP108" s="108"/>
      <c r="BQ108" s="108"/>
      <c r="BR108" s="108"/>
      <c r="BS108" s="108"/>
      <c r="BT108" s="108"/>
      <c r="BU108" s="108"/>
      <c r="BV108" s="108"/>
    </row>
    <row r="109" spans="63:74" x14ac:dyDescent="0.2">
      <c r="BK109" s="108"/>
      <c r="BL109" s="108"/>
      <c r="BM109" s="108"/>
      <c r="BN109" s="108"/>
      <c r="BO109" s="108"/>
      <c r="BP109" s="108"/>
      <c r="BQ109" s="108"/>
      <c r="BR109" s="108"/>
      <c r="BS109" s="108"/>
      <c r="BT109" s="108"/>
      <c r="BU109" s="108"/>
      <c r="BV109" s="108"/>
    </row>
    <row r="110" spans="63:74" x14ac:dyDescent="0.2">
      <c r="BK110" s="108"/>
      <c r="BL110" s="108"/>
      <c r="BM110" s="108"/>
      <c r="BN110" s="108"/>
      <c r="BO110" s="108"/>
      <c r="BP110" s="108"/>
      <c r="BQ110" s="108"/>
      <c r="BR110" s="108"/>
      <c r="BS110" s="108"/>
      <c r="BT110" s="108"/>
      <c r="BU110" s="108"/>
      <c r="BV110" s="108"/>
    </row>
    <row r="111" spans="63:74" x14ac:dyDescent="0.2">
      <c r="BK111" s="108"/>
      <c r="BL111" s="108"/>
      <c r="BM111" s="108"/>
      <c r="BN111" s="108"/>
      <c r="BO111" s="108"/>
      <c r="BP111" s="108"/>
      <c r="BQ111" s="108"/>
      <c r="BR111" s="108"/>
      <c r="BS111" s="108"/>
      <c r="BT111" s="108"/>
      <c r="BU111" s="108"/>
      <c r="BV111" s="108"/>
    </row>
    <row r="112" spans="63:74" x14ac:dyDescent="0.2">
      <c r="BK112" s="108"/>
      <c r="BL112" s="108"/>
      <c r="BM112" s="108"/>
      <c r="BN112" s="108"/>
      <c r="BO112" s="108"/>
      <c r="BP112" s="108"/>
      <c r="BQ112" s="108"/>
      <c r="BR112" s="108"/>
      <c r="BS112" s="108"/>
      <c r="BT112" s="108"/>
      <c r="BU112" s="108"/>
      <c r="BV112" s="108"/>
    </row>
    <row r="113" spans="63:74" x14ac:dyDescent="0.2">
      <c r="BK113" s="108"/>
      <c r="BL113" s="108"/>
      <c r="BM113" s="108"/>
      <c r="BN113" s="108"/>
      <c r="BO113" s="108"/>
      <c r="BP113" s="108"/>
      <c r="BQ113" s="108"/>
      <c r="BR113" s="108"/>
      <c r="BS113" s="108"/>
      <c r="BT113" s="108"/>
      <c r="BU113" s="108"/>
      <c r="BV113" s="108"/>
    </row>
    <row r="114" spans="63:74" x14ac:dyDescent="0.2">
      <c r="BK114" s="108"/>
      <c r="BL114" s="108"/>
      <c r="BM114" s="108"/>
      <c r="BN114" s="108"/>
      <c r="BO114" s="108"/>
      <c r="BP114" s="108"/>
      <c r="BQ114" s="108"/>
      <c r="BR114" s="108"/>
      <c r="BS114" s="108"/>
      <c r="BT114" s="108"/>
      <c r="BU114" s="108"/>
      <c r="BV114" s="108"/>
    </row>
    <row r="115" spans="63:74" x14ac:dyDescent="0.2">
      <c r="BK115" s="108"/>
      <c r="BL115" s="108"/>
      <c r="BM115" s="108"/>
      <c r="BN115" s="108"/>
      <c r="BO115" s="108"/>
      <c r="BP115" s="108"/>
      <c r="BQ115" s="108"/>
      <c r="BR115" s="108"/>
      <c r="BS115" s="108"/>
      <c r="BT115" s="108"/>
      <c r="BU115" s="108"/>
      <c r="BV115" s="108"/>
    </row>
    <row r="116" spans="63:74" x14ac:dyDescent="0.2">
      <c r="BK116" s="108"/>
      <c r="BL116" s="108"/>
      <c r="BM116" s="108"/>
      <c r="BN116" s="108"/>
      <c r="BO116" s="108"/>
      <c r="BP116" s="108"/>
      <c r="BQ116" s="108"/>
      <c r="BR116" s="108"/>
      <c r="BS116" s="108"/>
      <c r="BT116" s="108"/>
      <c r="BU116" s="108"/>
      <c r="BV116" s="108"/>
    </row>
    <row r="117" spans="63:74" x14ac:dyDescent="0.2">
      <c r="BK117" s="108"/>
      <c r="BL117" s="108"/>
      <c r="BM117" s="108"/>
      <c r="BN117" s="108"/>
      <c r="BO117" s="108"/>
      <c r="BP117" s="108"/>
      <c r="BQ117" s="108"/>
      <c r="BR117" s="108"/>
      <c r="BS117" s="108"/>
      <c r="BT117" s="108"/>
      <c r="BU117" s="108"/>
      <c r="BV117" s="108"/>
    </row>
    <row r="118" spans="63:74" x14ac:dyDescent="0.2">
      <c r="BK118" s="108"/>
      <c r="BL118" s="108"/>
      <c r="BM118" s="108"/>
      <c r="BN118" s="108"/>
      <c r="BO118" s="108"/>
      <c r="BP118" s="108"/>
      <c r="BQ118" s="108"/>
      <c r="BR118" s="108"/>
      <c r="BS118" s="108"/>
      <c r="BT118" s="108"/>
      <c r="BU118" s="108"/>
      <c r="BV118" s="108"/>
    </row>
    <row r="119" spans="63:74" x14ac:dyDescent="0.2">
      <c r="BK119" s="108"/>
      <c r="BL119" s="108"/>
      <c r="BM119" s="108"/>
      <c r="BN119" s="108"/>
      <c r="BO119" s="108"/>
      <c r="BP119" s="108"/>
      <c r="BQ119" s="108"/>
      <c r="BR119" s="108"/>
      <c r="BS119" s="108"/>
      <c r="BT119" s="108"/>
      <c r="BU119" s="108"/>
      <c r="BV119" s="108"/>
    </row>
    <row r="120" spans="63:74" x14ac:dyDescent="0.2">
      <c r="BK120" s="108"/>
      <c r="BL120" s="108"/>
      <c r="BM120" s="108"/>
      <c r="BN120" s="108"/>
      <c r="BO120" s="108"/>
      <c r="BP120" s="108"/>
      <c r="BQ120" s="108"/>
      <c r="BR120" s="108"/>
      <c r="BS120" s="108"/>
      <c r="BT120" s="108"/>
      <c r="BU120" s="108"/>
      <c r="BV120" s="108"/>
    </row>
    <row r="121" spans="63:74" x14ac:dyDescent="0.2">
      <c r="BK121" s="108"/>
      <c r="BL121" s="108"/>
      <c r="BM121" s="108"/>
      <c r="BN121" s="108"/>
      <c r="BO121" s="108"/>
      <c r="BP121" s="108"/>
      <c r="BQ121" s="108"/>
      <c r="BR121" s="108"/>
      <c r="BS121" s="108"/>
      <c r="BT121" s="108"/>
      <c r="BU121" s="108"/>
      <c r="BV121" s="108"/>
    </row>
    <row r="122" spans="63:74" x14ac:dyDescent="0.2">
      <c r="BK122" s="108"/>
      <c r="BL122" s="108"/>
      <c r="BM122" s="108"/>
      <c r="BN122" s="108"/>
      <c r="BO122" s="108"/>
      <c r="BP122" s="108"/>
      <c r="BQ122" s="108"/>
      <c r="BR122" s="108"/>
      <c r="BS122" s="108"/>
      <c r="BT122" s="108"/>
      <c r="BU122" s="108"/>
      <c r="BV122" s="108"/>
    </row>
    <row r="123" spans="63:74" x14ac:dyDescent="0.2">
      <c r="BK123" s="108"/>
      <c r="BL123" s="108"/>
      <c r="BM123" s="108"/>
      <c r="BN123" s="108"/>
      <c r="BO123" s="108"/>
      <c r="BP123" s="108"/>
      <c r="BQ123" s="108"/>
      <c r="BR123" s="108"/>
      <c r="BS123" s="108"/>
      <c r="BT123" s="108"/>
      <c r="BU123" s="108"/>
      <c r="BV123" s="108"/>
    </row>
    <row r="124" spans="63:74" x14ac:dyDescent="0.2">
      <c r="BK124" s="108"/>
      <c r="BL124" s="108"/>
      <c r="BM124" s="108"/>
      <c r="BN124" s="108"/>
      <c r="BO124" s="108"/>
      <c r="BP124" s="108"/>
      <c r="BQ124" s="108"/>
      <c r="BR124" s="108"/>
      <c r="BS124" s="108"/>
      <c r="BT124" s="108"/>
      <c r="BU124" s="108"/>
      <c r="BV124" s="108"/>
    </row>
    <row r="125" spans="63:74" x14ac:dyDescent="0.2">
      <c r="BK125" s="108"/>
      <c r="BL125" s="108"/>
      <c r="BM125" s="108"/>
      <c r="BN125" s="108"/>
      <c r="BO125" s="108"/>
      <c r="BP125" s="108"/>
      <c r="BQ125" s="108"/>
      <c r="BR125" s="108"/>
      <c r="BS125" s="108"/>
      <c r="BT125" s="108"/>
      <c r="BU125" s="108"/>
      <c r="BV125" s="108"/>
    </row>
    <row r="126" spans="63:74" x14ac:dyDescent="0.2">
      <c r="BK126" s="108"/>
      <c r="BL126" s="108"/>
      <c r="BM126" s="108"/>
      <c r="BN126" s="108"/>
      <c r="BO126" s="108"/>
      <c r="BP126" s="108"/>
      <c r="BQ126" s="108"/>
      <c r="BR126" s="108"/>
      <c r="BS126" s="108"/>
      <c r="BT126" s="108"/>
      <c r="BU126" s="108"/>
      <c r="BV126" s="108"/>
    </row>
    <row r="127" spans="63:74" x14ac:dyDescent="0.2">
      <c r="BK127" s="108"/>
      <c r="BL127" s="108"/>
      <c r="BM127" s="108"/>
      <c r="BN127" s="108"/>
      <c r="BO127" s="108"/>
      <c r="BP127" s="108"/>
      <c r="BQ127" s="108"/>
      <c r="BR127" s="108"/>
      <c r="BS127" s="108"/>
      <c r="BT127" s="108"/>
      <c r="BU127" s="108"/>
      <c r="BV127" s="108"/>
    </row>
    <row r="128" spans="63:74" x14ac:dyDescent="0.2">
      <c r="BK128" s="108"/>
      <c r="BL128" s="108"/>
      <c r="BM128" s="108"/>
      <c r="BN128" s="108"/>
      <c r="BO128" s="108"/>
      <c r="BP128" s="108"/>
      <c r="BQ128" s="108"/>
      <c r="BR128" s="108"/>
      <c r="BS128" s="108"/>
      <c r="BT128" s="108"/>
      <c r="BU128" s="108"/>
      <c r="BV128" s="108"/>
    </row>
    <row r="129" spans="63:74" x14ac:dyDescent="0.2">
      <c r="BK129" s="108"/>
      <c r="BL129" s="108"/>
      <c r="BM129" s="108"/>
      <c r="BN129" s="108"/>
      <c r="BO129" s="108"/>
      <c r="BP129" s="108"/>
      <c r="BQ129" s="108"/>
      <c r="BR129" s="108"/>
      <c r="BS129" s="108"/>
      <c r="BT129" s="108"/>
      <c r="BU129" s="108"/>
      <c r="BV129" s="108"/>
    </row>
    <row r="130" spans="63:74" x14ac:dyDescent="0.2">
      <c r="BK130" s="108"/>
      <c r="BL130" s="108"/>
      <c r="BM130" s="108"/>
      <c r="BN130" s="108"/>
      <c r="BO130" s="108"/>
      <c r="BP130" s="108"/>
      <c r="BQ130" s="108"/>
      <c r="BR130" s="108"/>
      <c r="BS130" s="108"/>
      <c r="BT130" s="108"/>
      <c r="BU130" s="108"/>
      <c r="BV130" s="108"/>
    </row>
    <row r="131" spans="63:74" x14ac:dyDescent="0.2">
      <c r="BK131" s="108"/>
      <c r="BL131" s="108"/>
      <c r="BM131" s="108"/>
      <c r="BN131" s="108"/>
      <c r="BO131" s="108"/>
      <c r="BP131" s="108"/>
      <c r="BQ131" s="108"/>
      <c r="BR131" s="108"/>
      <c r="BS131" s="108"/>
      <c r="BT131" s="108"/>
      <c r="BU131" s="108"/>
      <c r="BV131" s="108"/>
    </row>
    <row r="132" spans="63:74" x14ac:dyDescent="0.2">
      <c r="BK132" s="108"/>
      <c r="BL132" s="108"/>
      <c r="BM132" s="108"/>
      <c r="BN132" s="108"/>
      <c r="BO132" s="108"/>
      <c r="BP132" s="108"/>
      <c r="BQ132" s="108"/>
      <c r="BR132" s="108"/>
      <c r="BS132" s="108"/>
      <c r="BT132" s="108"/>
      <c r="BU132" s="108"/>
      <c r="BV132" s="108"/>
    </row>
    <row r="133" spans="63:74" x14ac:dyDescent="0.2">
      <c r="BK133" s="108"/>
      <c r="BL133" s="108"/>
      <c r="BM133" s="108"/>
      <c r="BN133" s="108"/>
      <c r="BO133" s="108"/>
      <c r="BP133" s="108"/>
      <c r="BQ133" s="108"/>
      <c r="BR133" s="108"/>
      <c r="BS133" s="108"/>
      <c r="BT133" s="108"/>
      <c r="BU133" s="108"/>
      <c r="BV133" s="108"/>
    </row>
    <row r="134" spans="63:74" x14ac:dyDescent="0.2">
      <c r="BK134" s="108"/>
      <c r="BL134" s="108"/>
      <c r="BM134" s="108"/>
      <c r="BN134" s="108"/>
      <c r="BO134" s="108"/>
      <c r="BP134" s="108"/>
      <c r="BQ134" s="108"/>
      <c r="BR134" s="108"/>
      <c r="BS134" s="108"/>
      <c r="BT134" s="108"/>
      <c r="BU134" s="108"/>
      <c r="BV134" s="108"/>
    </row>
    <row r="135" spans="63:74" x14ac:dyDescent="0.2">
      <c r="BK135" s="108"/>
      <c r="BL135" s="108"/>
      <c r="BM135" s="108"/>
      <c r="BN135" s="108"/>
      <c r="BO135" s="108"/>
      <c r="BP135" s="108"/>
      <c r="BQ135" s="108"/>
      <c r="BR135" s="108"/>
      <c r="BS135" s="108"/>
      <c r="BT135" s="108"/>
      <c r="BU135" s="108"/>
      <c r="BV135" s="108"/>
    </row>
    <row r="136" spans="63:74" x14ac:dyDescent="0.2">
      <c r="BK136" s="108"/>
      <c r="BL136" s="108"/>
      <c r="BM136" s="108"/>
      <c r="BN136" s="108"/>
      <c r="BO136" s="108"/>
      <c r="BP136" s="108"/>
      <c r="BQ136" s="108"/>
      <c r="BR136" s="108"/>
      <c r="BS136" s="108"/>
      <c r="BT136" s="108"/>
      <c r="BU136" s="108"/>
      <c r="BV136" s="108"/>
    </row>
    <row r="137" spans="63:74" x14ac:dyDescent="0.2">
      <c r="BK137" s="108"/>
      <c r="BL137" s="108"/>
      <c r="BM137" s="108"/>
      <c r="BN137" s="108"/>
      <c r="BO137" s="108"/>
      <c r="BP137" s="108"/>
      <c r="BQ137" s="108"/>
      <c r="BR137" s="108"/>
      <c r="BS137" s="108"/>
      <c r="BT137" s="108"/>
      <c r="BU137" s="108"/>
      <c r="BV137" s="108"/>
    </row>
    <row r="138" spans="63:74" x14ac:dyDescent="0.2">
      <c r="BK138" s="108"/>
      <c r="BL138" s="108"/>
      <c r="BM138" s="108"/>
      <c r="BN138" s="108"/>
      <c r="BO138" s="108"/>
      <c r="BP138" s="108"/>
      <c r="BQ138" s="108"/>
      <c r="BR138" s="108"/>
      <c r="BS138" s="108"/>
      <c r="BT138" s="108"/>
      <c r="BU138" s="108"/>
      <c r="BV138" s="108"/>
    </row>
    <row r="139" spans="63:74" x14ac:dyDescent="0.2">
      <c r="BK139" s="108"/>
      <c r="BL139" s="108"/>
      <c r="BM139" s="108"/>
      <c r="BN139" s="108"/>
      <c r="BO139" s="108"/>
      <c r="BP139" s="108"/>
      <c r="BQ139" s="108"/>
      <c r="BR139" s="108"/>
      <c r="BS139" s="108"/>
      <c r="BT139" s="108"/>
      <c r="BU139" s="108"/>
      <c r="BV139" s="108"/>
    </row>
    <row r="140" spans="63:74" x14ac:dyDescent="0.2">
      <c r="BK140" s="108"/>
      <c r="BL140" s="108"/>
      <c r="BM140" s="108"/>
      <c r="BN140" s="108"/>
      <c r="BO140" s="108"/>
      <c r="BP140" s="108"/>
      <c r="BQ140" s="108"/>
      <c r="BR140" s="108"/>
      <c r="BS140" s="108"/>
      <c r="BT140" s="108"/>
      <c r="BU140" s="108"/>
      <c r="BV140" s="108"/>
    </row>
    <row r="141" spans="63:74" x14ac:dyDescent="0.2">
      <c r="BK141" s="108"/>
      <c r="BL141" s="108"/>
      <c r="BM141" s="108"/>
      <c r="BN141" s="108"/>
      <c r="BO141" s="108"/>
      <c r="BP141" s="108"/>
      <c r="BQ141" s="108"/>
      <c r="BR141" s="108"/>
      <c r="BS141" s="108"/>
      <c r="BT141" s="108"/>
      <c r="BU141" s="108"/>
      <c r="BV141" s="108"/>
    </row>
    <row r="142" spans="63:74" x14ac:dyDescent="0.2">
      <c r="BK142" s="108"/>
      <c r="BL142" s="108"/>
      <c r="BM142" s="108"/>
      <c r="BN142" s="108"/>
      <c r="BO142" s="108"/>
      <c r="BP142" s="108"/>
      <c r="BQ142" s="108"/>
      <c r="BR142" s="108"/>
      <c r="BS142" s="108"/>
      <c r="BT142" s="108"/>
      <c r="BU142" s="108"/>
      <c r="BV142" s="108"/>
    </row>
    <row r="143" spans="63:74" x14ac:dyDescent="0.2">
      <c r="BK143" s="108"/>
      <c r="BL143" s="108"/>
      <c r="BM143" s="108"/>
      <c r="BN143" s="108"/>
      <c r="BO143" s="108"/>
      <c r="BP143" s="108"/>
      <c r="BQ143" s="108"/>
      <c r="BR143" s="108"/>
      <c r="BS143" s="108"/>
      <c r="BT143" s="108"/>
      <c r="BU143" s="108"/>
      <c r="BV143" s="108"/>
    </row>
    <row r="144" spans="63:74" x14ac:dyDescent="0.2">
      <c r="BK144" s="108"/>
      <c r="BL144" s="108"/>
      <c r="BM144" s="108"/>
      <c r="BN144" s="108"/>
      <c r="BO144" s="108"/>
      <c r="BP144" s="108"/>
      <c r="BQ144" s="108"/>
      <c r="BR144" s="108"/>
      <c r="BS144" s="108"/>
      <c r="BT144" s="108"/>
      <c r="BU144" s="108"/>
      <c r="BV144" s="108"/>
    </row>
  </sheetData>
  <mergeCells count="22">
    <mergeCell ref="B55:Q55"/>
    <mergeCell ref="A1:A2"/>
    <mergeCell ref="B1:AL1"/>
    <mergeCell ref="B51:Q51"/>
    <mergeCell ref="B43:Q43"/>
    <mergeCell ref="B48:Q48"/>
    <mergeCell ref="B41:Q41"/>
    <mergeCell ref="B42:Q42"/>
    <mergeCell ref="B46:Q46"/>
    <mergeCell ref="B47:Q47"/>
    <mergeCell ref="B45:Q45"/>
    <mergeCell ref="B49:R49"/>
    <mergeCell ref="B54:Q54"/>
    <mergeCell ref="B52:Q52"/>
    <mergeCell ref="B53:Q53"/>
    <mergeCell ref="B50:Q50"/>
    <mergeCell ref="AM3:AX3"/>
    <mergeCell ref="AY3:BJ3"/>
    <mergeCell ref="BK3:BV3"/>
    <mergeCell ref="C3:N3"/>
    <mergeCell ref="O3:Z3"/>
    <mergeCell ref="AA3:AL3"/>
  </mergeCells>
  <phoneticPr fontId="7" type="noConversion"/>
  <hyperlinks>
    <hyperlink ref="A1:A2" location="Contents!A1" display="Table of Contents" xr:uid="{00000000-0004-0000-0300-000000000000}"/>
  </hyperlinks>
  <pageMargins left="0.25" right="0.25" top="0.25" bottom="0.25" header="0.5" footer="0.5"/>
  <pageSetup scale="20"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0">
    <pageSetUpPr fitToPage="1"/>
  </sheetPr>
  <dimension ref="A1:BV133"/>
  <sheetViews>
    <sheetView zoomScaleNormal="100" workbookViewId="0">
      <pane xSplit="2" ySplit="4" topLeftCell="AX5" activePane="bottomRight" state="frozen"/>
      <selection pane="topRight" activeCell="BF63" sqref="BF63"/>
      <selection pane="bottomLeft" activeCell="BF63" sqref="BF63"/>
      <selection pane="bottomRight" activeCell="B1" sqref="B1:AL1"/>
    </sheetView>
  </sheetViews>
  <sheetFormatPr defaultColWidth="8.5703125" defaultRowHeight="11.25" x14ac:dyDescent="0.2"/>
  <cols>
    <col min="1" max="1" width="17.42578125" style="57" customWidth="1"/>
    <col min="2" max="2" width="42.5703125" style="53" customWidth="1"/>
    <col min="3" max="38" width="6.5703125" style="53" customWidth="1"/>
    <col min="39" max="39" width="6.5703125" style="564" customWidth="1"/>
    <col min="40" max="50" width="6.5703125" style="53" customWidth="1"/>
    <col min="51" max="55" width="6.5703125" style="560" customWidth="1"/>
    <col min="56" max="58" width="6.5703125" style="557" customWidth="1"/>
    <col min="59" max="61" width="6.5703125" style="560" customWidth="1"/>
    <col min="62" max="62" width="6.5703125" style="137" customWidth="1"/>
    <col min="63" max="74" width="6.5703125" style="53" customWidth="1"/>
    <col min="75" max="16384" width="8.5703125" style="53"/>
  </cols>
  <sheetData>
    <row r="1" spans="1:74" ht="12.75" x14ac:dyDescent="0.2">
      <c r="A1" s="970" t="s">
        <v>38</v>
      </c>
      <c r="B1" s="1007" t="s">
        <v>14</v>
      </c>
      <c r="C1" s="975"/>
      <c r="D1" s="975"/>
      <c r="E1" s="975"/>
      <c r="F1" s="975"/>
      <c r="G1" s="975"/>
      <c r="H1" s="975"/>
      <c r="I1" s="975"/>
      <c r="J1" s="975"/>
      <c r="K1" s="975"/>
      <c r="L1" s="975"/>
      <c r="M1" s="975"/>
      <c r="N1" s="975"/>
      <c r="O1" s="975"/>
      <c r="P1" s="975"/>
      <c r="Q1" s="975"/>
      <c r="R1" s="975"/>
      <c r="S1" s="975"/>
      <c r="T1" s="975"/>
      <c r="U1" s="975"/>
      <c r="V1" s="975"/>
      <c r="W1" s="975"/>
      <c r="X1" s="975"/>
      <c r="Y1" s="975"/>
      <c r="Z1" s="975"/>
      <c r="AA1" s="975"/>
      <c r="AB1" s="975"/>
      <c r="AC1" s="975"/>
      <c r="AD1" s="975"/>
      <c r="AE1" s="975"/>
      <c r="AF1" s="975"/>
      <c r="AG1" s="975"/>
      <c r="AH1" s="975"/>
      <c r="AI1" s="975"/>
      <c r="AJ1" s="975"/>
      <c r="AK1" s="975"/>
      <c r="AL1" s="975"/>
    </row>
    <row r="2" spans="1:74" ht="12.75" x14ac:dyDescent="0.2">
      <c r="A2" s="971"/>
      <c r="B2" s="884" t="str">
        <f>"U.S. Energy Information Administration  |  Short-Term Energy Outlook  - "&amp;Dates!D1</f>
        <v>U.S. Energy Information Administration  |  Short-Term Energy Outlook  - August 2026</v>
      </c>
      <c r="C2" s="165"/>
      <c r="D2" s="165"/>
      <c r="E2" s="165"/>
      <c r="F2" s="165"/>
      <c r="G2" s="243"/>
      <c r="H2" s="243"/>
      <c r="I2" s="243"/>
      <c r="J2" s="243"/>
      <c r="K2" s="265"/>
      <c r="L2" s="265"/>
      <c r="M2" s="265"/>
      <c r="N2" s="265"/>
      <c r="O2" s="265"/>
      <c r="P2" s="265"/>
      <c r="Q2" s="265"/>
      <c r="R2" s="265"/>
      <c r="S2" s="265"/>
      <c r="T2" s="265"/>
      <c r="U2" s="265"/>
      <c r="V2" s="265"/>
      <c r="W2" s="265"/>
      <c r="X2" s="265"/>
      <c r="Y2" s="265"/>
      <c r="Z2" s="265"/>
      <c r="AA2" s="265"/>
      <c r="AB2" s="265"/>
      <c r="AC2" s="265"/>
      <c r="AD2" s="265"/>
      <c r="AE2" s="265"/>
      <c r="AF2" s="265"/>
      <c r="AG2" s="265"/>
      <c r="AH2" s="265"/>
      <c r="AI2" s="265"/>
      <c r="AJ2" s="265"/>
      <c r="AK2" s="265"/>
      <c r="AL2" s="265"/>
    </row>
    <row r="3" spans="1:74" s="7" customFormat="1" ht="12.75" x14ac:dyDescent="0.2">
      <c r="A3" s="248" t="s">
        <v>39</v>
      </c>
      <c r="B3" s="264"/>
      <c r="C3" s="1008">
        <f>Dates!D3</f>
        <v>2022</v>
      </c>
      <c r="D3" s="1009"/>
      <c r="E3" s="1009"/>
      <c r="F3" s="1009"/>
      <c r="G3" s="1009"/>
      <c r="H3" s="1009"/>
      <c r="I3" s="1009"/>
      <c r="J3" s="1009"/>
      <c r="K3" s="1009"/>
      <c r="L3" s="1009"/>
      <c r="M3" s="1009"/>
      <c r="N3" s="1010"/>
      <c r="O3" s="1008">
        <f>C3+1</f>
        <v>2023</v>
      </c>
      <c r="P3" s="1011"/>
      <c r="Q3" s="1011"/>
      <c r="R3" s="1011"/>
      <c r="S3" s="1011"/>
      <c r="T3" s="1011"/>
      <c r="U3" s="1011"/>
      <c r="V3" s="1011"/>
      <c r="W3" s="1011"/>
      <c r="X3" s="1009"/>
      <c r="Y3" s="1009"/>
      <c r="Z3" s="1010"/>
      <c r="AA3" s="1012">
        <f>O3+1</f>
        <v>2024</v>
      </c>
      <c r="AB3" s="1009"/>
      <c r="AC3" s="1009"/>
      <c r="AD3" s="1009"/>
      <c r="AE3" s="1009"/>
      <c r="AF3" s="1009"/>
      <c r="AG3" s="1009"/>
      <c r="AH3" s="1009"/>
      <c r="AI3" s="1009"/>
      <c r="AJ3" s="1009"/>
      <c r="AK3" s="1009"/>
      <c r="AL3" s="1010"/>
      <c r="AM3" s="955">
        <f>AA3+1</f>
        <v>2025</v>
      </c>
      <c r="AN3" s="963"/>
      <c r="AO3" s="963"/>
      <c r="AP3" s="963"/>
      <c r="AQ3" s="963"/>
      <c r="AR3" s="963"/>
      <c r="AS3" s="963"/>
      <c r="AT3" s="963"/>
      <c r="AU3" s="963"/>
      <c r="AV3" s="963"/>
      <c r="AW3" s="963"/>
      <c r="AX3" s="964"/>
      <c r="AY3" s="955">
        <f>AM3+1</f>
        <v>2026</v>
      </c>
      <c r="AZ3" s="956"/>
      <c r="BA3" s="956"/>
      <c r="BB3" s="956"/>
      <c r="BC3" s="956"/>
      <c r="BD3" s="956"/>
      <c r="BE3" s="956"/>
      <c r="BF3" s="956"/>
      <c r="BG3" s="956"/>
      <c r="BH3" s="956"/>
      <c r="BI3" s="956"/>
      <c r="BJ3" s="957"/>
      <c r="BK3" s="955">
        <f>AY3+1</f>
        <v>2027</v>
      </c>
      <c r="BL3" s="963"/>
      <c r="BM3" s="963"/>
      <c r="BN3" s="963"/>
      <c r="BO3" s="963"/>
      <c r="BP3" s="963"/>
      <c r="BQ3" s="963"/>
      <c r="BR3" s="963"/>
      <c r="BS3" s="963"/>
      <c r="BT3" s="963"/>
      <c r="BU3" s="963"/>
      <c r="BV3" s="964"/>
    </row>
    <row r="4" spans="1:74" s="7" customFormat="1" x14ac:dyDescent="0.2">
      <c r="A4" s="254" t="str">
        <f>TEXT(Dates!$D$2,"dddd, mmmm d, yyyy")</f>
        <v>Thursday, August 6, 2026</v>
      </c>
      <c r="B4" s="10"/>
      <c r="C4" s="11" t="s">
        <v>40</v>
      </c>
      <c r="D4" s="11" t="s">
        <v>41</v>
      </c>
      <c r="E4" s="11" t="s">
        <v>42</v>
      </c>
      <c r="F4" s="11" t="s">
        <v>43</v>
      </c>
      <c r="G4" s="11" t="s">
        <v>44</v>
      </c>
      <c r="H4" s="11" t="s">
        <v>45</v>
      </c>
      <c r="I4" s="11" t="s">
        <v>46</v>
      </c>
      <c r="J4" s="11" t="s">
        <v>47</v>
      </c>
      <c r="K4" s="11" t="s">
        <v>48</v>
      </c>
      <c r="L4" s="11" t="s">
        <v>49</v>
      </c>
      <c r="M4" s="11" t="s">
        <v>50</v>
      </c>
      <c r="N4" s="11" t="s">
        <v>51</v>
      </c>
      <c r="O4" s="11" t="s">
        <v>40</v>
      </c>
      <c r="P4" s="11" t="s">
        <v>41</v>
      </c>
      <c r="Q4" s="11" t="s">
        <v>42</v>
      </c>
      <c r="R4" s="11" t="s">
        <v>43</v>
      </c>
      <c r="S4" s="11" t="s">
        <v>44</v>
      </c>
      <c r="T4" s="11" t="s">
        <v>45</v>
      </c>
      <c r="U4" s="11" t="s">
        <v>46</v>
      </c>
      <c r="V4" s="11" t="s">
        <v>47</v>
      </c>
      <c r="W4" s="11" t="s">
        <v>48</v>
      </c>
      <c r="X4" s="11" t="s">
        <v>49</v>
      </c>
      <c r="Y4" s="11" t="s">
        <v>50</v>
      </c>
      <c r="Z4" s="11" t="s">
        <v>51</v>
      </c>
      <c r="AA4" s="11" t="s">
        <v>40</v>
      </c>
      <c r="AB4" s="11" t="s">
        <v>41</v>
      </c>
      <c r="AC4" s="11" t="s">
        <v>42</v>
      </c>
      <c r="AD4" s="11" t="s">
        <v>43</v>
      </c>
      <c r="AE4" s="11" t="s">
        <v>44</v>
      </c>
      <c r="AF4" s="11" t="s">
        <v>45</v>
      </c>
      <c r="AG4" s="11" t="s">
        <v>46</v>
      </c>
      <c r="AH4" s="11" t="s">
        <v>47</v>
      </c>
      <c r="AI4" s="11" t="s">
        <v>48</v>
      </c>
      <c r="AJ4" s="11" t="s">
        <v>49</v>
      </c>
      <c r="AK4" s="11" t="s">
        <v>50</v>
      </c>
      <c r="AL4" s="11" t="s">
        <v>51</v>
      </c>
      <c r="AM4" s="553" t="s">
        <v>40</v>
      </c>
      <c r="AN4" s="11" t="s">
        <v>41</v>
      </c>
      <c r="AO4" s="11" t="s">
        <v>42</v>
      </c>
      <c r="AP4" s="11" t="s">
        <v>43</v>
      </c>
      <c r="AQ4" s="11" t="s">
        <v>44</v>
      </c>
      <c r="AR4" s="11" t="s">
        <v>45</v>
      </c>
      <c r="AS4" s="11" t="s">
        <v>46</v>
      </c>
      <c r="AT4" s="11" t="s">
        <v>47</v>
      </c>
      <c r="AU4" s="11" t="s">
        <v>48</v>
      </c>
      <c r="AV4" s="11" t="s">
        <v>49</v>
      </c>
      <c r="AW4" s="11" t="s">
        <v>50</v>
      </c>
      <c r="AX4" s="11" t="s">
        <v>51</v>
      </c>
      <c r="AY4" s="553" t="s">
        <v>40</v>
      </c>
      <c r="AZ4" s="553" t="s">
        <v>41</v>
      </c>
      <c r="BA4" s="553" t="s">
        <v>42</v>
      </c>
      <c r="BB4" s="553" t="s">
        <v>43</v>
      </c>
      <c r="BC4" s="553" t="s">
        <v>44</v>
      </c>
      <c r="BD4" s="553" t="s">
        <v>45</v>
      </c>
      <c r="BE4" s="553" t="s">
        <v>46</v>
      </c>
      <c r="BF4" s="553" t="s">
        <v>47</v>
      </c>
      <c r="BG4" s="553" t="s">
        <v>48</v>
      </c>
      <c r="BH4" s="553" t="s">
        <v>49</v>
      </c>
      <c r="BI4" s="553" t="s">
        <v>50</v>
      </c>
      <c r="BJ4" s="11" t="s">
        <v>51</v>
      </c>
      <c r="BK4" s="11" t="s">
        <v>40</v>
      </c>
      <c r="BL4" s="11" t="s">
        <v>41</v>
      </c>
      <c r="BM4" s="11" t="s">
        <v>42</v>
      </c>
      <c r="BN4" s="11" t="s">
        <v>43</v>
      </c>
      <c r="BO4" s="11" t="s">
        <v>44</v>
      </c>
      <c r="BP4" s="11" t="s">
        <v>45</v>
      </c>
      <c r="BQ4" s="11" t="s">
        <v>46</v>
      </c>
      <c r="BR4" s="11" t="s">
        <v>47</v>
      </c>
      <c r="BS4" s="11" t="s">
        <v>48</v>
      </c>
      <c r="BT4" s="11" t="s">
        <v>49</v>
      </c>
      <c r="BU4" s="11" t="s">
        <v>50</v>
      </c>
      <c r="BV4" s="11" t="s">
        <v>51</v>
      </c>
    </row>
    <row r="5" spans="1:74" ht="11.1" customHeight="1" x14ac:dyDescent="0.2">
      <c r="A5" s="255"/>
      <c r="B5" s="256" t="s">
        <v>192</v>
      </c>
      <c r="C5" s="226"/>
      <c r="D5" s="226"/>
      <c r="E5" s="226"/>
      <c r="F5" s="226"/>
      <c r="G5" s="226"/>
      <c r="H5" s="226"/>
      <c r="I5" s="226"/>
      <c r="J5" s="226"/>
      <c r="K5" s="226"/>
      <c r="L5" s="226"/>
      <c r="M5" s="226"/>
      <c r="N5" s="226"/>
      <c r="O5" s="226"/>
      <c r="P5" s="226"/>
      <c r="Q5" s="226"/>
      <c r="R5" s="226"/>
      <c r="S5" s="226"/>
      <c r="T5" s="226"/>
      <c r="U5" s="226"/>
      <c r="V5" s="226"/>
      <c r="W5" s="226"/>
      <c r="X5" s="226"/>
      <c r="Y5" s="226"/>
      <c r="Z5" s="226"/>
      <c r="AA5" s="226"/>
      <c r="AB5" s="226"/>
      <c r="AC5" s="226"/>
      <c r="AD5" s="226"/>
      <c r="AE5" s="226"/>
      <c r="AF5" s="226"/>
      <c r="AG5" s="226"/>
      <c r="AH5" s="226"/>
      <c r="AI5" s="226"/>
      <c r="AJ5" s="226"/>
      <c r="AK5" s="226"/>
      <c r="AL5" s="226"/>
      <c r="AM5" s="780"/>
      <c r="AN5" s="226"/>
      <c r="AO5" s="226"/>
      <c r="AP5" s="226"/>
      <c r="AQ5" s="226"/>
      <c r="AR5" s="226"/>
      <c r="AS5" s="226"/>
      <c r="AT5" s="226"/>
      <c r="AU5" s="226"/>
      <c r="AV5" s="226"/>
      <c r="AW5" s="226"/>
      <c r="AX5" s="226"/>
      <c r="AY5" s="226"/>
      <c r="AZ5" s="562"/>
      <c r="BA5" s="562"/>
      <c r="BB5" s="562"/>
      <c r="BC5" s="562"/>
      <c r="BD5" s="792"/>
      <c r="BE5" s="792"/>
      <c r="BF5" s="317"/>
      <c r="BG5" s="317"/>
      <c r="BH5" s="317"/>
      <c r="BI5" s="317"/>
      <c r="BJ5" s="287"/>
      <c r="BK5" s="287"/>
      <c r="BL5" s="287"/>
      <c r="BM5" s="287"/>
      <c r="BN5" s="287"/>
      <c r="BO5" s="287"/>
      <c r="BP5" s="287"/>
      <c r="BQ5" s="287"/>
      <c r="BR5" s="287"/>
      <c r="BS5" s="287"/>
      <c r="BT5" s="287"/>
      <c r="BU5" s="287"/>
      <c r="BV5" s="287"/>
    </row>
    <row r="6" spans="1:74" s="210" customFormat="1" ht="11.1" customHeight="1" x14ac:dyDescent="0.2">
      <c r="A6" s="324" t="s">
        <v>193</v>
      </c>
      <c r="B6" s="318" t="s">
        <v>194</v>
      </c>
      <c r="C6" s="71">
        <v>98.166353215000001</v>
      </c>
      <c r="D6" s="71">
        <v>99.361419041000005</v>
      </c>
      <c r="E6" s="71">
        <v>99.868692562000007</v>
      </c>
      <c r="F6" s="71">
        <v>99.275755128</v>
      </c>
      <c r="G6" s="71">
        <v>99.249269609999999</v>
      </c>
      <c r="H6" s="71">
        <v>99.757442796000007</v>
      </c>
      <c r="I6" s="71">
        <v>100.87978916</v>
      </c>
      <c r="J6" s="71">
        <v>101.42188263</v>
      </c>
      <c r="K6" s="71">
        <v>101.9537237</v>
      </c>
      <c r="L6" s="71">
        <v>102.11497435</v>
      </c>
      <c r="M6" s="71">
        <v>102.27663742999999</v>
      </c>
      <c r="N6" s="71">
        <v>100.65112517999999</v>
      </c>
      <c r="O6" s="71">
        <v>101.38475776</v>
      </c>
      <c r="P6" s="71">
        <v>101.97892675</v>
      </c>
      <c r="Q6" s="71">
        <v>102.33884533</v>
      </c>
      <c r="R6" s="71">
        <v>102.10400481000001</v>
      </c>
      <c r="S6" s="71">
        <v>101.62738683000001</v>
      </c>
      <c r="T6" s="71">
        <v>102.49741890999999</v>
      </c>
      <c r="U6" s="71">
        <v>101.99387143</v>
      </c>
      <c r="V6" s="71">
        <v>101.74712509</v>
      </c>
      <c r="W6" s="71">
        <v>102.81992576</v>
      </c>
      <c r="X6" s="71">
        <v>103.0957162</v>
      </c>
      <c r="Y6" s="71">
        <v>103.88360088</v>
      </c>
      <c r="Z6" s="71">
        <v>103.87389507</v>
      </c>
      <c r="AA6" s="71">
        <v>101.42055066</v>
      </c>
      <c r="AB6" s="71">
        <v>102.66719959</v>
      </c>
      <c r="AC6" s="71">
        <v>103.48159845000001</v>
      </c>
      <c r="AD6" s="71">
        <v>103.37257321</v>
      </c>
      <c r="AE6" s="71">
        <v>102.97391913</v>
      </c>
      <c r="AF6" s="71">
        <v>102.98182539</v>
      </c>
      <c r="AG6" s="71">
        <v>103.09657931</v>
      </c>
      <c r="AH6" s="71">
        <v>103.459701</v>
      </c>
      <c r="AI6" s="71">
        <v>102.30430565</v>
      </c>
      <c r="AJ6" s="71">
        <v>103.65339499</v>
      </c>
      <c r="AK6" s="71">
        <v>103.74958715</v>
      </c>
      <c r="AL6" s="71">
        <v>103.65470297</v>
      </c>
      <c r="AM6" s="792">
        <v>102.59037357</v>
      </c>
      <c r="AN6" s="71">
        <v>103.12960179</v>
      </c>
      <c r="AO6" s="71">
        <v>104.57302738999999</v>
      </c>
      <c r="AP6" s="71">
        <v>104.25444447</v>
      </c>
      <c r="AQ6" s="71">
        <v>104.77836365</v>
      </c>
      <c r="AR6" s="71">
        <v>106.00681437</v>
      </c>
      <c r="AS6" s="71">
        <v>107.02813734999999</v>
      </c>
      <c r="AT6" s="71">
        <v>107.56082910000001</v>
      </c>
      <c r="AU6" s="71">
        <v>108.6797396</v>
      </c>
      <c r="AV6" s="71">
        <v>108.37653994</v>
      </c>
      <c r="AW6" s="71">
        <v>108.4471745</v>
      </c>
      <c r="AX6" s="71">
        <v>107.78539551999999</v>
      </c>
      <c r="AY6" s="71">
        <v>105.95728181</v>
      </c>
      <c r="AZ6" s="792">
        <v>108.69541654</v>
      </c>
      <c r="BA6" s="792">
        <v>97.410187934999996</v>
      </c>
      <c r="BB6" s="792">
        <v>95.1257485</v>
      </c>
      <c r="BC6" s="792">
        <v>94.320814530999996</v>
      </c>
      <c r="BD6" s="792">
        <v>98.973996529999994</v>
      </c>
      <c r="BE6" s="792">
        <v>101.02549123999999</v>
      </c>
      <c r="BF6" s="317">
        <v>98.291315677</v>
      </c>
      <c r="BG6" s="317">
        <v>99.678433243000001</v>
      </c>
      <c r="BH6" s="317">
        <v>101.88240562</v>
      </c>
      <c r="BI6" s="317">
        <v>103.93412508</v>
      </c>
      <c r="BJ6" s="317">
        <v>105.1673309</v>
      </c>
      <c r="BK6" s="317">
        <v>106.13383039</v>
      </c>
      <c r="BL6" s="317">
        <v>107.38395128000001</v>
      </c>
      <c r="BM6" s="317">
        <v>108.47399093</v>
      </c>
      <c r="BN6" s="317">
        <v>109.27006468</v>
      </c>
      <c r="BO6" s="317">
        <v>109.66769649</v>
      </c>
      <c r="BP6" s="317">
        <v>109.74415999999999</v>
      </c>
      <c r="BQ6" s="317">
        <v>110.46713468</v>
      </c>
      <c r="BR6" s="317">
        <v>110.62344752</v>
      </c>
      <c r="BS6" s="317">
        <v>110.70356131</v>
      </c>
      <c r="BT6" s="317">
        <v>111.24842649</v>
      </c>
      <c r="BU6" s="317">
        <v>111.67956608999999</v>
      </c>
      <c r="BV6" s="317">
        <v>111.31371187000001</v>
      </c>
    </row>
    <row r="7" spans="1:74" ht="11.1" customHeight="1" x14ac:dyDescent="0.2">
      <c r="A7" s="255" t="s">
        <v>195</v>
      </c>
      <c r="B7" s="320" t="s">
        <v>196</v>
      </c>
      <c r="C7" s="226">
        <v>74.584158699</v>
      </c>
      <c r="D7" s="226">
        <v>75.827991506000004</v>
      </c>
      <c r="E7" s="226">
        <v>75.729907853</v>
      </c>
      <c r="F7" s="226">
        <v>75.099464362000006</v>
      </c>
      <c r="G7" s="226">
        <v>74.450452674999994</v>
      </c>
      <c r="H7" s="226">
        <v>74.745497295999996</v>
      </c>
      <c r="I7" s="226">
        <v>75.694830003000007</v>
      </c>
      <c r="J7" s="226">
        <v>76.737649501999996</v>
      </c>
      <c r="K7" s="226">
        <v>77.268901935000002</v>
      </c>
      <c r="L7" s="226">
        <v>77.222387061999996</v>
      </c>
      <c r="M7" s="226">
        <v>77.341935894000002</v>
      </c>
      <c r="N7" s="226">
        <v>76.759779827000003</v>
      </c>
      <c r="O7" s="226">
        <v>76.799525017999997</v>
      </c>
      <c r="P7" s="226">
        <v>77.401000389000004</v>
      </c>
      <c r="Q7" s="226">
        <v>77.406712034999998</v>
      </c>
      <c r="R7" s="226">
        <v>76.759133215000006</v>
      </c>
      <c r="S7" s="226">
        <v>76.160943024999995</v>
      </c>
      <c r="T7" s="226">
        <v>76.632582477</v>
      </c>
      <c r="U7" s="226">
        <v>76.011162849000002</v>
      </c>
      <c r="V7" s="226">
        <v>75.565976989999996</v>
      </c>
      <c r="W7" s="226">
        <v>76.531095764</v>
      </c>
      <c r="X7" s="226">
        <v>76.731738978999999</v>
      </c>
      <c r="Y7" s="226">
        <v>77.498721110000005</v>
      </c>
      <c r="Z7" s="226">
        <v>77.757852263000004</v>
      </c>
      <c r="AA7" s="226">
        <v>76.365899979000005</v>
      </c>
      <c r="AB7" s="226">
        <v>77.059176042000004</v>
      </c>
      <c r="AC7" s="226">
        <v>77.479430124999993</v>
      </c>
      <c r="AD7" s="226">
        <v>76.972728947999997</v>
      </c>
      <c r="AE7" s="226">
        <v>76.309467713000004</v>
      </c>
      <c r="AF7" s="226">
        <v>76.023108191000006</v>
      </c>
      <c r="AG7" s="226">
        <v>76.315616954999996</v>
      </c>
      <c r="AH7" s="226">
        <v>76.547030512999996</v>
      </c>
      <c r="AI7" s="226">
        <v>75.441722553999995</v>
      </c>
      <c r="AJ7" s="226">
        <v>76.417157539000002</v>
      </c>
      <c r="AK7" s="226">
        <v>76.591918153999998</v>
      </c>
      <c r="AL7" s="226">
        <v>76.981448583000002</v>
      </c>
      <c r="AM7" s="780">
        <v>76.652730281000004</v>
      </c>
      <c r="AN7" s="226">
        <v>76.872749999999996</v>
      </c>
      <c r="AO7" s="226">
        <v>77.959056000000004</v>
      </c>
      <c r="AP7" s="226">
        <v>77.481311000000005</v>
      </c>
      <c r="AQ7" s="226">
        <v>77.586564999999993</v>
      </c>
      <c r="AR7" s="226">
        <v>78.708684000000005</v>
      </c>
      <c r="AS7" s="226">
        <v>79.222081000000003</v>
      </c>
      <c r="AT7" s="226">
        <v>79.669921000000002</v>
      </c>
      <c r="AU7" s="226">
        <v>80.883555999999999</v>
      </c>
      <c r="AV7" s="226">
        <v>80.629762999999997</v>
      </c>
      <c r="AW7" s="226">
        <v>80.492749000000003</v>
      </c>
      <c r="AX7" s="226">
        <v>80.369760999999997</v>
      </c>
      <c r="AY7" s="226">
        <v>79.109420999999998</v>
      </c>
      <c r="AZ7" s="780">
        <v>81.155953999999994</v>
      </c>
      <c r="BA7" s="780">
        <v>71.924347999999995</v>
      </c>
      <c r="BB7" s="780">
        <v>71.002385000000004</v>
      </c>
      <c r="BC7" s="780">
        <v>69.418668800999995</v>
      </c>
      <c r="BD7" s="780">
        <v>73.437725822999994</v>
      </c>
      <c r="BE7" s="780">
        <v>74.919352528999994</v>
      </c>
      <c r="BF7" s="287">
        <v>72.958151813000001</v>
      </c>
      <c r="BG7" s="287">
        <v>74.017106936999994</v>
      </c>
      <c r="BH7" s="287">
        <v>75.636478647000004</v>
      </c>
      <c r="BI7" s="287">
        <v>77.221852613999999</v>
      </c>
      <c r="BJ7" s="287">
        <v>78.395913523999994</v>
      </c>
      <c r="BK7" s="287">
        <v>79.224144042000006</v>
      </c>
      <c r="BL7" s="287">
        <v>80.259823581999996</v>
      </c>
      <c r="BM7" s="287">
        <v>80.769061726000004</v>
      </c>
      <c r="BN7" s="287">
        <v>81.019243087000007</v>
      </c>
      <c r="BO7" s="287">
        <v>80.971756343999999</v>
      </c>
      <c r="BP7" s="287">
        <v>80.846475126000001</v>
      </c>
      <c r="BQ7" s="287">
        <v>81.476762252</v>
      </c>
      <c r="BR7" s="287">
        <v>81.556263141000002</v>
      </c>
      <c r="BS7" s="287">
        <v>81.758264350999994</v>
      </c>
      <c r="BT7" s="287">
        <v>82.135146065000001</v>
      </c>
      <c r="BU7" s="287">
        <v>82.603168846000003</v>
      </c>
      <c r="BV7" s="287">
        <v>82.558925912999996</v>
      </c>
    </row>
    <row r="8" spans="1:74" ht="11.1" customHeight="1" x14ac:dyDescent="0.2">
      <c r="A8" s="255" t="s">
        <v>197</v>
      </c>
      <c r="B8" s="320" t="s">
        <v>198</v>
      </c>
      <c r="C8" s="226">
        <v>23.582194516000001</v>
      </c>
      <c r="D8" s="226">
        <v>23.533427536000001</v>
      </c>
      <c r="E8" s="226">
        <v>24.138784709999999</v>
      </c>
      <c r="F8" s="226">
        <v>24.176290767000001</v>
      </c>
      <c r="G8" s="226">
        <v>24.798816935000001</v>
      </c>
      <c r="H8" s="226">
        <v>25.011945499999999</v>
      </c>
      <c r="I8" s="226">
        <v>25.184959160999998</v>
      </c>
      <c r="J8" s="226">
        <v>24.684233128999999</v>
      </c>
      <c r="K8" s="226">
        <v>24.684821766999999</v>
      </c>
      <c r="L8" s="226">
        <v>24.892587290000002</v>
      </c>
      <c r="M8" s="226">
        <v>24.934701532999998</v>
      </c>
      <c r="N8" s="226">
        <v>23.891345354999999</v>
      </c>
      <c r="O8" s="226">
        <v>24.585232741999999</v>
      </c>
      <c r="P8" s="226">
        <v>24.577926356999999</v>
      </c>
      <c r="Q8" s="226">
        <v>24.932133289999999</v>
      </c>
      <c r="R8" s="226">
        <v>25.344871600000001</v>
      </c>
      <c r="S8" s="226">
        <v>25.466443806000001</v>
      </c>
      <c r="T8" s="226">
        <v>25.864836433000001</v>
      </c>
      <c r="U8" s="226">
        <v>25.982708581000001</v>
      </c>
      <c r="V8" s="226">
        <v>26.181148097000001</v>
      </c>
      <c r="W8" s="226">
        <v>26.288830000000001</v>
      </c>
      <c r="X8" s="226">
        <v>26.363977225999999</v>
      </c>
      <c r="Y8" s="226">
        <v>26.384879767000001</v>
      </c>
      <c r="Z8" s="226">
        <v>26.116042805999999</v>
      </c>
      <c r="AA8" s="226">
        <v>25.054650677000001</v>
      </c>
      <c r="AB8" s="226">
        <v>25.608023551999999</v>
      </c>
      <c r="AC8" s="226">
        <v>26.002168322999999</v>
      </c>
      <c r="AD8" s="226">
        <v>26.399844266999999</v>
      </c>
      <c r="AE8" s="226">
        <v>26.664451418999999</v>
      </c>
      <c r="AF8" s="226">
        <v>26.958717199999999</v>
      </c>
      <c r="AG8" s="226">
        <v>26.780962355</v>
      </c>
      <c r="AH8" s="226">
        <v>26.912670484</v>
      </c>
      <c r="AI8" s="226">
        <v>26.862583099999998</v>
      </c>
      <c r="AJ8" s="226">
        <v>27.236237452000001</v>
      </c>
      <c r="AK8" s="226">
        <v>27.157668999999999</v>
      </c>
      <c r="AL8" s="226">
        <v>26.673254387</v>
      </c>
      <c r="AM8" s="780">
        <v>25.93764329</v>
      </c>
      <c r="AN8" s="226">
        <v>26.256851785999999</v>
      </c>
      <c r="AO8" s="226">
        <v>26.613971386999999</v>
      </c>
      <c r="AP8" s="226">
        <v>26.773133467000001</v>
      </c>
      <c r="AQ8" s="226">
        <v>27.191798644999999</v>
      </c>
      <c r="AR8" s="226">
        <v>27.298130366999999</v>
      </c>
      <c r="AS8" s="226">
        <v>27.806056354999999</v>
      </c>
      <c r="AT8" s="226">
        <v>27.890908097000001</v>
      </c>
      <c r="AU8" s="226">
        <v>27.796183599999999</v>
      </c>
      <c r="AV8" s="226">
        <v>27.746776935</v>
      </c>
      <c r="AW8" s="226">
        <v>27.954425499999999</v>
      </c>
      <c r="AX8" s="226">
        <v>27.415634516000001</v>
      </c>
      <c r="AY8" s="226">
        <v>26.847860806</v>
      </c>
      <c r="AZ8" s="780">
        <v>27.539462535999998</v>
      </c>
      <c r="BA8" s="780">
        <v>25.485839935000001</v>
      </c>
      <c r="BB8" s="780">
        <v>24.1233635</v>
      </c>
      <c r="BC8" s="780">
        <v>24.902145730000001</v>
      </c>
      <c r="BD8" s="780">
        <v>25.536270707</v>
      </c>
      <c r="BE8" s="780">
        <v>26.106138705999999</v>
      </c>
      <c r="BF8" s="287">
        <v>25.333163863999999</v>
      </c>
      <c r="BG8" s="287">
        <v>25.661326305999999</v>
      </c>
      <c r="BH8" s="287">
        <v>26.245926976</v>
      </c>
      <c r="BI8" s="287">
        <v>26.712272466999998</v>
      </c>
      <c r="BJ8" s="287">
        <v>26.771417377999999</v>
      </c>
      <c r="BK8" s="287">
        <v>26.909686350000001</v>
      </c>
      <c r="BL8" s="287">
        <v>27.124127693999998</v>
      </c>
      <c r="BM8" s="287">
        <v>27.704929208999999</v>
      </c>
      <c r="BN8" s="287">
        <v>28.250821597000002</v>
      </c>
      <c r="BO8" s="287">
        <v>28.695940148999998</v>
      </c>
      <c r="BP8" s="287">
        <v>28.897684868999999</v>
      </c>
      <c r="BQ8" s="287">
        <v>28.990372429000001</v>
      </c>
      <c r="BR8" s="287">
        <v>29.067184383000001</v>
      </c>
      <c r="BS8" s="287">
        <v>28.945296958</v>
      </c>
      <c r="BT8" s="287">
        <v>29.113280422999999</v>
      </c>
      <c r="BU8" s="287">
        <v>29.076397242999999</v>
      </c>
      <c r="BV8" s="287">
        <v>28.754785951999999</v>
      </c>
    </row>
    <row r="9" spans="1:74" ht="11.1" customHeight="1" x14ac:dyDescent="0.2">
      <c r="A9" s="255"/>
      <c r="B9" s="319"/>
      <c r="C9" s="226"/>
      <c r="D9" s="226"/>
      <c r="E9" s="226"/>
      <c r="F9" s="226"/>
      <c r="G9" s="226"/>
      <c r="H9" s="226"/>
      <c r="I9" s="226"/>
      <c r="J9" s="226"/>
      <c r="K9" s="226"/>
      <c r="L9" s="226"/>
      <c r="M9" s="226"/>
      <c r="N9" s="226"/>
      <c r="O9" s="226"/>
      <c r="P9" s="226"/>
      <c r="Q9" s="226"/>
      <c r="R9" s="226"/>
      <c r="S9" s="226"/>
      <c r="T9" s="226"/>
      <c r="U9" s="226"/>
      <c r="V9" s="226"/>
      <c r="W9" s="226"/>
      <c r="X9" s="226"/>
      <c r="Y9" s="226"/>
      <c r="Z9" s="226"/>
      <c r="AA9" s="226"/>
      <c r="AB9" s="226"/>
      <c r="AC9" s="226"/>
      <c r="AD9" s="226"/>
      <c r="AE9" s="226"/>
      <c r="AF9" s="226"/>
      <c r="AG9" s="226"/>
      <c r="AH9" s="226"/>
      <c r="AI9" s="226"/>
      <c r="AJ9" s="226"/>
      <c r="AK9" s="226"/>
      <c r="AL9" s="226"/>
      <c r="AM9" s="780"/>
      <c r="AN9" s="226"/>
      <c r="AO9" s="226"/>
      <c r="AP9" s="226"/>
      <c r="AQ9" s="226"/>
      <c r="AR9" s="226"/>
      <c r="AS9" s="226"/>
      <c r="AT9" s="226"/>
      <c r="AU9" s="226"/>
      <c r="AV9" s="226"/>
      <c r="AW9" s="226"/>
      <c r="AX9" s="226"/>
      <c r="AY9" s="226"/>
      <c r="AZ9" s="780"/>
      <c r="BA9" s="780"/>
      <c r="BB9" s="780"/>
      <c r="BC9" s="780"/>
      <c r="BD9" s="780"/>
      <c r="BE9" s="780"/>
      <c r="BF9" s="287"/>
      <c r="BG9" s="287"/>
      <c r="BH9" s="287"/>
      <c r="BI9" s="287"/>
      <c r="BJ9" s="287"/>
      <c r="BK9" s="287"/>
      <c r="BL9" s="287"/>
      <c r="BM9" s="287"/>
      <c r="BN9" s="287"/>
      <c r="BO9" s="287"/>
      <c r="BP9" s="287"/>
      <c r="BQ9" s="287"/>
      <c r="BR9" s="287"/>
      <c r="BS9" s="287"/>
      <c r="BT9" s="287"/>
      <c r="BU9" s="287"/>
      <c r="BV9" s="287"/>
    </row>
    <row r="10" spans="1:74" s="210" customFormat="1" ht="11.1" customHeight="1" x14ac:dyDescent="0.2">
      <c r="A10" s="324" t="s">
        <v>193</v>
      </c>
      <c r="B10" s="318" t="s">
        <v>194</v>
      </c>
      <c r="C10" s="71">
        <v>98.166353215000001</v>
      </c>
      <c r="D10" s="71">
        <v>99.361419041000005</v>
      </c>
      <c r="E10" s="71">
        <v>99.868692562000007</v>
      </c>
      <c r="F10" s="71">
        <v>99.275755128</v>
      </c>
      <c r="G10" s="71">
        <v>99.249269609999999</v>
      </c>
      <c r="H10" s="71">
        <v>99.757442796000007</v>
      </c>
      <c r="I10" s="71">
        <v>100.87978916</v>
      </c>
      <c r="J10" s="71">
        <v>101.42188263</v>
      </c>
      <c r="K10" s="71">
        <v>101.9537237</v>
      </c>
      <c r="L10" s="71">
        <v>102.11497435</v>
      </c>
      <c r="M10" s="71">
        <v>102.27663742999999</v>
      </c>
      <c r="N10" s="71">
        <v>100.65112517999999</v>
      </c>
      <c r="O10" s="71">
        <v>101.38475776</v>
      </c>
      <c r="P10" s="71">
        <v>101.97892675</v>
      </c>
      <c r="Q10" s="71">
        <v>102.33884533</v>
      </c>
      <c r="R10" s="71">
        <v>102.10400481000001</v>
      </c>
      <c r="S10" s="71">
        <v>101.62738683000001</v>
      </c>
      <c r="T10" s="71">
        <v>102.49741890999999</v>
      </c>
      <c r="U10" s="71">
        <v>101.99387143</v>
      </c>
      <c r="V10" s="71">
        <v>101.74712509</v>
      </c>
      <c r="W10" s="71">
        <v>102.81992576</v>
      </c>
      <c r="X10" s="71">
        <v>103.0957162</v>
      </c>
      <c r="Y10" s="71">
        <v>103.88360088</v>
      </c>
      <c r="Z10" s="71">
        <v>103.87389507</v>
      </c>
      <c r="AA10" s="71">
        <v>101.42055066</v>
      </c>
      <c r="AB10" s="71">
        <v>102.66719959</v>
      </c>
      <c r="AC10" s="71">
        <v>103.48159845000001</v>
      </c>
      <c r="AD10" s="71">
        <v>103.37257321</v>
      </c>
      <c r="AE10" s="71">
        <v>102.97391913</v>
      </c>
      <c r="AF10" s="71">
        <v>102.98182539</v>
      </c>
      <c r="AG10" s="71">
        <v>103.09657931</v>
      </c>
      <c r="AH10" s="71">
        <v>103.459701</v>
      </c>
      <c r="AI10" s="71">
        <v>102.30430565</v>
      </c>
      <c r="AJ10" s="71">
        <v>103.65339499</v>
      </c>
      <c r="AK10" s="71">
        <v>103.74958715</v>
      </c>
      <c r="AL10" s="71">
        <v>103.65470297</v>
      </c>
      <c r="AM10" s="792">
        <v>102.59037357</v>
      </c>
      <c r="AN10" s="71">
        <v>103.12960179</v>
      </c>
      <c r="AO10" s="71">
        <v>104.57302738999999</v>
      </c>
      <c r="AP10" s="71">
        <v>104.25444447</v>
      </c>
      <c r="AQ10" s="71">
        <v>104.77836365</v>
      </c>
      <c r="AR10" s="71">
        <v>106.00681437</v>
      </c>
      <c r="AS10" s="71">
        <v>107.02813734999999</v>
      </c>
      <c r="AT10" s="71">
        <v>107.56082910000001</v>
      </c>
      <c r="AU10" s="71">
        <v>108.6797396</v>
      </c>
      <c r="AV10" s="71">
        <v>108.37653994</v>
      </c>
      <c r="AW10" s="71">
        <v>108.4471745</v>
      </c>
      <c r="AX10" s="71">
        <v>107.78539551999999</v>
      </c>
      <c r="AY10" s="71">
        <v>105.95728181</v>
      </c>
      <c r="AZ10" s="792">
        <v>108.69541654</v>
      </c>
      <c r="BA10" s="792">
        <v>97.410187934999996</v>
      </c>
      <c r="BB10" s="792">
        <v>95.1257485</v>
      </c>
      <c r="BC10" s="792">
        <v>94.320814530999996</v>
      </c>
      <c r="BD10" s="792">
        <v>98.973996529999994</v>
      </c>
      <c r="BE10" s="792">
        <v>101.02549123999999</v>
      </c>
      <c r="BF10" s="317">
        <v>98.291315677</v>
      </c>
      <c r="BG10" s="317">
        <v>99.678433243000001</v>
      </c>
      <c r="BH10" s="317">
        <v>101.88240562</v>
      </c>
      <c r="BI10" s="317">
        <v>103.93412508</v>
      </c>
      <c r="BJ10" s="317">
        <v>105.1673309</v>
      </c>
      <c r="BK10" s="317">
        <v>106.13383039</v>
      </c>
      <c r="BL10" s="317">
        <v>107.38395128000001</v>
      </c>
      <c r="BM10" s="317">
        <v>108.47399093</v>
      </c>
      <c r="BN10" s="317">
        <v>109.27006468</v>
      </c>
      <c r="BO10" s="317">
        <v>109.66769649</v>
      </c>
      <c r="BP10" s="317">
        <v>109.74415999999999</v>
      </c>
      <c r="BQ10" s="317">
        <v>110.46713468</v>
      </c>
      <c r="BR10" s="317">
        <v>110.62344752</v>
      </c>
      <c r="BS10" s="317">
        <v>110.70356131</v>
      </c>
      <c r="BT10" s="317">
        <v>111.24842649</v>
      </c>
      <c r="BU10" s="317">
        <v>111.67956608999999</v>
      </c>
      <c r="BV10" s="317">
        <v>111.31371187000001</v>
      </c>
    </row>
    <row r="11" spans="1:74" s="210" customFormat="1" ht="11.1" customHeight="1" x14ac:dyDescent="0.2">
      <c r="A11" s="324" t="s">
        <v>199</v>
      </c>
      <c r="B11" s="321" t="s">
        <v>200</v>
      </c>
      <c r="C11" s="71">
        <v>28.2592</v>
      </c>
      <c r="D11" s="71">
        <v>28.908100000000001</v>
      </c>
      <c r="E11" s="71">
        <v>28.547000000000001</v>
      </c>
      <c r="F11" s="71">
        <v>28.849299999999999</v>
      </c>
      <c r="G11" s="71">
        <v>28.370200000000001</v>
      </c>
      <c r="H11" s="71">
        <v>28.498000000000001</v>
      </c>
      <c r="I11" s="71">
        <v>28.718</v>
      </c>
      <c r="J11" s="71">
        <v>29.628599999999999</v>
      </c>
      <c r="K11" s="71">
        <v>29.770299999999999</v>
      </c>
      <c r="L11" s="71">
        <v>29.369199999999999</v>
      </c>
      <c r="M11" s="71">
        <v>29.064299999999999</v>
      </c>
      <c r="N11" s="71">
        <v>29.047000000000001</v>
      </c>
      <c r="O11" s="71">
        <v>28.4971</v>
      </c>
      <c r="P11" s="71">
        <v>28.8</v>
      </c>
      <c r="Q11" s="71">
        <v>29.045100000000001</v>
      </c>
      <c r="R11" s="71">
        <v>29.117000000000001</v>
      </c>
      <c r="S11" s="71">
        <v>28.5837</v>
      </c>
      <c r="T11" s="71">
        <v>28.796700000000001</v>
      </c>
      <c r="U11" s="71">
        <v>27.9514</v>
      </c>
      <c r="V11" s="71">
        <v>27.785900000000002</v>
      </c>
      <c r="W11" s="71">
        <v>28.4556</v>
      </c>
      <c r="X11" s="71">
        <v>28.364899999999999</v>
      </c>
      <c r="Y11" s="71">
        <v>28.4313</v>
      </c>
      <c r="Z11" s="71">
        <v>28.3611</v>
      </c>
      <c r="AA11" s="71">
        <v>28.151399999999999</v>
      </c>
      <c r="AB11" s="71">
        <v>28.466200000000001</v>
      </c>
      <c r="AC11" s="71">
        <v>28.794599999999999</v>
      </c>
      <c r="AD11" s="71">
        <v>28.753299999999999</v>
      </c>
      <c r="AE11" s="71">
        <v>28.6022</v>
      </c>
      <c r="AF11" s="71">
        <v>28.201000000000001</v>
      </c>
      <c r="AG11" s="71">
        <v>28.6386</v>
      </c>
      <c r="AH11" s="71">
        <v>28.557200000000002</v>
      </c>
      <c r="AI11" s="71">
        <v>27.827400000000001</v>
      </c>
      <c r="AJ11" s="71">
        <v>28.3261</v>
      </c>
      <c r="AK11" s="71">
        <v>28.3401</v>
      </c>
      <c r="AL11" s="71">
        <v>28.492999999999999</v>
      </c>
      <c r="AM11" s="792">
        <v>28.5002</v>
      </c>
      <c r="AN11" s="71">
        <v>28.6264</v>
      </c>
      <c r="AO11" s="71">
        <v>28.873000000000001</v>
      </c>
      <c r="AP11" s="71">
        <v>28.701000000000001</v>
      </c>
      <c r="AQ11" s="71">
        <v>29.073</v>
      </c>
      <c r="AR11" s="71">
        <v>29.550599999999999</v>
      </c>
      <c r="AS11" s="71">
        <v>29.137599999999999</v>
      </c>
      <c r="AT11" s="71">
        <v>29.159400000000002</v>
      </c>
      <c r="AU11" s="71">
        <v>30.3216</v>
      </c>
      <c r="AV11" s="71">
        <v>30.073399999999999</v>
      </c>
      <c r="AW11" s="71">
        <v>29.8504</v>
      </c>
      <c r="AX11" s="71">
        <v>30.0989</v>
      </c>
      <c r="AY11" s="71">
        <v>30.028400000000001</v>
      </c>
      <c r="AZ11" s="792">
        <v>30.871600000000001</v>
      </c>
      <c r="BA11" s="792">
        <v>22.372900000000001</v>
      </c>
      <c r="BB11" s="792">
        <v>19.6906</v>
      </c>
      <c r="BC11" s="792">
        <v>19.393633779000002</v>
      </c>
      <c r="BD11" s="792">
        <v>22.132060565</v>
      </c>
      <c r="BE11" s="792">
        <v>24.095020484999999</v>
      </c>
      <c r="BF11" s="317">
        <v>21.438700743999998</v>
      </c>
      <c r="BG11" s="317">
        <v>22.521768317999999</v>
      </c>
      <c r="BH11" s="317">
        <v>23.919533643000001</v>
      </c>
      <c r="BI11" s="317">
        <v>25.387736310000001</v>
      </c>
      <c r="BJ11" s="317">
        <v>26.616030244000001</v>
      </c>
      <c r="BK11" s="317">
        <v>27.687250487</v>
      </c>
      <c r="BL11" s="317">
        <v>28.595737253999999</v>
      </c>
      <c r="BM11" s="317">
        <v>29.318458115999999</v>
      </c>
      <c r="BN11" s="317">
        <v>29.757641762999999</v>
      </c>
      <c r="BO11" s="317">
        <v>29.890682182999999</v>
      </c>
      <c r="BP11" s="317">
        <v>29.944031128999999</v>
      </c>
      <c r="BQ11" s="317">
        <v>30.011981037999998</v>
      </c>
      <c r="BR11" s="317">
        <v>30.064975964999999</v>
      </c>
      <c r="BS11" s="317">
        <v>30.118042431999999</v>
      </c>
      <c r="BT11" s="317">
        <v>30.170814329999999</v>
      </c>
      <c r="BU11" s="317">
        <v>30.204027231000001</v>
      </c>
      <c r="BV11" s="317">
        <v>30.217335703</v>
      </c>
    </row>
    <row r="12" spans="1:74" ht="11.1" customHeight="1" x14ac:dyDescent="0.2">
      <c r="A12" s="255" t="s">
        <v>201</v>
      </c>
      <c r="B12" s="322" t="s">
        <v>196</v>
      </c>
      <c r="C12" s="226">
        <v>23.79</v>
      </c>
      <c r="D12" s="226">
        <v>24.45</v>
      </c>
      <c r="E12" s="226">
        <v>24.085000000000001</v>
      </c>
      <c r="F12" s="226">
        <v>24.37</v>
      </c>
      <c r="G12" s="226">
        <v>23.894600000000001</v>
      </c>
      <c r="H12" s="226">
        <v>24.02</v>
      </c>
      <c r="I12" s="226">
        <v>24.24</v>
      </c>
      <c r="J12" s="226">
        <v>25.17</v>
      </c>
      <c r="K12" s="226">
        <v>25.31</v>
      </c>
      <c r="L12" s="226">
        <v>24.905000000000001</v>
      </c>
      <c r="M12" s="226">
        <v>24.61</v>
      </c>
      <c r="N12" s="226">
        <v>24.66</v>
      </c>
      <c r="O12" s="226">
        <v>24.055</v>
      </c>
      <c r="P12" s="226">
        <v>24.34</v>
      </c>
      <c r="Q12" s="226">
        <v>24.555</v>
      </c>
      <c r="R12" s="226">
        <v>24.56</v>
      </c>
      <c r="S12" s="226">
        <v>24.085000000000001</v>
      </c>
      <c r="T12" s="226">
        <v>24.234999999999999</v>
      </c>
      <c r="U12" s="226">
        <v>23.39</v>
      </c>
      <c r="V12" s="226">
        <v>23.175000000000001</v>
      </c>
      <c r="W12" s="226">
        <v>23.824999999999999</v>
      </c>
      <c r="X12" s="226">
        <v>23.715</v>
      </c>
      <c r="Y12" s="226">
        <v>23.77</v>
      </c>
      <c r="Z12" s="226">
        <v>23.7</v>
      </c>
      <c r="AA12" s="226">
        <v>23.54</v>
      </c>
      <c r="AB12" s="226">
        <v>23.844999999999999</v>
      </c>
      <c r="AC12" s="226">
        <v>24.175000000000001</v>
      </c>
      <c r="AD12" s="226">
        <v>24.13</v>
      </c>
      <c r="AE12" s="226">
        <v>23.98</v>
      </c>
      <c r="AF12" s="226">
        <v>23.58</v>
      </c>
      <c r="AG12" s="226">
        <v>24.02</v>
      </c>
      <c r="AH12" s="226">
        <v>23.94</v>
      </c>
      <c r="AI12" s="226">
        <v>23.21</v>
      </c>
      <c r="AJ12" s="226">
        <v>23.71</v>
      </c>
      <c r="AK12" s="226">
        <v>23.725000000000001</v>
      </c>
      <c r="AL12" s="226">
        <v>23.88</v>
      </c>
      <c r="AM12" s="780">
        <v>23.87</v>
      </c>
      <c r="AN12" s="226">
        <v>24</v>
      </c>
      <c r="AO12" s="226">
        <v>24.25</v>
      </c>
      <c r="AP12" s="226">
        <v>24.055</v>
      </c>
      <c r="AQ12" s="226">
        <v>24.41</v>
      </c>
      <c r="AR12" s="226">
        <v>24.91</v>
      </c>
      <c r="AS12" s="226">
        <v>24.46</v>
      </c>
      <c r="AT12" s="226">
        <v>24.434999999999999</v>
      </c>
      <c r="AU12" s="226">
        <v>25.58</v>
      </c>
      <c r="AV12" s="226">
        <v>25.295000000000002</v>
      </c>
      <c r="AW12" s="226">
        <v>25.055</v>
      </c>
      <c r="AX12" s="226">
        <v>25.225000000000001</v>
      </c>
      <c r="AY12" s="226">
        <v>25.125</v>
      </c>
      <c r="AZ12" s="780">
        <v>25.95</v>
      </c>
      <c r="BA12" s="780">
        <v>18.43</v>
      </c>
      <c r="BB12" s="780">
        <v>16.850000000000001</v>
      </c>
      <c r="BC12" s="780">
        <v>16.38</v>
      </c>
      <c r="BD12" s="780">
        <v>18.73</v>
      </c>
      <c r="BE12" s="780">
        <v>20.350000000000001</v>
      </c>
      <c r="BF12" s="287">
        <v>18.36</v>
      </c>
      <c r="BG12" s="287">
        <v>19.190000000000001</v>
      </c>
      <c r="BH12" s="287">
        <v>20.32</v>
      </c>
      <c r="BI12" s="287">
        <v>21.45</v>
      </c>
      <c r="BJ12" s="287">
        <v>22.38</v>
      </c>
      <c r="BK12" s="287">
        <v>23.14</v>
      </c>
      <c r="BL12" s="287">
        <v>23.87</v>
      </c>
      <c r="BM12" s="287">
        <v>24.434999999999999</v>
      </c>
      <c r="BN12" s="287">
        <v>24.8</v>
      </c>
      <c r="BO12" s="287">
        <v>24.864999999999998</v>
      </c>
      <c r="BP12" s="287">
        <v>24.88</v>
      </c>
      <c r="BQ12" s="287">
        <v>24.91</v>
      </c>
      <c r="BR12" s="287">
        <v>24.925000000000001</v>
      </c>
      <c r="BS12" s="287">
        <v>24.94</v>
      </c>
      <c r="BT12" s="287">
        <v>24.954999999999998</v>
      </c>
      <c r="BU12" s="287">
        <v>24.99</v>
      </c>
      <c r="BV12" s="287">
        <v>25.004999999999999</v>
      </c>
    </row>
    <row r="13" spans="1:74" ht="11.1" customHeight="1" x14ac:dyDescent="0.2">
      <c r="A13" s="255" t="s">
        <v>202</v>
      </c>
      <c r="B13" s="322" t="s">
        <v>198</v>
      </c>
      <c r="C13" s="226">
        <v>4.4691999999999998</v>
      </c>
      <c r="D13" s="226">
        <v>4.4581</v>
      </c>
      <c r="E13" s="226">
        <v>4.4619999999999997</v>
      </c>
      <c r="F13" s="226">
        <v>4.4793000000000003</v>
      </c>
      <c r="G13" s="226">
        <v>4.4756</v>
      </c>
      <c r="H13" s="226">
        <v>4.4779999999999998</v>
      </c>
      <c r="I13" s="226">
        <v>4.4779999999999998</v>
      </c>
      <c r="J13" s="226">
        <v>4.4585999999999997</v>
      </c>
      <c r="K13" s="226">
        <v>4.4603000000000002</v>
      </c>
      <c r="L13" s="226">
        <v>4.4641999999999999</v>
      </c>
      <c r="M13" s="226">
        <v>4.4542999999999999</v>
      </c>
      <c r="N13" s="226">
        <v>4.3869999999999996</v>
      </c>
      <c r="O13" s="226">
        <v>4.4420999999999999</v>
      </c>
      <c r="P13" s="226">
        <v>4.46</v>
      </c>
      <c r="Q13" s="226">
        <v>4.4901</v>
      </c>
      <c r="R13" s="226">
        <v>4.5570000000000004</v>
      </c>
      <c r="S13" s="226">
        <v>4.4987000000000004</v>
      </c>
      <c r="T13" s="226">
        <v>4.5617000000000001</v>
      </c>
      <c r="U13" s="226">
        <v>4.5613999999999999</v>
      </c>
      <c r="V13" s="226">
        <v>4.6109</v>
      </c>
      <c r="W13" s="226">
        <v>4.6306000000000003</v>
      </c>
      <c r="X13" s="226">
        <v>4.6498999999999997</v>
      </c>
      <c r="Y13" s="226">
        <v>4.6612999999999998</v>
      </c>
      <c r="Z13" s="226">
        <v>4.6611000000000002</v>
      </c>
      <c r="AA13" s="226">
        <v>4.6113999999999997</v>
      </c>
      <c r="AB13" s="226">
        <v>4.6212</v>
      </c>
      <c r="AC13" s="226">
        <v>4.6196000000000002</v>
      </c>
      <c r="AD13" s="226">
        <v>4.6233000000000004</v>
      </c>
      <c r="AE13" s="226">
        <v>4.6222000000000003</v>
      </c>
      <c r="AF13" s="226">
        <v>4.6210000000000004</v>
      </c>
      <c r="AG13" s="226">
        <v>4.6185999999999998</v>
      </c>
      <c r="AH13" s="226">
        <v>4.6172000000000004</v>
      </c>
      <c r="AI13" s="226">
        <v>4.6173999999999999</v>
      </c>
      <c r="AJ13" s="226">
        <v>4.6161000000000003</v>
      </c>
      <c r="AK13" s="226">
        <v>4.6151</v>
      </c>
      <c r="AL13" s="226">
        <v>4.6130000000000004</v>
      </c>
      <c r="AM13" s="780">
        <v>4.6302000000000003</v>
      </c>
      <c r="AN13" s="226">
        <v>4.6264000000000003</v>
      </c>
      <c r="AO13" s="226">
        <v>4.6230000000000002</v>
      </c>
      <c r="AP13" s="226">
        <v>4.6459999999999999</v>
      </c>
      <c r="AQ13" s="226">
        <v>4.6630000000000003</v>
      </c>
      <c r="AR13" s="226">
        <v>4.6406000000000001</v>
      </c>
      <c r="AS13" s="226">
        <v>4.6776</v>
      </c>
      <c r="AT13" s="226">
        <v>4.7244000000000002</v>
      </c>
      <c r="AU13" s="226">
        <v>4.7416</v>
      </c>
      <c r="AV13" s="226">
        <v>4.7784000000000004</v>
      </c>
      <c r="AW13" s="226">
        <v>4.7953999999999999</v>
      </c>
      <c r="AX13" s="226">
        <v>4.8738999999999999</v>
      </c>
      <c r="AY13" s="226">
        <v>4.9034000000000004</v>
      </c>
      <c r="AZ13" s="780">
        <v>4.9215999999999998</v>
      </c>
      <c r="BA13" s="780">
        <v>3.9428999999999998</v>
      </c>
      <c r="BB13" s="780">
        <v>2.8405999999999998</v>
      </c>
      <c r="BC13" s="780">
        <v>3.0136337789000001</v>
      </c>
      <c r="BD13" s="780">
        <v>3.4020605652999998</v>
      </c>
      <c r="BE13" s="780">
        <v>3.7450204851</v>
      </c>
      <c r="BF13" s="287">
        <v>3.0787007441999998</v>
      </c>
      <c r="BG13" s="287">
        <v>3.3317683175999999</v>
      </c>
      <c r="BH13" s="287">
        <v>3.5995336429</v>
      </c>
      <c r="BI13" s="287">
        <v>3.9377363104000001</v>
      </c>
      <c r="BJ13" s="287">
        <v>4.2360302444000002</v>
      </c>
      <c r="BK13" s="287">
        <v>4.5472504874000004</v>
      </c>
      <c r="BL13" s="287">
        <v>4.7257372543000002</v>
      </c>
      <c r="BM13" s="287">
        <v>4.8834581158999999</v>
      </c>
      <c r="BN13" s="287">
        <v>4.9576417629999998</v>
      </c>
      <c r="BO13" s="287">
        <v>5.0256821831999998</v>
      </c>
      <c r="BP13" s="287">
        <v>5.0640311293</v>
      </c>
      <c r="BQ13" s="287">
        <v>5.1019810375999999</v>
      </c>
      <c r="BR13" s="287">
        <v>5.1399759649999996</v>
      </c>
      <c r="BS13" s="287">
        <v>5.1780424314999998</v>
      </c>
      <c r="BT13" s="287">
        <v>5.2158143297999997</v>
      </c>
      <c r="BU13" s="287">
        <v>5.2140272311000002</v>
      </c>
      <c r="BV13" s="287">
        <v>5.2123357025999999</v>
      </c>
    </row>
    <row r="14" spans="1:74" s="210" customFormat="1" ht="11.1" customHeight="1" x14ac:dyDescent="0.2">
      <c r="A14" s="324" t="s">
        <v>203</v>
      </c>
      <c r="B14" s="321" t="s">
        <v>204</v>
      </c>
      <c r="C14" s="71">
        <v>69.907153214999994</v>
      </c>
      <c r="D14" s="71">
        <v>70.453319041</v>
      </c>
      <c r="E14" s="71">
        <v>71.321692561999996</v>
      </c>
      <c r="F14" s="71">
        <v>70.426455128000001</v>
      </c>
      <c r="G14" s="71">
        <v>70.879069610000002</v>
      </c>
      <c r="H14" s="71">
        <v>71.259442796000002</v>
      </c>
      <c r="I14" s="71">
        <v>72.161789163999998</v>
      </c>
      <c r="J14" s="71">
        <v>71.793282630999997</v>
      </c>
      <c r="K14" s="71">
        <v>72.183423701999999</v>
      </c>
      <c r="L14" s="71">
        <v>72.745774351999998</v>
      </c>
      <c r="M14" s="71">
        <v>73.212337426999994</v>
      </c>
      <c r="N14" s="71">
        <v>71.604125182000004</v>
      </c>
      <c r="O14" s="71">
        <v>72.887657759999996</v>
      </c>
      <c r="P14" s="71">
        <v>73.178926746000002</v>
      </c>
      <c r="Q14" s="71">
        <v>73.293745325000003</v>
      </c>
      <c r="R14" s="71">
        <v>72.987004815000006</v>
      </c>
      <c r="S14" s="71">
        <v>73.043686832000006</v>
      </c>
      <c r="T14" s="71">
        <v>73.700718910000006</v>
      </c>
      <c r="U14" s="71">
        <v>74.042471430000006</v>
      </c>
      <c r="V14" s="71">
        <v>73.961225087000003</v>
      </c>
      <c r="W14" s="71">
        <v>74.364325764</v>
      </c>
      <c r="X14" s="71">
        <v>74.730816204999996</v>
      </c>
      <c r="Y14" s="71">
        <v>75.452300875999995</v>
      </c>
      <c r="Z14" s="71">
        <v>75.512795069000006</v>
      </c>
      <c r="AA14" s="71">
        <v>73.269150655999994</v>
      </c>
      <c r="AB14" s="71">
        <v>74.200999593000006</v>
      </c>
      <c r="AC14" s="71">
        <v>74.686998446999993</v>
      </c>
      <c r="AD14" s="71">
        <v>74.619273215000007</v>
      </c>
      <c r="AE14" s="71">
        <v>74.371719132999999</v>
      </c>
      <c r="AF14" s="71">
        <v>74.780825390999993</v>
      </c>
      <c r="AG14" s="71">
        <v>74.457979309999999</v>
      </c>
      <c r="AH14" s="71">
        <v>74.902500997000004</v>
      </c>
      <c r="AI14" s="71">
        <v>74.476905654000007</v>
      </c>
      <c r="AJ14" s="71">
        <v>75.327294989999999</v>
      </c>
      <c r="AK14" s="71">
        <v>75.409487154000004</v>
      </c>
      <c r="AL14" s="71">
        <v>75.161702969999993</v>
      </c>
      <c r="AM14" s="792">
        <v>74.090173570999994</v>
      </c>
      <c r="AN14" s="71">
        <v>74.503201786000005</v>
      </c>
      <c r="AO14" s="71">
        <v>75.700027387000006</v>
      </c>
      <c r="AP14" s="71">
        <v>75.553444467000006</v>
      </c>
      <c r="AQ14" s="71">
        <v>75.705363645000006</v>
      </c>
      <c r="AR14" s="71">
        <v>76.456214367000001</v>
      </c>
      <c r="AS14" s="71">
        <v>77.890537355000006</v>
      </c>
      <c r="AT14" s="71">
        <v>78.401429097000005</v>
      </c>
      <c r="AU14" s="71">
        <v>78.358139600000001</v>
      </c>
      <c r="AV14" s="71">
        <v>78.303139935000004</v>
      </c>
      <c r="AW14" s="71">
        <v>78.596774499999995</v>
      </c>
      <c r="AX14" s="71">
        <v>77.686495515999994</v>
      </c>
      <c r="AY14" s="71">
        <v>75.928881806000007</v>
      </c>
      <c r="AZ14" s="792">
        <v>77.823816535999995</v>
      </c>
      <c r="BA14" s="792">
        <v>75.037287934999995</v>
      </c>
      <c r="BB14" s="792">
        <v>75.435148499999997</v>
      </c>
      <c r="BC14" s="792">
        <v>74.927180751999998</v>
      </c>
      <c r="BD14" s="792">
        <v>76.841935965000005</v>
      </c>
      <c r="BE14" s="792">
        <v>76.930470749999998</v>
      </c>
      <c r="BF14" s="317">
        <v>76.852614932999998</v>
      </c>
      <c r="BG14" s="317">
        <v>77.156664926000005</v>
      </c>
      <c r="BH14" s="317">
        <v>77.962871981000006</v>
      </c>
      <c r="BI14" s="317">
        <v>78.546388770999997</v>
      </c>
      <c r="BJ14" s="317">
        <v>78.551300656999999</v>
      </c>
      <c r="BK14" s="317">
        <v>78.446579904000004</v>
      </c>
      <c r="BL14" s="317">
        <v>78.788214021000002</v>
      </c>
      <c r="BM14" s="317">
        <v>79.155532819000001</v>
      </c>
      <c r="BN14" s="317">
        <v>79.512422920000006</v>
      </c>
      <c r="BO14" s="317">
        <v>79.777014309999998</v>
      </c>
      <c r="BP14" s="317">
        <v>79.800128865999994</v>
      </c>
      <c r="BQ14" s="317">
        <v>80.455153643000003</v>
      </c>
      <c r="BR14" s="317">
        <v>80.558471558999997</v>
      </c>
      <c r="BS14" s="317">
        <v>80.585518876999998</v>
      </c>
      <c r="BT14" s="317">
        <v>81.077612157999994</v>
      </c>
      <c r="BU14" s="317">
        <v>81.475538858999997</v>
      </c>
      <c r="BV14" s="317">
        <v>81.096376163000002</v>
      </c>
    </row>
    <row r="15" spans="1:74" ht="11.1" customHeight="1" x14ac:dyDescent="0.2">
      <c r="A15" s="255" t="s">
        <v>205</v>
      </c>
      <c r="B15" s="322" t="s">
        <v>196</v>
      </c>
      <c r="C15" s="226">
        <v>50.794158699</v>
      </c>
      <c r="D15" s="226">
        <v>51.377991506000001</v>
      </c>
      <c r="E15" s="226">
        <v>51.644907852999999</v>
      </c>
      <c r="F15" s="226">
        <v>50.729464362000002</v>
      </c>
      <c r="G15" s="226">
        <v>50.555852674999997</v>
      </c>
      <c r="H15" s="226">
        <v>50.725497296</v>
      </c>
      <c r="I15" s="226">
        <v>51.454830002999998</v>
      </c>
      <c r="J15" s="226">
        <v>51.567649502000002</v>
      </c>
      <c r="K15" s="226">
        <v>51.958901935</v>
      </c>
      <c r="L15" s="226">
        <v>52.317387062000002</v>
      </c>
      <c r="M15" s="226">
        <v>52.731935894000003</v>
      </c>
      <c r="N15" s="226">
        <v>52.099779826999999</v>
      </c>
      <c r="O15" s="226">
        <v>52.744525017999997</v>
      </c>
      <c r="P15" s="226">
        <v>53.061000389</v>
      </c>
      <c r="Q15" s="226">
        <v>52.851712034999998</v>
      </c>
      <c r="R15" s="226">
        <v>52.199133215000003</v>
      </c>
      <c r="S15" s="226">
        <v>52.075943025000001</v>
      </c>
      <c r="T15" s="226">
        <v>52.397582477</v>
      </c>
      <c r="U15" s="226">
        <v>52.621162849000001</v>
      </c>
      <c r="V15" s="226">
        <v>52.390976989999999</v>
      </c>
      <c r="W15" s="226">
        <v>52.706095763999997</v>
      </c>
      <c r="X15" s="226">
        <v>53.016738979000003</v>
      </c>
      <c r="Y15" s="226">
        <v>53.728721110000002</v>
      </c>
      <c r="Z15" s="226">
        <v>54.057852263000001</v>
      </c>
      <c r="AA15" s="226">
        <v>52.825899978999999</v>
      </c>
      <c r="AB15" s="226">
        <v>53.214176041999998</v>
      </c>
      <c r="AC15" s="226">
        <v>53.304430125000003</v>
      </c>
      <c r="AD15" s="226">
        <v>52.842728948000001</v>
      </c>
      <c r="AE15" s="226">
        <v>52.329467713</v>
      </c>
      <c r="AF15" s="226">
        <v>52.443108191</v>
      </c>
      <c r="AG15" s="226">
        <v>52.295616955</v>
      </c>
      <c r="AH15" s="226">
        <v>52.607030512999998</v>
      </c>
      <c r="AI15" s="226">
        <v>52.231722554000001</v>
      </c>
      <c r="AJ15" s="226">
        <v>52.707157539000001</v>
      </c>
      <c r="AK15" s="226">
        <v>52.866918153999997</v>
      </c>
      <c r="AL15" s="226">
        <v>53.101448583</v>
      </c>
      <c r="AM15" s="780">
        <v>52.782730280999999</v>
      </c>
      <c r="AN15" s="226">
        <v>52.872750000000003</v>
      </c>
      <c r="AO15" s="226">
        <v>53.709055999999997</v>
      </c>
      <c r="AP15" s="226">
        <v>53.426310999999998</v>
      </c>
      <c r="AQ15" s="226">
        <v>53.176564999999997</v>
      </c>
      <c r="AR15" s="226">
        <v>53.798684000000002</v>
      </c>
      <c r="AS15" s="226">
        <v>54.762081000000002</v>
      </c>
      <c r="AT15" s="226">
        <v>55.234921</v>
      </c>
      <c r="AU15" s="226">
        <v>55.303556</v>
      </c>
      <c r="AV15" s="226">
        <v>55.334763000000002</v>
      </c>
      <c r="AW15" s="226">
        <v>55.437748999999997</v>
      </c>
      <c r="AX15" s="226">
        <v>55.144761000000003</v>
      </c>
      <c r="AY15" s="226">
        <v>53.984420999999998</v>
      </c>
      <c r="AZ15" s="780">
        <v>55.205953999999998</v>
      </c>
      <c r="BA15" s="780">
        <v>53.494348000000002</v>
      </c>
      <c r="BB15" s="780">
        <v>54.152385000000002</v>
      </c>
      <c r="BC15" s="780">
        <v>53.038668801</v>
      </c>
      <c r="BD15" s="780">
        <v>54.707725822999997</v>
      </c>
      <c r="BE15" s="780">
        <v>54.569352529</v>
      </c>
      <c r="BF15" s="287">
        <v>54.598151813000001</v>
      </c>
      <c r="BG15" s="287">
        <v>54.827106937000003</v>
      </c>
      <c r="BH15" s="287">
        <v>55.316478646999997</v>
      </c>
      <c r="BI15" s="287">
        <v>55.771852613999997</v>
      </c>
      <c r="BJ15" s="287">
        <v>56.015913523999998</v>
      </c>
      <c r="BK15" s="287">
        <v>56.084144041999998</v>
      </c>
      <c r="BL15" s="287">
        <v>56.389823581999998</v>
      </c>
      <c r="BM15" s="287">
        <v>56.334061726000002</v>
      </c>
      <c r="BN15" s="287">
        <v>56.219243087000002</v>
      </c>
      <c r="BO15" s="287">
        <v>56.106756343999997</v>
      </c>
      <c r="BP15" s="287">
        <v>55.966475125999999</v>
      </c>
      <c r="BQ15" s="287">
        <v>56.566762251999997</v>
      </c>
      <c r="BR15" s="287">
        <v>56.631263140999998</v>
      </c>
      <c r="BS15" s="287">
        <v>56.818264351000003</v>
      </c>
      <c r="BT15" s="287">
        <v>57.180146065000002</v>
      </c>
      <c r="BU15" s="287">
        <v>57.613168846000001</v>
      </c>
      <c r="BV15" s="287">
        <v>57.553925913</v>
      </c>
    </row>
    <row r="16" spans="1:74" ht="11.1" customHeight="1" x14ac:dyDescent="0.2">
      <c r="A16" s="255" t="s">
        <v>206</v>
      </c>
      <c r="B16" s="322" t="s">
        <v>198</v>
      </c>
      <c r="C16" s="226">
        <v>19.112994516000001</v>
      </c>
      <c r="D16" s="226">
        <v>19.075327536</v>
      </c>
      <c r="E16" s="226">
        <v>19.67678471</v>
      </c>
      <c r="F16" s="226">
        <v>19.696990766999999</v>
      </c>
      <c r="G16" s="226">
        <v>20.323216935000001</v>
      </c>
      <c r="H16" s="226">
        <v>20.533945500000002</v>
      </c>
      <c r="I16" s="226">
        <v>20.706959161</v>
      </c>
      <c r="J16" s="226">
        <v>20.225633128999998</v>
      </c>
      <c r="K16" s="226">
        <v>20.224521766999999</v>
      </c>
      <c r="L16" s="226">
        <v>20.42838729</v>
      </c>
      <c r="M16" s="226">
        <v>20.480401532999998</v>
      </c>
      <c r="N16" s="226">
        <v>19.504345355000002</v>
      </c>
      <c r="O16" s="226">
        <v>20.143132741999999</v>
      </c>
      <c r="P16" s="226">
        <v>20.117926357000002</v>
      </c>
      <c r="Q16" s="226">
        <v>20.442033290000001</v>
      </c>
      <c r="R16" s="226">
        <v>20.787871599999999</v>
      </c>
      <c r="S16" s="226">
        <v>20.967743806000001</v>
      </c>
      <c r="T16" s="226">
        <v>21.303136432999999</v>
      </c>
      <c r="U16" s="226">
        <v>21.421308581000002</v>
      </c>
      <c r="V16" s="226">
        <v>21.570248097</v>
      </c>
      <c r="W16" s="226">
        <v>21.65823</v>
      </c>
      <c r="X16" s="226">
        <v>21.714077226000001</v>
      </c>
      <c r="Y16" s="226">
        <v>21.723579767</v>
      </c>
      <c r="Z16" s="226">
        <v>21.454942805999998</v>
      </c>
      <c r="AA16" s="226">
        <v>20.443250677000002</v>
      </c>
      <c r="AB16" s="226">
        <v>20.986823552000001</v>
      </c>
      <c r="AC16" s="226">
        <v>21.382568323000001</v>
      </c>
      <c r="AD16" s="226">
        <v>21.776544266999998</v>
      </c>
      <c r="AE16" s="226">
        <v>22.042251418999999</v>
      </c>
      <c r="AF16" s="226">
        <v>22.3377172</v>
      </c>
      <c r="AG16" s="226">
        <v>22.162362354999999</v>
      </c>
      <c r="AH16" s="226">
        <v>22.295470483999999</v>
      </c>
      <c r="AI16" s="226">
        <v>22.245183099999998</v>
      </c>
      <c r="AJ16" s="226">
        <v>22.620137452000002</v>
      </c>
      <c r="AK16" s="226">
        <v>22.542569</v>
      </c>
      <c r="AL16" s="226">
        <v>22.060254387000001</v>
      </c>
      <c r="AM16" s="780">
        <v>21.307443289999998</v>
      </c>
      <c r="AN16" s="226">
        <v>21.630451785999998</v>
      </c>
      <c r="AO16" s="226">
        <v>21.990971386999998</v>
      </c>
      <c r="AP16" s="226">
        <v>22.127133467</v>
      </c>
      <c r="AQ16" s="226">
        <v>22.528798644999998</v>
      </c>
      <c r="AR16" s="226">
        <v>22.657530367</v>
      </c>
      <c r="AS16" s="226">
        <v>23.128456355000001</v>
      </c>
      <c r="AT16" s="226">
        <v>23.166508097000001</v>
      </c>
      <c r="AU16" s="226">
        <v>23.054583600000001</v>
      </c>
      <c r="AV16" s="226">
        <v>22.968376934999998</v>
      </c>
      <c r="AW16" s="226">
        <v>23.159025499999998</v>
      </c>
      <c r="AX16" s="226">
        <v>22.541734515999998</v>
      </c>
      <c r="AY16" s="226">
        <v>21.944460805999999</v>
      </c>
      <c r="AZ16" s="780">
        <v>22.617862536000001</v>
      </c>
      <c r="BA16" s="780">
        <v>21.542939935</v>
      </c>
      <c r="BB16" s="780">
        <v>21.282763500000001</v>
      </c>
      <c r="BC16" s="780">
        <v>21.888511951000002</v>
      </c>
      <c r="BD16" s="780">
        <v>22.134210142000001</v>
      </c>
      <c r="BE16" s="780">
        <v>22.361118221000002</v>
      </c>
      <c r="BF16" s="287">
        <v>22.25446312</v>
      </c>
      <c r="BG16" s="287">
        <v>22.329557989000001</v>
      </c>
      <c r="BH16" s="287">
        <v>22.646393332999999</v>
      </c>
      <c r="BI16" s="287">
        <v>22.774536156</v>
      </c>
      <c r="BJ16" s="287">
        <v>22.535387134</v>
      </c>
      <c r="BK16" s="287">
        <v>22.362435862000002</v>
      </c>
      <c r="BL16" s="287">
        <v>22.398390439</v>
      </c>
      <c r="BM16" s="287">
        <v>22.821471093</v>
      </c>
      <c r="BN16" s="287">
        <v>23.293179834</v>
      </c>
      <c r="BO16" s="287">
        <v>23.670257966000001</v>
      </c>
      <c r="BP16" s="287">
        <v>23.833653739999999</v>
      </c>
      <c r="BQ16" s="287">
        <v>23.888391390999999</v>
      </c>
      <c r="BR16" s="287">
        <v>23.927208417999999</v>
      </c>
      <c r="BS16" s="287">
        <v>23.767254525999999</v>
      </c>
      <c r="BT16" s="287">
        <v>23.897466092999998</v>
      </c>
      <c r="BU16" s="287">
        <v>23.862370012</v>
      </c>
      <c r="BV16" s="287">
        <v>23.542450250000002</v>
      </c>
    </row>
    <row r="17" spans="1:74" ht="11.1" customHeight="1" x14ac:dyDescent="0.2">
      <c r="A17" s="255"/>
      <c r="B17" s="257"/>
      <c r="C17" s="226"/>
      <c r="D17" s="226"/>
      <c r="E17" s="226"/>
      <c r="F17" s="226"/>
      <c r="G17" s="226"/>
      <c r="H17" s="226"/>
      <c r="I17" s="226"/>
      <c r="J17" s="226"/>
      <c r="K17" s="226"/>
      <c r="L17" s="226"/>
      <c r="M17" s="226"/>
      <c r="N17" s="226"/>
      <c r="O17" s="226"/>
      <c r="P17" s="226"/>
      <c r="Q17" s="226"/>
      <c r="R17" s="226"/>
      <c r="S17" s="226"/>
      <c r="T17" s="226"/>
      <c r="U17" s="226"/>
      <c r="V17" s="226"/>
      <c r="W17" s="226"/>
      <c r="X17" s="226"/>
      <c r="Y17" s="226"/>
      <c r="Z17" s="226"/>
      <c r="AA17" s="226"/>
      <c r="AB17" s="226"/>
      <c r="AC17" s="226"/>
      <c r="AD17" s="226"/>
      <c r="AE17" s="226"/>
      <c r="AF17" s="226"/>
      <c r="AG17" s="226"/>
      <c r="AH17" s="226"/>
      <c r="AI17" s="226"/>
      <c r="AJ17" s="226"/>
      <c r="AK17" s="226"/>
      <c r="AL17" s="226"/>
      <c r="AM17" s="780"/>
      <c r="AN17" s="226"/>
      <c r="AO17" s="226"/>
      <c r="AP17" s="226"/>
      <c r="AQ17" s="226"/>
      <c r="AR17" s="226"/>
      <c r="AS17" s="226"/>
      <c r="AT17" s="226"/>
      <c r="AU17" s="226"/>
      <c r="AV17" s="226"/>
      <c r="AW17" s="226"/>
      <c r="AX17" s="226"/>
      <c r="AY17" s="226"/>
      <c r="AZ17" s="780"/>
      <c r="BA17" s="780"/>
      <c r="BB17" s="780"/>
      <c r="BC17" s="780"/>
      <c r="BD17" s="780"/>
      <c r="BE17" s="780"/>
      <c r="BF17" s="287"/>
      <c r="BG17" s="287"/>
      <c r="BH17" s="287"/>
      <c r="BI17" s="287"/>
      <c r="BJ17" s="287"/>
      <c r="BK17" s="287"/>
      <c r="BL17" s="287"/>
      <c r="BM17" s="287"/>
      <c r="BN17" s="287"/>
      <c r="BO17" s="287"/>
      <c r="BP17" s="287"/>
      <c r="BQ17" s="287"/>
      <c r="BR17" s="287"/>
      <c r="BS17" s="287"/>
      <c r="BT17" s="287"/>
      <c r="BU17" s="287"/>
      <c r="BV17" s="287"/>
    </row>
    <row r="18" spans="1:74" ht="11.1" customHeight="1" x14ac:dyDescent="0.2">
      <c r="A18" s="255"/>
      <c r="B18" s="256" t="s">
        <v>207</v>
      </c>
      <c r="C18" s="226"/>
      <c r="D18" s="226"/>
      <c r="E18" s="226"/>
      <c r="F18" s="226"/>
      <c r="G18" s="226"/>
      <c r="H18" s="226"/>
      <c r="I18" s="226"/>
      <c r="J18" s="226"/>
      <c r="K18" s="226"/>
      <c r="L18" s="226"/>
      <c r="M18" s="226"/>
      <c r="N18" s="226"/>
      <c r="O18" s="226"/>
      <c r="P18" s="226"/>
      <c r="Q18" s="226"/>
      <c r="R18" s="226"/>
      <c r="S18" s="226"/>
      <c r="T18" s="226"/>
      <c r="U18" s="226"/>
      <c r="V18" s="226"/>
      <c r="W18" s="226"/>
      <c r="X18" s="226"/>
      <c r="Y18" s="226"/>
      <c r="Z18" s="226"/>
      <c r="AA18" s="226"/>
      <c r="AB18" s="226"/>
      <c r="AC18" s="226"/>
      <c r="AD18" s="226"/>
      <c r="AE18" s="226"/>
      <c r="AF18" s="226"/>
      <c r="AG18" s="226"/>
      <c r="AH18" s="226"/>
      <c r="AI18" s="226"/>
      <c r="AJ18" s="226"/>
      <c r="AK18" s="226"/>
      <c r="AL18" s="226"/>
      <c r="AM18" s="780"/>
      <c r="AN18" s="226"/>
      <c r="AO18" s="226"/>
      <c r="AP18" s="226"/>
      <c r="AQ18" s="226"/>
      <c r="AR18" s="226"/>
      <c r="AS18" s="226"/>
      <c r="AT18" s="226"/>
      <c r="AU18" s="226"/>
      <c r="AV18" s="226"/>
      <c r="AW18" s="226"/>
      <c r="AX18" s="226"/>
      <c r="AY18" s="226"/>
      <c r="AZ18" s="780"/>
      <c r="BA18" s="780"/>
      <c r="BB18" s="780"/>
      <c r="BC18" s="780"/>
      <c r="BD18" s="780"/>
      <c r="BE18" s="780"/>
      <c r="BF18" s="287"/>
      <c r="BG18" s="287"/>
      <c r="BH18" s="287"/>
      <c r="BI18" s="287"/>
      <c r="BJ18" s="287"/>
      <c r="BK18" s="287"/>
      <c r="BL18" s="287"/>
      <c r="BM18" s="287"/>
      <c r="BN18" s="287"/>
      <c r="BO18" s="287"/>
      <c r="BP18" s="287"/>
      <c r="BQ18" s="287"/>
      <c r="BR18" s="287"/>
      <c r="BS18" s="287"/>
      <c r="BT18" s="287"/>
      <c r="BU18" s="287"/>
      <c r="BV18" s="287"/>
    </row>
    <row r="19" spans="1:74" s="210" customFormat="1" ht="11.1" customHeight="1" x14ac:dyDescent="0.2">
      <c r="A19" s="324" t="s">
        <v>208</v>
      </c>
      <c r="B19" s="318" t="s">
        <v>194</v>
      </c>
      <c r="C19" s="71">
        <v>97.204407423999996</v>
      </c>
      <c r="D19" s="71">
        <v>100.45605451</v>
      </c>
      <c r="E19" s="71">
        <v>99.222004071000001</v>
      </c>
      <c r="F19" s="71">
        <v>97.920641169999996</v>
      </c>
      <c r="G19" s="71">
        <v>99.201077308999999</v>
      </c>
      <c r="H19" s="71">
        <v>101.00595104</v>
      </c>
      <c r="I19" s="71">
        <v>100.2310303</v>
      </c>
      <c r="J19" s="71">
        <v>100.79262566</v>
      </c>
      <c r="K19" s="71">
        <v>101.06850424</v>
      </c>
      <c r="L19" s="71">
        <v>98.840211173</v>
      </c>
      <c r="M19" s="71">
        <v>100.37433489</v>
      </c>
      <c r="N19" s="71">
        <v>100.95198658</v>
      </c>
      <c r="O19" s="71">
        <v>97.930606139999995</v>
      </c>
      <c r="P19" s="71">
        <v>101.55325379</v>
      </c>
      <c r="Q19" s="71">
        <v>101.00860398</v>
      </c>
      <c r="R19" s="71">
        <v>100.02995910999999</v>
      </c>
      <c r="S19" s="71">
        <v>101.44917049999999</v>
      </c>
      <c r="T19" s="71">
        <v>103.14403743</v>
      </c>
      <c r="U19" s="71">
        <v>101.79194041</v>
      </c>
      <c r="V19" s="71">
        <v>102.05528738</v>
      </c>
      <c r="W19" s="71">
        <v>102.01663832</v>
      </c>
      <c r="X19" s="71">
        <v>101.46528791999999</v>
      </c>
      <c r="Y19" s="71">
        <v>102.37069667</v>
      </c>
      <c r="Z19" s="71">
        <v>102.55881407</v>
      </c>
      <c r="AA19" s="71">
        <v>99.741219165000004</v>
      </c>
      <c r="AB19" s="71">
        <v>101.90490412</v>
      </c>
      <c r="AC19" s="71">
        <v>101.32258548</v>
      </c>
      <c r="AD19" s="71">
        <v>102.15395436</v>
      </c>
      <c r="AE19" s="71">
        <v>103.13807822</v>
      </c>
      <c r="AF19" s="71">
        <v>103.80818554</v>
      </c>
      <c r="AG19" s="71">
        <v>103.99153504</v>
      </c>
      <c r="AH19" s="71">
        <v>103.52202978</v>
      </c>
      <c r="AI19" s="71">
        <v>103.39707464999999</v>
      </c>
      <c r="AJ19" s="71">
        <v>103.71816346999999</v>
      </c>
      <c r="AK19" s="71">
        <v>103.34333011</v>
      </c>
      <c r="AL19" s="71">
        <v>103.56513674</v>
      </c>
      <c r="AM19" s="792">
        <v>101.72210715999999</v>
      </c>
      <c r="AN19" s="71">
        <v>103.22140305000001</v>
      </c>
      <c r="AO19" s="71">
        <v>102.02724795</v>
      </c>
      <c r="AP19" s="71">
        <v>103.29724508</v>
      </c>
      <c r="AQ19" s="71">
        <v>103.20725213999999</v>
      </c>
      <c r="AR19" s="71">
        <v>105.44353619</v>
      </c>
      <c r="AS19" s="71">
        <v>105.13092489</v>
      </c>
      <c r="AT19" s="71">
        <v>104.19838503</v>
      </c>
      <c r="AU19" s="71">
        <v>105.55030420999999</v>
      </c>
      <c r="AV19" s="71">
        <v>104.14830033</v>
      </c>
      <c r="AW19" s="71">
        <v>103.93473784</v>
      </c>
      <c r="AX19" s="71">
        <v>105.91092113000001</v>
      </c>
      <c r="AY19" s="71">
        <v>102.27573390000001</v>
      </c>
      <c r="AZ19" s="792">
        <v>104.24075993</v>
      </c>
      <c r="BA19" s="792">
        <v>102.00910991000001</v>
      </c>
      <c r="BB19" s="792">
        <v>99.439356614000005</v>
      </c>
      <c r="BC19" s="792">
        <v>99.848859970000007</v>
      </c>
      <c r="BD19" s="792">
        <v>101.72206142</v>
      </c>
      <c r="BE19" s="792">
        <v>101.48441759000001</v>
      </c>
      <c r="BF19" s="317">
        <v>104.43055099999999</v>
      </c>
      <c r="BG19" s="317">
        <v>104.61642768999999</v>
      </c>
      <c r="BH19" s="317">
        <v>103.42681932000001</v>
      </c>
      <c r="BI19" s="317">
        <v>104.16024537</v>
      </c>
      <c r="BJ19" s="317">
        <v>105.27382795</v>
      </c>
      <c r="BK19" s="317">
        <v>102.42098677</v>
      </c>
      <c r="BL19" s="317">
        <v>104.68172934</v>
      </c>
      <c r="BM19" s="317">
        <v>103.49632373</v>
      </c>
      <c r="BN19" s="317">
        <v>104.34441488</v>
      </c>
      <c r="BO19" s="317">
        <v>104.52401566</v>
      </c>
      <c r="BP19" s="317">
        <v>106.05010091</v>
      </c>
      <c r="BQ19" s="317">
        <v>105.76781467000001</v>
      </c>
      <c r="BR19" s="317">
        <v>105.65780085999999</v>
      </c>
      <c r="BS19" s="317">
        <v>105.83874314000001</v>
      </c>
      <c r="BT19" s="317">
        <v>104.67844844</v>
      </c>
      <c r="BU19" s="317">
        <v>105.45751251999999</v>
      </c>
      <c r="BV19" s="317">
        <v>106.63592507</v>
      </c>
    </row>
    <row r="20" spans="1:74" s="210" customFormat="1" ht="11.1" customHeight="1" x14ac:dyDescent="0.2">
      <c r="A20" s="324" t="s">
        <v>209</v>
      </c>
      <c r="B20" s="321" t="s">
        <v>210</v>
      </c>
      <c r="C20" s="71">
        <v>44.433121399999997</v>
      </c>
      <c r="D20" s="71">
        <v>46.595428472000002</v>
      </c>
      <c r="E20" s="71">
        <v>46.132115628999998</v>
      </c>
      <c r="F20" s="71">
        <v>44.477686988999999</v>
      </c>
      <c r="G20" s="71">
        <v>44.937032160999998</v>
      </c>
      <c r="H20" s="71">
        <v>46.107595271999998</v>
      </c>
      <c r="I20" s="71">
        <v>45.704959893999998</v>
      </c>
      <c r="J20" s="71">
        <v>46.527702281000003</v>
      </c>
      <c r="K20" s="71">
        <v>46.125959846000001</v>
      </c>
      <c r="L20" s="71">
        <v>45.035969766000001</v>
      </c>
      <c r="M20" s="71">
        <v>46.002572123999997</v>
      </c>
      <c r="N20" s="71">
        <v>45.947797592000001</v>
      </c>
      <c r="O20" s="71">
        <v>43.980047839999997</v>
      </c>
      <c r="P20" s="71">
        <v>46.200046428</v>
      </c>
      <c r="Q20" s="71">
        <v>45.862143048</v>
      </c>
      <c r="R20" s="71">
        <v>44.497014886000002</v>
      </c>
      <c r="S20" s="71">
        <v>45.451624699</v>
      </c>
      <c r="T20" s="71">
        <v>46.590597158000001</v>
      </c>
      <c r="U20" s="71">
        <v>45.678179960000001</v>
      </c>
      <c r="V20" s="71">
        <v>46.297816537999999</v>
      </c>
      <c r="W20" s="71">
        <v>45.604635410999997</v>
      </c>
      <c r="X20" s="71">
        <v>46.199643620000003</v>
      </c>
      <c r="Y20" s="71">
        <v>46.350600692</v>
      </c>
      <c r="Z20" s="71">
        <v>45.941006565999999</v>
      </c>
      <c r="AA20" s="71">
        <v>44.550587788000001</v>
      </c>
      <c r="AB20" s="71">
        <v>45.300775332000001</v>
      </c>
      <c r="AC20" s="71">
        <v>44.918188684</v>
      </c>
      <c r="AD20" s="71">
        <v>45.467364715999999</v>
      </c>
      <c r="AE20" s="71">
        <v>46.002422416999998</v>
      </c>
      <c r="AF20" s="71">
        <v>46.124244705999999</v>
      </c>
      <c r="AG20" s="71">
        <v>46.551937963</v>
      </c>
      <c r="AH20" s="71">
        <v>46.786167642999999</v>
      </c>
      <c r="AI20" s="71">
        <v>46.120336401000003</v>
      </c>
      <c r="AJ20" s="71">
        <v>47.24911985</v>
      </c>
      <c r="AK20" s="71">
        <v>46.044435166</v>
      </c>
      <c r="AL20" s="71">
        <v>45.850125970999997</v>
      </c>
      <c r="AM20" s="792">
        <v>45.229848941</v>
      </c>
      <c r="AN20" s="71">
        <v>45.821366922000003</v>
      </c>
      <c r="AO20" s="71">
        <v>44.875684706000001</v>
      </c>
      <c r="AP20" s="71">
        <v>45.699519287999998</v>
      </c>
      <c r="AQ20" s="71">
        <v>44.925993095000003</v>
      </c>
      <c r="AR20" s="71">
        <v>46.494809466</v>
      </c>
      <c r="AS20" s="71">
        <v>46.717122240000002</v>
      </c>
      <c r="AT20" s="71">
        <v>46.165785204000002</v>
      </c>
      <c r="AU20" s="71">
        <v>46.734209753999998</v>
      </c>
      <c r="AV20" s="71">
        <v>46.465722763999999</v>
      </c>
      <c r="AW20" s="71">
        <v>45.197882747999998</v>
      </c>
      <c r="AX20" s="71">
        <v>46.540683872999999</v>
      </c>
      <c r="AY20" s="71">
        <v>45.397593477000001</v>
      </c>
      <c r="AZ20" s="792">
        <v>46.465434610999999</v>
      </c>
      <c r="BA20" s="792">
        <v>45.141564614000004</v>
      </c>
      <c r="BB20" s="792">
        <v>44.329133218000003</v>
      </c>
      <c r="BC20" s="792">
        <v>44.279999050000001</v>
      </c>
      <c r="BD20" s="792">
        <v>45.38706105</v>
      </c>
      <c r="BE20" s="792">
        <v>45.568348348999997</v>
      </c>
      <c r="BF20" s="317">
        <v>46.387440099999999</v>
      </c>
      <c r="BG20" s="317">
        <v>45.706161590999997</v>
      </c>
      <c r="BH20" s="317">
        <v>45.916157427000002</v>
      </c>
      <c r="BI20" s="317">
        <v>45.526847564999997</v>
      </c>
      <c r="BJ20" s="317">
        <v>45.906069592999998</v>
      </c>
      <c r="BK20" s="317">
        <v>44.973270251999999</v>
      </c>
      <c r="BL20" s="317">
        <v>46.149515567999998</v>
      </c>
      <c r="BM20" s="317">
        <v>45.360327890000001</v>
      </c>
      <c r="BN20" s="317">
        <v>45.328356528</v>
      </c>
      <c r="BO20" s="317">
        <v>45.167094071999998</v>
      </c>
      <c r="BP20" s="317">
        <v>45.987550779999999</v>
      </c>
      <c r="BQ20" s="317">
        <v>46.280527814000003</v>
      </c>
      <c r="BR20" s="317">
        <v>46.606639680000001</v>
      </c>
      <c r="BS20" s="317">
        <v>45.931509022</v>
      </c>
      <c r="BT20" s="317">
        <v>46.113921349999998</v>
      </c>
      <c r="BU20" s="317">
        <v>45.747192175000002</v>
      </c>
      <c r="BV20" s="317">
        <v>46.14922687</v>
      </c>
    </row>
    <row r="21" spans="1:74" ht="11.1" customHeight="1" x14ac:dyDescent="0.2">
      <c r="A21" s="255" t="s">
        <v>211</v>
      </c>
      <c r="B21" s="322" t="s">
        <v>212</v>
      </c>
      <c r="C21" s="226">
        <v>2.3574999999999999</v>
      </c>
      <c r="D21" s="226">
        <v>2.4460999999999999</v>
      </c>
      <c r="E21" s="226">
        <v>2.214</v>
      </c>
      <c r="F21" s="226">
        <v>2.2357999999999998</v>
      </c>
      <c r="G21" s="226">
        <v>2.2814999999999999</v>
      </c>
      <c r="H21" s="226">
        <v>2.5057999999999998</v>
      </c>
      <c r="I21" s="226">
        <v>2.5061</v>
      </c>
      <c r="J21" s="226">
        <v>2.4134000000000002</v>
      </c>
      <c r="K21" s="226">
        <v>2.4085999999999999</v>
      </c>
      <c r="L21" s="226">
        <v>2.4249999999999998</v>
      </c>
      <c r="M21" s="226">
        <v>2.5041000000000002</v>
      </c>
      <c r="N21" s="226">
        <v>2.5255000000000001</v>
      </c>
      <c r="O21" s="226">
        <v>2.2873000000000001</v>
      </c>
      <c r="P21" s="226">
        <v>2.383</v>
      </c>
      <c r="Q21" s="226">
        <v>2.3365</v>
      </c>
      <c r="R21" s="226">
        <v>2.2742</v>
      </c>
      <c r="S21" s="226">
        <v>2.3081999999999998</v>
      </c>
      <c r="T21" s="226">
        <v>2.6846999999999999</v>
      </c>
      <c r="U21" s="226">
        <v>2.6899000000000002</v>
      </c>
      <c r="V21" s="226">
        <v>2.5979999999999999</v>
      </c>
      <c r="W21" s="226">
        <v>2.3571</v>
      </c>
      <c r="X21" s="226">
        <v>2.5699000000000001</v>
      </c>
      <c r="Y21" s="226">
        <v>2.3953000000000002</v>
      </c>
      <c r="Z21" s="226">
        <v>2.4590999999999998</v>
      </c>
      <c r="AA21" s="226">
        <v>2.4144999999999999</v>
      </c>
      <c r="AB21" s="226">
        <v>2.4302000000000001</v>
      </c>
      <c r="AC21" s="226">
        <v>2.2686999999999999</v>
      </c>
      <c r="AD21" s="226">
        <v>2.2002000000000002</v>
      </c>
      <c r="AE21" s="226">
        <v>2.4098999999999999</v>
      </c>
      <c r="AF21" s="226">
        <v>2.5335999999999999</v>
      </c>
      <c r="AG21" s="226">
        <v>2.5678000000000001</v>
      </c>
      <c r="AH21" s="226">
        <v>2.5148000000000001</v>
      </c>
      <c r="AI21" s="226">
        <v>2.4893999999999998</v>
      </c>
      <c r="AJ21" s="226">
        <v>2.4817999999999998</v>
      </c>
      <c r="AK21" s="226">
        <v>2.5505</v>
      </c>
      <c r="AL21" s="226">
        <v>2.4207000000000001</v>
      </c>
      <c r="AM21" s="780">
        <v>2.456</v>
      </c>
      <c r="AN21" s="226">
        <v>2.4199000000000002</v>
      </c>
      <c r="AO21" s="226">
        <v>2.4125000000000001</v>
      </c>
      <c r="AP21" s="226">
        <v>2.3037000000000001</v>
      </c>
      <c r="AQ21" s="226">
        <v>2.3374999999999999</v>
      </c>
      <c r="AR21" s="226">
        <v>2.3445</v>
      </c>
      <c r="AS21" s="226">
        <v>2.5003000000000002</v>
      </c>
      <c r="AT21" s="226">
        <v>2.5164</v>
      </c>
      <c r="AU21" s="226">
        <v>2.7235</v>
      </c>
      <c r="AV21" s="226">
        <v>2.5461</v>
      </c>
      <c r="AW21" s="226">
        <v>2.6116000000000001</v>
      </c>
      <c r="AX21" s="226">
        <v>2.5434000000000001</v>
      </c>
      <c r="AY21" s="226">
        <v>2.5489999999999999</v>
      </c>
      <c r="AZ21" s="780">
        <v>2.42</v>
      </c>
      <c r="BA21" s="780">
        <v>2.4941</v>
      </c>
      <c r="BB21" s="780">
        <v>2.2395999999999998</v>
      </c>
      <c r="BC21" s="780">
        <v>2.4143140372</v>
      </c>
      <c r="BD21" s="780">
        <v>2.4973341336999999</v>
      </c>
      <c r="BE21" s="780">
        <v>2.5418131157000001</v>
      </c>
      <c r="BF21" s="287">
        <v>2.5446575239999998</v>
      </c>
      <c r="BG21" s="287">
        <v>2.5092427652999998</v>
      </c>
      <c r="BH21" s="287">
        <v>2.5058218227000002</v>
      </c>
      <c r="BI21" s="287">
        <v>2.5036913448</v>
      </c>
      <c r="BJ21" s="287">
        <v>2.4643201361</v>
      </c>
      <c r="BK21" s="287">
        <v>2.4332698853000001</v>
      </c>
      <c r="BL21" s="287">
        <v>2.4713525340000002</v>
      </c>
      <c r="BM21" s="287">
        <v>2.3528627699000002</v>
      </c>
      <c r="BN21" s="287">
        <v>2.2959035453999999</v>
      </c>
      <c r="BO21" s="287">
        <v>2.3995185210000001</v>
      </c>
      <c r="BP21" s="287">
        <v>2.4923523097000002</v>
      </c>
      <c r="BQ21" s="287">
        <v>2.5367422058</v>
      </c>
      <c r="BR21" s="287">
        <v>2.5395809169999999</v>
      </c>
      <c r="BS21" s="287">
        <v>2.5042370898000001</v>
      </c>
      <c r="BT21" s="287">
        <v>2.5008229988999999</v>
      </c>
      <c r="BU21" s="287">
        <v>2.4986967881000002</v>
      </c>
      <c r="BV21" s="287">
        <v>2.4594044351000002</v>
      </c>
    </row>
    <row r="22" spans="1:74" ht="11.1" customHeight="1" x14ac:dyDescent="0.2">
      <c r="A22" s="255" t="s">
        <v>213</v>
      </c>
      <c r="B22" s="322" t="s">
        <v>214</v>
      </c>
      <c r="C22" s="226">
        <v>12.4656</v>
      </c>
      <c r="D22" s="226">
        <v>13.8146</v>
      </c>
      <c r="E22" s="226">
        <v>13.5626</v>
      </c>
      <c r="F22" s="226">
        <v>13.2898</v>
      </c>
      <c r="G22" s="226">
        <v>13.460100000000001</v>
      </c>
      <c r="H22" s="226">
        <v>13.873900000000001</v>
      </c>
      <c r="I22" s="226">
        <v>13.852</v>
      </c>
      <c r="J22" s="226">
        <v>14.136799999999999</v>
      </c>
      <c r="K22" s="226">
        <v>14.2507</v>
      </c>
      <c r="L22" s="226">
        <v>13.284800000000001</v>
      </c>
      <c r="M22" s="226">
        <v>13.470599999999999</v>
      </c>
      <c r="N22" s="226">
        <v>13.4839</v>
      </c>
      <c r="O22" s="226">
        <v>12.382300000000001</v>
      </c>
      <c r="P22" s="226">
        <v>13.602499999999999</v>
      </c>
      <c r="Q22" s="226">
        <v>13.3696</v>
      </c>
      <c r="R22" s="226">
        <v>13.0617</v>
      </c>
      <c r="S22" s="226">
        <v>13.658099999999999</v>
      </c>
      <c r="T22" s="226">
        <v>13.924799999999999</v>
      </c>
      <c r="U22" s="226">
        <v>13.615600000000001</v>
      </c>
      <c r="V22" s="226">
        <v>13.5541</v>
      </c>
      <c r="W22" s="226">
        <v>13.799099999999999</v>
      </c>
      <c r="X22" s="226">
        <v>13.7408</v>
      </c>
      <c r="Y22" s="226">
        <v>13.3697</v>
      </c>
      <c r="Z22" s="226">
        <v>12.9758</v>
      </c>
      <c r="AA22" s="226">
        <v>12.536899999999999</v>
      </c>
      <c r="AB22" s="226">
        <v>12.9565</v>
      </c>
      <c r="AC22" s="226">
        <v>12.8978</v>
      </c>
      <c r="AD22" s="226">
        <v>13.6645</v>
      </c>
      <c r="AE22" s="226">
        <v>13.4033</v>
      </c>
      <c r="AF22" s="226">
        <v>13.707599999999999</v>
      </c>
      <c r="AG22" s="226">
        <v>14.2073</v>
      </c>
      <c r="AH22" s="226">
        <v>13.8331</v>
      </c>
      <c r="AI22" s="226">
        <v>13.9688</v>
      </c>
      <c r="AJ22" s="226">
        <v>14.1014</v>
      </c>
      <c r="AK22" s="226">
        <v>13.410600000000001</v>
      </c>
      <c r="AL22" s="226">
        <v>12.9186</v>
      </c>
      <c r="AM22" s="780">
        <v>12.485300000000001</v>
      </c>
      <c r="AN22" s="226">
        <v>13.3066</v>
      </c>
      <c r="AO22" s="226">
        <v>13.006500000000001</v>
      </c>
      <c r="AP22" s="226">
        <v>13.7575</v>
      </c>
      <c r="AQ22" s="226">
        <v>13.332700000000001</v>
      </c>
      <c r="AR22" s="226">
        <v>13.9855</v>
      </c>
      <c r="AS22" s="226">
        <v>13.8835</v>
      </c>
      <c r="AT22" s="226">
        <v>13.3171</v>
      </c>
      <c r="AU22" s="226">
        <v>13.946999999999999</v>
      </c>
      <c r="AV22" s="226">
        <v>13.8361</v>
      </c>
      <c r="AW22" s="226">
        <v>12.9758</v>
      </c>
      <c r="AX22" s="226">
        <v>13.313499999999999</v>
      </c>
      <c r="AY22" s="226">
        <v>12.5122</v>
      </c>
      <c r="AZ22" s="780">
        <v>13.2265</v>
      </c>
      <c r="BA22" s="780">
        <v>13.0322</v>
      </c>
      <c r="BB22" s="780">
        <v>12.9343</v>
      </c>
      <c r="BC22" s="780">
        <v>13.176676512</v>
      </c>
      <c r="BD22" s="780">
        <v>13.543694989</v>
      </c>
      <c r="BE22" s="780">
        <v>13.768009933</v>
      </c>
      <c r="BF22" s="287">
        <v>13.64467666</v>
      </c>
      <c r="BG22" s="287">
        <v>13.809560758</v>
      </c>
      <c r="BH22" s="287">
        <v>13.612751292</v>
      </c>
      <c r="BI22" s="287">
        <v>13.238740022</v>
      </c>
      <c r="BJ22" s="287">
        <v>13.051351110000001</v>
      </c>
      <c r="BK22" s="287">
        <v>12.526674837</v>
      </c>
      <c r="BL22" s="287">
        <v>13.329659004</v>
      </c>
      <c r="BM22" s="287">
        <v>13.151992843</v>
      </c>
      <c r="BN22" s="287">
        <v>13.340252660000001</v>
      </c>
      <c r="BO22" s="287">
        <v>13.213778967</v>
      </c>
      <c r="BP22" s="287">
        <v>13.583196257000001</v>
      </c>
      <c r="BQ22" s="287">
        <v>13.808977312</v>
      </c>
      <c r="BR22" s="287">
        <v>13.684837937999999</v>
      </c>
      <c r="BS22" s="287">
        <v>13.850799711000001</v>
      </c>
      <c r="BT22" s="287">
        <v>13.652703907999999</v>
      </c>
      <c r="BU22" s="287">
        <v>13.27624812</v>
      </c>
      <c r="BV22" s="287">
        <v>13.087634444000001</v>
      </c>
    </row>
    <row r="23" spans="1:74" ht="11.1" customHeight="1" x14ac:dyDescent="0.2">
      <c r="A23" s="255" t="s">
        <v>215</v>
      </c>
      <c r="B23" s="322" t="s">
        <v>216</v>
      </c>
      <c r="C23" s="226">
        <v>3.7709999999999999</v>
      </c>
      <c r="D23" s="226">
        <v>3.8090999999999999</v>
      </c>
      <c r="E23" s="226">
        <v>3.4796999999999998</v>
      </c>
      <c r="F23" s="226">
        <v>2.9710999999999999</v>
      </c>
      <c r="G23" s="226">
        <v>2.9194</v>
      </c>
      <c r="H23" s="226">
        <v>3.0842999999999998</v>
      </c>
      <c r="I23" s="226">
        <v>3.0636999999999999</v>
      </c>
      <c r="J23" s="226">
        <v>3.2801999999999998</v>
      </c>
      <c r="K23" s="226">
        <v>3.1183999999999998</v>
      </c>
      <c r="L23" s="226">
        <v>3.1932</v>
      </c>
      <c r="M23" s="226">
        <v>3.4176000000000002</v>
      </c>
      <c r="N23" s="226">
        <v>3.9664999999999999</v>
      </c>
      <c r="O23" s="226">
        <v>3.7176</v>
      </c>
      <c r="P23" s="226">
        <v>3.8746</v>
      </c>
      <c r="Q23" s="226">
        <v>3.4718</v>
      </c>
      <c r="R23" s="226">
        <v>3.1440999999999999</v>
      </c>
      <c r="S23" s="226">
        <v>2.9523000000000001</v>
      </c>
      <c r="T23" s="226">
        <v>3.0402999999999998</v>
      </c>
      <c r="U23" s="226">
        <v>3.0221</v>
      </c>
      <c r="V23" s="226">
        <v>3.0800999999999998</v>
      </c>
      <c r="W23" s="226">
        <v>3.0510000000000002</v>
      </c>
      <c r="X23" s="226">
        <v>3.0369000000000002</v>
      </c>
      <c r="Y23" s="226">
        <v>3.3893</v>
      </c>
      <c r="Z23" s="226">
        <v>3.6996000000000002</v>
      </c>
      <c r="AA23" s="226">
        <v>3.4416000000000002</v>
      </c>
      <c r="AB23" s="226">
        <v>3.5148000000000001</v>
      </c>
      <c r="AC23" s="226">
        <v>3.3511000000000002</v>
      </c>
      <c r="AD23" s="226">
        <v>3.0954999999999999</v>
      </c>
      <c r="AE23" s="226">
        <v>2.8754</v>
      </c>
      <c r="AF23" s="226">
        <v>2.8786</v>
      </c>
      <c r="AG23" s="226">
        <v>2.8611</v>
      </c>
      <c r="AH23" s="226">
        <v>2.9569999999999999</v>
      </c>
      <c r="AI23" s="226">
        <v>2.9098000000000002</v>
      </c>
      <c r="AJ23" s="226">
        <v>2.9548000000000001</v>
      </c>
      <c r="AK23" s="226">
        <v>3.2989000000000002</v>
      </c>
      <c r="AL23" s="226">
        <v>3.5568</v>
      </c>
      <c r="AM23" s="780">
        <v>3.3774000000000002</v>
      </c>
      <c r="AN23" s="226">
        <v>3.4581</v>
      </c>
      <c r="AO23" s="226">
        <v>3.2111000000000001</v>
      </c>
      <c r="AP23" s="226">
        <v>3.0531000000000001</v>
      </c>
      <c r="AQ23" s="226">
        <v>2.7181000000000002</v>
      </c>
      <c r="AR23" s="226">
        <v>2.8574999999999999</v>
      </c>
      <c r="AS23" s="226">
        <v>2.8277999999999999</v>
      </c>
      <c r="AT23" s="226">
        <v>2.8759000000000001</v>
      </c>
      <c r="AU23" s="226">
        <v>2.9365000000000001</v>
      </c>
      <c r="AV23" s="226">
        <v>2.9384999999999999</v>
      </c>
      <c r="AW23" s="226">
        <v>3.1215999999999999</v>
      </c>
      <c r="AX23" s="226">
        <v>3.5089999999999999</v>
      </c>
      <c r="AY23" s="226">
        <v>3.3714</v>
      </c>
      <c r="AZ23" s="780">
        <v>3.3534999999999999</v>
      </c>
      <c r="BA23" s="780">
        <v>3.1000999999999999</v>
      </c>
      <c r="BB23" s="780">
        <v>2.6652999999999998</v>
      </c>
      <c r="BC23" s="780">
        <v>2.5926631065999999</v>
      </c>
      <c r="BD23" s="780">
        <v>2.5981449272999999</v>
      </c>
      <c r="BE23" s="780">
        <v>2.7028954813000001</v>
      </c>
      <c r="BF23" s="287">
        <v>2.8532527924000002</v>
      </c>
      <c r="BG23" s="287">
        <v>2.7829534856000002</v>
      </c>
      <c r="BH23" s="287">
        <v>2.8071458224999999</v>
      </c>
      <c r="BI23" s="287">
        <v>3.0876529061000002</v>
      </c>
      <c r="BJ23" s="287">
        <v>3.4388702002999998</v>
      </c>
      <c r="BK23" s="287">
        <v>3.2595460129</v>
      </c>
      <c r="BL23" s="287">
        <v>3.438280175</v>
      </c>
      <c r="BM23" s="287">
        <v>3.1375694788000001</v>
      </c>
      <c r="BN23" s="287">
        <v>2.8228812065</v>
      </c>
      <c r="BO23" s="287">
        <v>2.6201205926000002</v>
      </c>
      <c r="BP23" s="287">
        <v>2.6157069689000001</v>
      </c>
      <c r="BQ23" s="287">
        <v>2.7121723295</v>
      </c>
      <c r="BR23" s="287">
        <v>2.7769940614999999</v>
      </c>
      <c r="BS23" s="287">
        <v>2.7083215557</v>
      </c>
      <c r="BT23" s="287">
        <v>2.7319540561000002</v>
      </c>
      <c r="BU23" s="287">
        <v>3.0059699058999998</v>
      </c>
      <c r="BV23" s="287">
        <v>3.3490596564000001</v>
      </c>
    </row>
    <row r="24" spans="1:74" ht="11.1" customHeight="1" x14ac:dyDescent="0.2">
      <c r="A24" s="255" t="s">
        <v>217</v>
      </c>
      <c r="B24" s="322" t="s">
        <v>218</v>
      </c>
      <c r="C24" s="226">
        <v>19.613111</v>
      </c>
      <c r="D24" s="226">
        <v>20.190412999999999</v>
      </c>
      <c r="E24" s="226">
        <v>20.483485999999999</v>
      </c>
      <c r="F24" s="226">
        <v>19.727340999999999</v>
      </c>
      <c r="G24" s="226">
        <v>19.839566999999999</v>
      </c>
      <c r="H24" s="226">
        <v>20.433236999999998</v>
      </c>
      <c r="I24" s="226">
        <v>19.925560999999998</v>
      </c>
      <c r="J24" s="226">
        <v>20.265028999999998</v>
      </c>
      <c r="K24" s="226">
        <v>20.129058000000001</v>
      </c>
      <c r="L24" s="226">
        <v>20.006618</v>
      </c>
      <c r="M24" s="226">
        <v>20.214213999999998</v>
      </c>
      <c r="N24" s="226">
        <v>19.327209</v>
      </c>
      <c r="O24" s="226">
        <v>19.353483000000001</v>
      </c>
      <c r="P24" s="226">
        <v>19.941524000000001</v>
      </c>
      <c r="Q24" s="226">
        <v>20.207293</v>
      </c>
      <c r="R24" s="226">
        <v>19.971914999999999</v>
      </c>
      <c r="S24" s="226">
        <v>20.323443000000001</v>
      </c>
      <c r="T24" s="226">
        <v>20.755185999999998</v>
      </c>
      <c r="U24" s="226">
        <v>20.042788999999999</v>
      </c>
      <c r="V24" s="226">
        <v>20.767872000000001</v>
      </c>
      <c r="W24" s="226">
        <v>20.154582999999999</v>
      </c>
      <c r="X24" s="226">
        <v>20.631443999999998</v>
      </c>
      <c r="Y24" s="226">
        <v>20.738980000000002</v>
      </c>
      <c r="Z24" s="226">
        <v>20.396183000000001</v>
      </c>
      <c r="AA24" s="226">
        <v>19.789279000000001</v>
      </c>
      <c r="AB24" s="226">
        <v>19.972377999999999</v>
      </c>
      <c r="AC24" s="226">
        <v>20.011388</v>
      </c>
      <c r="AD24" s="226">
        <v>20.155279</v>
      </c>
      <c r="AE24" s="226">
        <v>20.887834000000002</v>
      </c>
      <c r="AF24" s="226">
        <v>20.536577000000001</v>
      </c>
      <c r="AG24" s="226">
        <v>20.593178000000002</v>
      </c>
      <c r="AH24" s="226">
        <v>20.984949</v>
      </c>
      <c r="AI24" s="226">
        <v>20.356294999999999</v>
      </c>
      <c r="AJ24" s="226">
        <v>21.249372000000001</v>
      </c>
      <c r="AK24" s="226">
        <v>20.367203</v>
      </c>
      <c r="AL24" s="226">
        <v>20.615046</v>
      </c>
      <c r="AM24" s="780">
        <v>20.735623</v>
      </c>
      <c r="AN24" s="226">
        <v>20.225491999999999</v>
      </c>
      <c r="AO24" s="226">
        <v>19.949864000000002</v>
      </c>
      <c r="AP24" s="226">
        <v>20.212610000000002</v>
      </c>
      <c r="AQ24" s="226">
        <v>20.322932000000002</v>
      </c>
      <c r="AR24" s="226">
        <v>21.007194999999999</v>
      </c>
      <c r="AS24" s="226">
        <v>20.984271</v>
      </c>
      <c r="AT24" s="226">
        <v>21.195426000000001</v>
      </c>
      <c r="AU24" s="226">
        <v>20.720071999999998</v>
      </c>
      <c r="AV24" s="226">
        <v>20.846402000000001</v>
      </c>
      <c r="AW24" s="226">
        <v>20.226611999999999</v>
      </c>
      <c r="AX24" s="226">
        <v>20.851362000000002</v>
      </c>
      <c r="AY24" s="226">
        <v>20.649557999999999</v>
      </c>
      <c r="AZ24" s="780">
        <v>21.137712000000001</v>
      </c>
      <c r="BA24" s="780">
        <v>20.383077</v>
      </c>
      <c r="BB24" s="780">
        <v>20.808202000000001</v>
      </c>
      <c r="BC24" s="780">
        <v>20.07057</v>
      </c>
      <c r="BD24" s="780">
        <v>20.675172499999999</v>
      </c>
      <c r="BE24" s="780">
        <v>20.477309186999999</v>
      </c>
      <c r="BF24" s="287">
        <v>21.064070000000001</v>
      </c>
      <c r="BG24" s="287">
        <v>20.475760000000001</v>
      </c>
      <c r="BH24" s="287">
        <v>20.857849999999999</v>
      </c>
      <c r="BI24" s="287">
        <v>20.39432</v>
      </c>
      <c r="BJ24" s="287">
        <v>20.618829999999999</v>
      </c>
      <c r="BK24" s="287">
        <v>20.523569999999999</v>
      </c>
      <c r="BL24" s="287">
        <v>20.517900000000001</v>
      </c>
      <c r="BM24" s="287">
        <v>20.458729999999999</v>
      </c>
      <c r="BN24" s="287">
        <v>20.684539999999998</v>
      </c>
      <c r="BO24" s="287">
        <v>20.709790000000002</v>
      </c>
      <c r="BP24" s="287">
        <v>21.05668</v>
      </c>
      <c r="BQ24" s="287">
        <v>20.985440000000001</v>
      </c>
      <c r="BR24" s="287">
        <v>21.303930000000001</v>
      </c>
      <c r="BS24" s="287">
        <v>20.719460000000002</v>
      </c>
      <c r="BT24" s="287">
        <v>21.076049999999999</v>
      </c>
      <c r="BU24" s="287">
        <v>20.632349999999999</v>
      </c>
      <c r="BV24" s="287">
        <v>20.848700000000001</v>
      </c>
    </row>
    <row r="25" spans="1:74" ht="11.1" customHeight="1" x14ac:dyDescent="0.2">
      <c r="A25" s="255" t="s">
        <v>219</v>
      </c>
      <c r="B25" s="322" t="s">
        <v>220</v>
      </c>
      <c r="C25" s="226">
        <v>0.10401040004999999</v>
      </c>
      <c r="D25" s="226">
        <v>0.1016154718</v>
      </c>
      <c r="E25" s="226">
        <v>0.10802962867</v>
      </c>
      <c r="F25" s="226">
        <v>0.10904598907</v>
      </c>
      <c r="G25" s="226">
        <v>0.11336516114</v>
      </c>
      <c r="H25" s="226">
        <v>0.11525827179000001</v>
      </c>
      <c r="I25" s="226">
        <v>0.12529889352000001</v>
      </c>
      <c r="J25" s="226">
        <v>0.12537328072000001</v>
      </c>
      <c r="K25" s="226">
        <v>0.1259018455</v>
      </c>
      <c r="L25" s="226">
        <v>0.11805176569</v>
      </c>
      <c r="M25" s="226">
        <v>0.11675812382</v>
      </c>
      <c r="N25" s="226">
        <v>0.11848859226</v>
      </c>
      <c r="O25" s="226">
        <v>0.12076483977999999</v>
      </c>
      <c r="P25" s="226">
        <v>0.11782242849000001</v>
      </c>
      <c r="Q25" s="226">
        <v>0.12515004770999999</v>
      </c>
      <c r="R25" s="226">
        <v>0.12649988608000001</v>
      </c>
      <c r="S25" s="226">
        <v>0.13158169873</v>
      </c>
      <c r="T25" s="226">
        <v>0.13361115819</v>
      </c>
      <c r="U25" s="226">
        <v>0.14539096036999999</v>
      </c>
      <c r="V25" s="226">
        <v>0.14564453835999999</v>
      </c>
      <c r="W25" s="226">
        <v>0.14625241106</v>
      </c>
      <c r="X25" s="226">
        <v>0.13739961995</v>
      </c>
      <c r="Y25" s="226">
        <v>0.13582069248</v>
      </c>
      <c r="Z25" s="226">
        <v>0.13762356609000001</v>
      </c>
      <c r="AA25" s="226">
        <v>0.12540878814</v>
      </c>
      <c r="AB25" s="226">
        <v>0.12239733154</v>
      </c>
      <c r="AC25" s="226">
        <v>0.12990068394000001</v>
      </c>
      <c r="AD25" s="226">
        <v>0.13138571641999999</v>
      </c>
      <c r="AE25" s="226">
        <v>0.13658841704999999</v>
      </c>
      <c r="AF25" s="226">
        <v>0.13866770626</v>
      </c>
      <c r="AG25" s="226">
        <v>0.15085996321</v>
      </c>
      <c r="AH25" s="226">
        <v>0.15111864325999999</v>
      </c>
      <c r="AI25" s="226">
        <v>0.15174140135</v>
      </c>
      <c r="AJ25" s="226">
        <v>0.14264784988000001</v>
      </c>
      <c r="AK25" s="226">
        <v>0.14103216641999999</v>
      </c>
      <c r="AL25" s="226">
        <v>0.14287997053000001</v>
      </c>
      <c r="AM25" s="780">
        <v>0.12922594072999999</v>
      </c>
      <c r="AN25" s="226">
        <v>0.12737492209000001</v>
      </c>
      <c r="AO25" s="226">
        <v>0.14972070600000001</v>
      </c>
      <c r="AP25" s="226">
        <v>0.12240928792</v>
      </c>
      <c r="AQ25" s="226">
        <v>0.14206109499</v>
      </c>
      <c r="AR25" s="226">
        <v>0.13971446631000001</v>
      </c>
      <c r="AS25" s="226">
        <v>0.14485123984000001</v>
      </c>
      <c r="AT25" s="226">
        <v>0.15085920366</v>
      </c>
      <c r="AU25" s="226">
        <v>0.14203775425000001</v>
      </c>
      <c r="AV25" s="226">
        <v>0.15492076351</v>
      </c>
      <c r="AW25" s="226">
        <v>0.14487074767999999</v>
      </c>
      <c r="AX25" s="226">
        <v>0.13332187301000001</v>
      </c>
      <c r="AY25" s="226">
        <v>0.10723547679000001</v>
      </c>
      <c r="AZ25" s="780">
        <v>0.10542261134</v>
      </c>
      <c r="BA25" s="780">
        <v>0.12738761419</v>
      </c>
      <c r="BB25" s="780">
        <v>0.10053121781</v>
      </c>
      <c r="BC25" s="780">
        <v>0.11985279763999999</v>
      </c>
      <c r="BD25" s="780">
        <v>0.11753904094000001</v>
      </c>
      <c r="BE25" s="780">
        <v>0.12258845286</v>
      </c>
      <c r="BF25" s="287">
        <v>0.12849709683999999</v>
      </c>
      <c r="BG25" s="287">
        <v>0.11981825938</v>
      </c>
      <c r="BH25" s="287">
        <v>0.13251854276</v>
      </c>
      <c r="BI25" s="287">
        <v>0.12263512055</v>
      </c>
      <c r="BJ25" s="287">
        <v>0.11126576890000001</v>
      </c>
      <c r="BK25" s="287">
        <v>0.12596498737</v>
      </c>
      <c r="BL25" s="287">
        <v>0.12417647465999999</v>
      </c>
      <c r="BM25" s="287">
        <v>0.14589842950000001</v>
      </c>
      <c r="BN25" s="287">
        <v>0.11933246805</v>
      </c>
      <c r="BO25" s="287">
        <v>0.13844326775999999</v>
      </c>
      <c r="BP25" s="287">
        <v>0.13615049285</v>
      </c>
      <c r="BQ25" s="287">
        <v>0.14114414289999999</v>
      </c>
      <c r="BR25" s="287">
        <v>0.14698939221000001</v>
      </c>
      <c r="BS25" s="287">
        <v>0.13840158224999999</v>
      </c>
      <c r="BT25" s="287">
        <v>0.15098523388000001</v>
      </c>
      <c r="BU25" s="287">
        <v>0.14120814640000001</v>
      </c>
      <c r="BV25" s="287">
        <v>0.12995338214999999</v>
      </c>
    </row>
    <row r="26" spans="1:74" ht="11.1" customHeight="1" x14ac:dyDescent="0.2">
      <c r="A26" s="255" t="s">
        <v>221</v>
      </c>
      <c r="B26" s="322" t="s">
        <v>222</v>
      </c>
      <c r="C26" s="226">
        <v>6.1219000000000001</v>
      </c>
      <c r="D26" s="226">
        <v>6.2336</v>
      </c>
      <c r="E26" s="226">
        <v>6.2843</v>
      </c>
      <c r="F26" s="226">
        <v>6.1445999999999996</v>
      </c>
      <c r="G26" s="226">
        <v>6.3231000000000002</v>
      </c>
      <c r="H26" s="226">
        <v>6.0951000000000004</v>
      </c>
      <c r="I26" s="226">
        <v>6.2323000000000004</v>
      </c>
      <c r="J26" s="226">
        <v>6.3068999999999997</v>
      </c>
      <c r="K26" s="226">
        <v>6.0933000000000002</v>
      </c>
      <c r="L26" s="226">
        <v>6.0083000000000002</v>
      </c>
      <c r="M26" s="226">
        <v>6.2793000000000001</v>
      </c>
      <c r="N26" s="226">
        <v>6.5262000000000002</v>
      </c>
      <c r="O26" s="226">
        <v>6.1185999999999998</v>
      </c>
      <c r="P26" s="226">
        <v>6.2805999999999997</v>
      </c>
      <c r="Q26" s="226">
        <v>6.3517999999999999</v>
      </c>
      <c r="R26" s="226">
        <v>5.9185999999999996</v>
      </c>
      <c r="S26" s="226">
        <v>6.0780000000000003</v>
      </c>
      <c r="T26" s="226">
        <v>6.0519999999999996</v>
      </c>
      <c r="U26" s="226">
        <v>6.1623999999999999</v>
      </c>
      <c r="V26" s="226">
        <v>6.1520999999999999</v>
      </c>
      <c r="W26" s="226">
        <v>6.0965999999999996</v>
      </c>
      <c r="X26" s="226">
        <v>6.0831999999999997</v>
      </c>
      <c r="Y26" s="226">
        <v>6.3215000000000003</v>
      </c>
      <c r="Z26" s="226">
        <v>6.2727000000000004</v>
      </c>
      <c r="AA26" s="226">
        <v>6.2428999999999997</v>
      </c>
      <c r="AB26" s="226">
        <v>6.3045</v>
      </c>
      <c r="AC26" s="226">
        <v>6.2592999999999996</v>
      </c>
      <c r="AD26" s="226">
        <v>6.2205000000000004</v>
      </c>
      <c r="AE26" s="226">
        <v>6.2893999999999997</v>
      </c>
      <c r="AF26" s="226">
        <v>6.3292000000000002</v>
      </c>
      <c r="AG26" s="226">
        <v>6.1717000000000004</v>
      </c>
      <c r="AH26" s="226">
        <v>6.3452000000000002</v>
      </c>
      <c r="AI26" s="226">
        <v>6.2443</v>
      </c>
      <c r="AJ26" s="226">
        <v>6.3190999999999997</v>
      </c>
      <c r="AK26" s="226">
        <v>6.2762000000000002</v>
      </c>
      <c r="AL26" s="226">
        <v>6.1961000000000004</v>
      </c>
      <c r="AM26" s="780">
        <v>6.0462999999999996</v>
      </c>
      <c r="AN26" s="226">
        <v>6.2839</v>
      </c>
      <c r="AO26" s="226">
        <v>6.1459999999999999</v>
      </c>
      <c r="AP26" s="226">
        <v>6.2502000000000004</v>
      </c>
      <c r="AQ26" s="226">
        <v>6.0727000000000002</v>
      </c>
      <c r="AR26" s="226">
        <v>6.1604000000000001</v>
      </c>
      <c r="AS26" s="226">
        <v>6.3764000000000003</v>
      </c>
      <c r="AT26" s="226">
        <v>6.1101000000000001</v>
      </c>
      <c r="AU26" s="226">
        <v>6.2651000000000003</v>
      </c>
      <c r="AV26" s="226">
        <v>6.1436999999999999</v>
      </c>
      <c r="AW26" s="226">
        <v>6.1173999999999999</v>
      </c>
      <c r="AX26" s="226">
        <v>6.1901000000000002</v>
      </c>
      <c r="AY26" s="226">
        <v>6.2081999999999997</v>
      </c>
      <c r="AZ26" s="780">
        <v>6.2222999999999997</v>
      </c>
      <c r="BA26" s="780">
        <v>6.0046999999999997</v>
      </c>
      <c r="BB26" s="780">
        <v>5.5811999999999999</v>
      </c>
      <c r="BC26" s="780">
        <v>5.9059225962999999</v>
      </c>
      <c r="BD26" s="780">
        <v>5.9551754582000003</v>
      </c>
      <c r="BE26" s="780">
        <v>5.9557321792</v>
      </c>
      <c r="BF26" s="287">
        <v>6.1522860266999997</v>
      </c>
      <c r="BG26" s="287">
        <v>6.0088263224</v>
      </c>
      <c r="BH26" s="287">
        <v>6.0000699471000001</v>
      </c>
      <c r="BI26" s="287">
        <v>6.1798081716000004</v>
      </c>
      <c r="BJ26" s="287">
        <v>6.2214323780000003</v>
      </c>
      <c r="BK26" s="287">
        <v>6.1042445298999999</v>
      </c>
      <c r="BL26" s="287">
        <v>6.2681473808000003</v>
      </c>
      <c r="BM26" s="287">
        <v>6.1132743689</v>
      </c>
      <c r="BN26" s="287">
        <v>6.0654466475</v>
      </c>
      <c r="BO26" s="287">
        <v>6.0854427236999999</v>
      </c>
      <c r="BP26" s="287">
        <v>6.1034647515999998</v>
      </c>
      <c r="BQ26" s="287">
        <v>6.0960518242999999</v>
      </c>
      <c r="BR26" s="287">
        <v>6.1543073703999998</v>
      </c>
      <c r="BS26" s="287">
        <v>6.0102890840000001</v>
      </c>
      <c r="BT26" s="287">
        <v>6.0014051528000003</v>
      </c>
      <c r="BU26" s="287">
        <v>6.1927192138000002</v>
      </c>
      <c r="BV26" s="287">
        <v>6.2744749522000003</v>
      </c>
    </row>
    <row r="27" spans="1:74" s="210" customFormat="1" ht="11.1" customHeight="1" x14ac:dyDescent="0.2">
      <c r="A27" s="324" t="s">
        <v>223</v>
      </c>
      <c r="B27" s="321" t="s">
        <v>224</v>
      </c>
      <c r="C27" s="71">
        <v>52.771286023999998</v>
      </c>
      <c r="D27" s="71">
        <v>53.86062604</v>
      </c>
      <c r="E27" s="71">
        <v>53.089888443</v>
      </c>
      <c r="F27" s="71">
        <v>53.442954180999998</v>
      </c>
      <c r="G27" s="71">
        <v>54.264045148000001</v>
      </c>
      <c r="H27" s="71">
        <v>54.898355766999998</v>
      </c>
      <c r="I27" s="71">
        <v>54.526070410999999</v>
      </c>
      <c r="J27" s="71">
        <v>54.264923375000002</v>
      </c>
      <c r="K27" s="71">
        <v>54.942544394999999</v>
      </c>
      <c r="L27" s="71">
        <v>53.804241408000003</v>
      </c>
      <c r="M27" s="71">
        <v>54.371762763</v>
      </c>
      <c r="N27" s="71">
        <v>55.004188988999999</v>
      </c>
      <c r="O27" s="71">
        <v>53.950558299999997</v>
      </c>
      <c r="P27" s="71">
        <v>55.353207361000003</v>
      </c>
      <c r="Q27" s="71">
        <v>55.146460933999997</v>
      </c>
      <c r="R27" s="71">
        <v>55.532944227000002</v>
      </c>
      <c r="S27" s="71">
        <v>55.997545803000001</v>
      </c>
      <c r="T27" s="71">
        <v>56.553440276000003</v>
      </c>
      <c r="U27" s="71">
        <v>56.113760450999997</v>
      </c>
      <c r="V27" s="71">
        <v>55.757470838000003</v>
      </c>
      <c r="W27" s="71">
        <v>56.412002911999998</v>
      </c>
      <c r="X27" s="71">
        <v>55.265644303999998</v>
      </c>
      <c r="Y27" s="71">
        <v>56.020095974</v>
      </c>
      <c r="Z27" s="71">
        <v>56.617807507000002</v>
      </c>
      <c r="AA27" s="71">
        <v>55.190631375999999</v>
      </c>
      <c r="AB27" s="71">
        <v>56.604128787000001</v>
      </c>
      <c r="AC27" s="71">
        <v>56.404396798999997</v>
      </c>
      <c r="AD27" s="71">
        <v>56.686589644000001</v>
      </c>
      <c r="AE27" s="71">
        <v>57.135655804000002</v>
      </c>
      <c r="AF27" s="71">
        <v>57.683940835999998</v>
      </c>
      <c r="AG27" s="71">
        <v>57.439597081000002</v>
      </c>
      <c r="AH27" s="71">
        <v>56.735862136999998</v>
      </c>
      <c r="AI27" s="71">
        <v>57.276738246999997</v>
      </c>
      <c r="AJ27" s="71">
        <v>56.469043618000001</v>
      </c>
      <c r="AK27" s="71">
        <v>57.298894947000001</v>
      </c>
      <c r="AL27" s="71">
        <v>57.715010767000003</v>
      </c>
      <c r="AM27" s="792">
        <v>56.492258215</v>
      </c>
      <c r="AN27" s="71">
        <v>57.400036127</v>
      </c>
      <c r="AO27" s="71">
        <v>57.151563246999999</v>
      </c>
      <c r="AP27" s="71">
        <v>57.597725793999999</v>
      </c>
      <c r="AQ27" s="71">
        <v>58.281259042999999</v>
      </c>
      <c r="AR27" s="71">
        <v>58.948726725</v>
      </c>
      <c r="AS27" s="71">
        <v>58.413802650999997</v>
      </c>
      <c r="AT27" s="71">
        <v>58.032599828999999</v>
      </c>
      <c r="AU27" s="71">
        <v>58.816094452999998</v>
      </c>
      <c r="AV27" s="71">
        <v>57.682577565000003</v>
      </c>
      <c r="AW27" s="71">
        <v>58.736855097000003</v>
      </c>
      <c r="AX27" s="71">
        <v>59.370237254999999</v>
      </c>
      <c r="AY27" s="71">
        <v>56.878140420000001</v>
      </c>
      <c r="AZ27" s="792">
        <v>57.775325314</v>
      </c>
      <c r="BA27" s="792">
        <v>56.867545298000003</v>
      </c>
      <c r="BB27" s="792">
        <v>55.110223396000002</v>
      </c>
      <c r="BC27" s="792">
        <v>55.568860919999999</v>
      </c>
      <c r="BD27" s="792">
        <v>56.335000370000003</v>
      </c>
      <c r="BE27" s="792">
        <v>55.916069239000002</v>
      </c>
      <c r="BF27" s="317">
        <v>58.043110900000002</v>
      </c>
      <c r="BG27" s="317">
        <v>58.910266098000001</v>
      </c>
      <c r="BH27" s="317">
        <v>57.510661890999998</v>
      </c>
      <c r="BI27" s="317">
        <v>58.633397799999997</v>
      </c>
      <c r="BJ27" s="317">
        <v>59.367758352000003</v>
      </c>
      <c r="BK27" s="317">
        <v>57.447716513000003</v>
      </c>
      <c r="BL27" s="317">
        <v>58.532213771000002</v>
      </c>
      <c r="BM27" s="317">
        <v>58.135995844</v>
      </c>
      <c r="BN27" s="317">
        <v>59.016058348999998</v>
      </c>
      <c r="BO27" s="317">
        <v>59.356921591000003</v>
      </c>
      <c r="BP27" s="317">
        <v>60.062550127999998</v>
      </c>
      <c r="BQ27" s="317">
        <v>59.487286859999998</v>
      </c>
      <c r="BR27" s="317">
        <v>59.051161182999998</v>
      </c>
      <c r="BS27" s="317">
        <v>59.907234121999998</v>
      </c>
      <c r="BT27" s="317">
        <v>58.564527089000002</v>
      </c>
      <c r="BU27" s="317">
        <v>59.710320349</v>
      </c>
      <c r="BV27" s="317">
        <v>60.486698201000003</v>
      </c>
    </row>
    <row r="28" spans="1:74" ht="11.1" customHeight="1" x14ac:dyDescent="0.2">
      <c r="A28" s="255" t="s">
        <v>225</v>
      </c>
      <c r="B28" s="322" t="s">
        <v>226</v>
      </c>
      <c r="C28" s="226">
        <v>15.302720865</v>
      </c>
      <c r="D28" s="226">
        <v>15.492012724</v>
      </c>
      <c r="E28" s="226">
        <v>14.829719266</v>
      </c>
      <c r="F28" s="226">
        <v>15.127987415</v>
      </c>
      <c r="G28" s="226">
        <v>15.260764574</v>
      </c>
      <c r="H28" s="226">
        <v>15.165953587000001</v>
      </c>
      <c r="I28" s="226">
        <v>15.154021526999999</v>
      </c>
      <c r="J28" s="226">
        <v>14.760077641000001</v>
      </c>
      <c r="K28" s="226">
        <v>15.621466825000001</v>
      </c>
      <c r="L28" s="226">
        <v>14.684071284</v>
      </c>
      <c r="M28" s="226">
        <v>15.462394242</v>
      </c>
      <c r="N28" s="226">
        <v>15.95424038</v>
      </c>
      <c r="O28" s="226">
        <v>15.635659455000001</v>
      </c>
      <c r="P28" s="226">
        <v>16.109900117999999</v>
      </c>
      <c r="Q28" s="226">
        <v>16.013076874999999</v>
      </c>
      <c r="R28" s="226">
        <v>16.347110477000001</v>
      </c>
      <c r="S28" s="226">
        <v>16.112441275999998</v>
      </c>
      <c r="T28" s="226">
        <v>15.931467948</v>
      </c>
      <c r="U28" s="226">
        <v>15.869482065</v>
      </c>
      <c r="V28" s="226">
        <v>15.383658114999999</v>
      </c>
      <c r="W28" s="226">
        <v>16.219844950999999</v>
      </c>
      <c r="X28" s="226">
        <v>15.270416314</v>
      </c>
      <c r="Y28" s="226">
        <v>16.230045240999999</v>
      </c>
      <c r="Z28" s="226">
        <v>16.684967132000001</v>
      </c>
      <c r="AA28" s="226">
        <v>16.016943026</v>
      </c>
      <c r="AB28" s="226">
        <v>16.502748291</v>
      </c>
      <c r="AC28" s="226">
        <v>16.403563963</v>
      </c>
      <c r="AD28" s="226">
        <v>16.745743144999999</v>
      </c>
      <c r="AE28" s="226">
        <v>16.505351416</v>
      </c>
      <c r="AF28" s="226">
        <v>16.31996496</v>
      </c>
      <c r="AG28" s="226">
        <v>16.256467520000001</v>
      </c>
      <c r="AH28" s="226">
        <v>15.758796503999999</v>
      </c>
      <c r="AI28" s="226">
        <v>16.615374184</v>
      </c>
      <c r="AJ28" s="226">
        <v>15.642793244</v>
      </c>
      <c r="AK28" s="226">
        <v>16.625823214</v>
      </c>
      <c r="AL28" s="226">
        <v>17.091838609</v>
      </c>
      <c r="AM28" s="780">
        <v>16.235188234999999</v>
      </c>
      <c r="AN28" s="226">
        <v>16.635403153999999</v>
      </c>
      <c r="AO28" s="226">
        <v>16.384396072000001</v>
      </c>
      <c r="AP28" s="226">
        <v>16.747745567999999</v>
      </c>
      <c r="AQ28" s="226">
        <v>16.626587264000001</v>
      </c>
      <c r="AR28" s="226">
        <v>16.646159314999998</v>
      </c>
      <c r="AS28" s="226">
        <v>16.406354834999998</v>
      </c>
      <c r="AT28" s="226">
        <v>15.924281098</v>
      </c>
      <c r="AU28" s="226">
        <v>16.989508864000001</v>
      </c>
      <c r="AV28" s="226">
        <v>15.851697155</v>
      </c>
      <c r="AW28" s="226">
        <v>17.004083485999999</v>
      </c>
      <c r="AX28" s="226">
        <v>17.545446953999999</v>
      </c>
      <c r="AY28" s="226">
        <v>16.539844980000002</v>
      </c>
      <c r="AZ28" s="780">
        <v>16.826605359999999</v>
      </c>
      <c r="BA28" s="780">
        <v>16.387399204000001</v>
      </c>
      <c r="BB28" s="780">
        <v>16.092710865000001</v>
      </c>
      <c r="BC28" s="780">
        <v>15.654014083</v>
      </c>
      <c r="BD28" s="780">
        <v>15.731211247999999</v>
      </c>
      <c r="BE28" s="780">
        <v>15.593884169000001</v>
      </c>
      <c r="BF28" s="287">
        <v>15.862078211</v>
      </c>
      <c r="BG28" s="287">
        <v>17.016659924999999</v>
      </c>
      <c r="BH28" s="287">
        <v>15.761514071000001</v>
      </c>
      <c r="BI28" s="287">
        <v>16.964122326999998</v>
      </c>
      <c r="BJ28" s="287">
        <v>17.607163557</v>
      </c>
      <c r="BK28" s="287">
        <v>16.472828315000001</v>
      </c>
      <c r="BL28" s="287">
        <v>16.766037864000001</v>
      </c>
      <c r="BM28" s="287">
        <v>16.398753250999999</v>
      </c>
      <c r="BN28" s="287">
        <v>17.113792257</v>
      </c>
      <c r="BO28" s="287">
        <v>16.641712030000001</v>
      </c>
      <c r="BP28" s="287">
        <v>16.714510400999998</v>
      </c>
      <c r="BQ28" s="287">
        <v>16.556712545</v>
      </c>
      <c r="BR28" s="287">
        <v>15.986361670000001</v>
      </c>
      <c r="BS28" s="287">
        <v>17.166909639</v>
      </c>
      <c r="BT28" s="287">
        <v>15.852861174999999</v>
      </c>
      <c r="BU28" s="287">
        <v>17.072290893000002</v>
      </c>
      <c r="BV28" s="287">
        <v>17.729793959999999</v>
      </c>
    </row>
    <row r="29" spans="1:74" ht="11.1" customHeight="1" x14ac:dyDescent="0.2">
      <c r="A29" s="255" t="s">
        <v>227</v>
      </c>
      <c r="B29" s="322" t="s">
        <v>228</v>
      </c>
      <c r="C29" s="226">
        <v>4.6294934751000003</v>
      </c>
      <c r="D29" s="226">
        <v>4.8720871672000001</v>
      </c>
      <c r="E29" s="226">
        <v>4.7601247992999998</v>
      </c>
      <c r="F29" s="226">
        <v>4.6847681787999997</v>
      </c>
      <c r="G29" s="226">
        <v>4.8256909567999999</v>
      </c>
      <c r="H29" s="226">
        <v>5.0313657193000001</v>
      </c>
      <c r="I29" s="226">
        <v>5.0974607170999997</v>
      </c>
      <c r="J29" s="226">
        <v>5.2203538343</v>
      </c>
      <c r="K29" s="226">
        <v>5.1246987342999999</v>
      </c>
      <c r="L29" s="226">
        <v>4.9428701678999998</v>
      </c>
      <c r="M29" s="226">
        <v>5.0119429690999997</v>
      </c>
      <c r="N29" s="226">
        <v>5.0579025421999999</v>
      </c>
      <c r="O29" s="226">
        <v>4.6713690243999997</v>
      </c>
      <c r="P29" s="226">
        <v>4.9136174262000001</v>
      </c>
      <c r="Q29" s="226">
        <v>4.8018201350999998</v>
      </c>
      <c r="R29" s="226">
        <v>4.7268675686000003</v>
      </c>
      <c r="S29" s="226">
        <v>4.8675893537999997</v>
      </c>
      <c r="T29" s="226">
        <v>5.0729725100999996</v>
      </c>
      <c r="U29" s="226">
        <v>5.1390572812000004</v>
      </c>
      <c r="V29" s="226">
        <v>5.2617776723</v>
      </c>
      <c r="W29" s="226">
        <v>5.1662610631000003</v>
      </c>
      <c r="X29" s="226">
        <v>4.9850542205000004</v>
      </c>
      <c r="Y29" s="226">
        <v>5.0540294464000004</v>
      </c>
      <c r="Z29" s="226">
        <v>5.0999224552999998</v>
      </c>
      <c r="AA29" s="226">
        <v>4.7565699812000002</v>
      </c>
      <c r="AB29" s="226">
        <v>5.0041976296000001</v>
      </c>
      <c r="AC29" s="226">
        <v>4.8899108351000002</v>
      </c>
      <c r="AD29" s="226">
        <v>4.8134975315000004</v>
      </c>
      <c r="AE29" s="226">
        <v>4.9573437414999999</v>
      </c>
      <c r="AF29" s="226">
        <v>5.1672859246999998</v>
      </c>
      <c r="AG29" s="226">
        <v>5.2349261630999999</v>
      </c>
      <c r="AH29" s="226">
        <v>5.3603687153999999</v>
      </c>
      <c r="AI29" s="226">
        <v>5.2627272343999998</v>
      </c>
      <c r="AJ29" s="226">
        <v>5.0776974942999997</v>
      </c>
      <c r="AK29" s="226">
        <v>5.1482026043999998</v>
      </c>
      <c r="AL29" s="226">
        <v>5.1951207312000003</v>
      </c>
      <c r="AM29" s="780">
        <v>4.7355565639000003</v>
      </c>
      <c r="AN29" s="226">
        <v>5.0015837573999997</v>
      </c>
      <c r="AO29" s="226">
        <v>4.8634841552000001</v>
      </c>
      <c r="AP29" s="226">
        <v>4.8358726236000003</v>
      </c>
      <c r="AQ29" s="226">
        <v>5.0012117970999999</v>
      </c>
      <c r="AR29" s="226">
        <v>5.2164379425999998</v>
      </c>
      <c r="AS29" s="226">
        <v>5.2964814367999997</v>
      </c>
      <c r="AT29" s="226">
        <v>5.4153731689000004</v>
      </c>
      <c r="AU29" s="226">
        <v>5.3007102241000004</v>
      </c>
      <c r="AV29" s="226">
        <v>5.1859921874000001</v>
      </c>
      <c r="AW29" s="226">
        <v>5.2296474337000003</v>
      </c>
      <c r="AX29" s="226">
        <v>5.2581927094000003</v>
      </c>
      <c r="AY29" s="226">
        <v>4.7318960639999998</v>
      </c>
      <c r="AZ29" s="780">
        <v>5.0005243253999998</v>
      </c>
      <c r="BA29" s="780">
        <v>4.8610669081999998</v>
      </c>
      <c r="BB29" s="780">
        <v>4.7271681613999998</v>
      </c>
      <c r="BC29" s="780">
        <v>4.8891383458000002</v>
      </c>
      <c r="BD29" s="780">
        <v>5.0994833990000004</v>
      </c>
      <c r="BE29" s="780">
        <v>5.1783107024000001</v>
      </c>
      <c r="BF29" s="287">
        <v>5.4183745865999997</v>
      </c>
      <c r="BG29" s="287">
        <v>5.3025790278000002</v>
      </c>
      <c r="BH29" s="287">
        <v>5.1866972651000003</v>
      </c>
      <c r="BI29" s="287">
        <v>5.2307911918999999</v>
      </c>
      <c r="BJ29" s="287">
        <v>5.2596340224000002</v>
      </c>
      <c r="BK29" s="287">
        <v>4.6517970370999997</v>
      </c>
      <c r="BL29" s="287">
        <v>4.9237924053000004</v>
      </c>
      <c r="BM29" s="287">
        <v>4.7825747429999996</v>
      </c>
      <c r="BN29" s="287">
        <v>4.7542983928</v>
      </c>
      <c r="BO29" s="287">
        <v>4.9233847850999997</v>
      </c>
      <c r="BP29" s="287">
        <v>5.1434776765999999</v>
      </c>
      <c r="BQ29" s="287">
        <v>5.2253200278999996</v>
      </c>
      <c r="BR29" s="287">
        <v>5.3469045348000002</v>
      </c>
      <c r="BS29" s="287">
        <v>5.2296389272999999</v>
      </c>
      <c r="BT29" s="287">
        <v>5.1122365569000001</v>
      </c>
      <c r="BU29" s="287">
        <v>5.1569023437999997</v>
      </c>
      <c r="BV29" s="287">
        <v>5.1861365695000003</v>
      </c>
    </row>
    <row r="30" spans="1:74" ht="11.1" customHeight="1" x14ac:dyDescent="0.2">
      <c r="A30" s="255" t="s">
        <v>229</v>
      </c>
      <c r="B30" s="322" t="s">
        <v>214</v>
      </c>
      <c r="C30" s="226">
        <v>0.72572913612000001</v>
      </c>
      <c r="D30" s="226">
        <v>0.74738000365000001</v>
      </c>
      <c r="E30" s="226">
        <v>0.75390521689000001</v>
      </c>
      <c r="F30" s="226">
        <v>0.76231382831000005</v>
      </c>
      <c r="G30" s="226">
        <v>0.78460917793999996</v>
      </c>
      <c r="H30" s="226">
        <v>0.78087950687999996</v>
      </c>
      <c r="I30" s="226">
        <v>0.79045208347999996</v>
      </c>
      <c r="J30" s="226">
        <v>0.79433555974000003</v>
      </c>
      <c r="K30" s="226">
        <v>0.79216755325999999</v>
      </c>
      <c r="L30" s="226">
        <v>0.81349656397000003</v>
      </c>
      <c r="M30" s="226">
        <v>0.80163890399000004</v>
      </c>
      <c r="N30" s="226">
        <v>0.76809697556000001</v>
      </c>
      <c r="O30" s="226">
        <v>0.74527875273999999</v>
      </c>
      <c r="P30" s="226">
        <v>0.76830330066999997</v>
      </c>
      <c r="Q30" s="226">
        <v>0.77512238102999997</v>
      </c>
      <c r="R30" s="226">
        <v>0.78503721134000004</v>
      </c>
      <c r="S30" s="226">
        <v>0.80860786283999997</v>
      </c>
      <c r="T30" s="226">
        <v>0.80480739789</v>
      </c>
      <c r="U30" s="226">
        <v>0.81622078572000001</v>
      </c>
      <c r="V30" s="226">
        <v>0.82042666925999996</v>
      </c>
      <c r="W30" s="226">
        <v>0.81790855787000005</v>
      </c>
      <c r="X30" s="226">
        <v>0.83934458679000001</v>
      </c>
      <c r="Y30" s="226">
        <v>0.82686278860999995</v>
      </c>
      <c r="Z30" s="226">
        <v>0.79130634582000003</v>
      </c>
      <c r="AA30" s="226">
        <v>0.74644199080999996</v>
      </c>
      <c r="AB30" s="226">
        <v>0.76931244006999999</v>
      </c>
      <c r="AC30" s="226">
        <v>0.77528581727000001</v>
      </c>
      <c r="AD30" s="226">
        <v>0.78389495346000004</v>
      </c>
      <c r="AE30" s="226">
        <v>0.80703429348</v>
      </c>
      <c r="AF30" s="226">
        <v>0.80430804996000005</v>
      </c>
      <c r="AG30" s="226">
        <v>0.81387702733</v>
      </c>
      <c r="AH30" s="226">
        <v>0.81817696492000003</v>
      </c>
      <c r="AI30" s="226">
        <v>0.81485982589999995</v>
      </c>
      <c r="AJ30" s="226">
        <v>0.83719029812000001</v>
      </c>
      <c r="AK30" s="226">
        <v>0.82517872300999995</v>
      </c>
      <c r="AL30" s="226">
        <v>0.79060667607000001</v>
      </c>
      <c r="AM30" s="780">
        <v>0.74672909569000001</v>
      </c>
      <c r="AN30" s="226">
        <v>0.77053089071000003</v>
      </c>
      <c r="AO30" s="226">
        <v>0.77955016981000003</v>
      </c>
      <c r="AP30" s="226">
        <v>0.78421448218000001</v>
      </c>
      <c r="AQ30" s="226">
        <v>0.80594272314000004</v>
      </c>
      <c r="AR30" s="226">
        <v>0.80621392446999995</v>
      </c>
      <c r="AS30" s="226">
        <v>0.81504878060999997</v>
      </c>
      <c r="AT30" s="226">
        <v>0.81442586754000001</v>
      </c>
      <c r="AU30" s="226">
        <v>0.81509808739</v>
      </c>
      <c r="AV30" s="226">
        <v>0.83415225145000005</v>
      </c>
      <c r="AW30" s="226">
        <v>0.82274884969999995</v>
      </c>
      <c r="AX30" s="226">
        <v>0.79090887732000004</v>
      </c>
      <c r="AY30" s="226">
        <v>0.74561666333999999</v>
      </c>
      <c r="AZ30" s="780">
        <v>0.76938299987000003</v>
      </c>
      <c r="BA30" s="780">
        <v>0.77838884257999996</v>
      </c>
      <c r="BB30" s="780">
        <v>0.78304620634</v>
      </c>
      <c r="BC30" s="780">
        <v>0.80474207786999996</v>
      </c>
      <c r="BD30" s="780">
        <v>0.80501287517999998</v>
      </c>
      <c r="BE30" s="780">
        <v>0.81383456967000001</v>
      </c>
      <c r="BF30" s="287">
        <v>0.81321258459000001</v>
      </c>
      <c r="BG30" s="287">
        <v>0.81388380299999996</v>
      </c>
      <c r="BH30" s="287">
        <v>0.83290958131000004</v>
      </c>
      <c r="BI30" s="287">
        <v>0.82152316767</v>
      </c>
      <c r="BJ30" s="287">
        <v>0.78973062856999998</v>
      </c>
      <c r="BK30" s="287">
        <v>0.74900163606000003</v>
      </c>
      <c r="BL30" s="287">
        <v>0.77287586772000005</v>
      </c>
      <c r="BM30" s="287">
        <v>0.78192259541999998</v>
      </c>
      <c r="BN30" s="287">
        <v>0.78660110281999995</v>
      </c>
      <c r="BO30" s="287">
        <v>0.80839546991</v>
      </c>
      <c r="BP30" s="287">
        <v>0.80866749660000004</v>
      </c>
      <c r="BQ30" s="287">
        <v>0.81752924008000005</v>
      </c>
      <c r="BR30" s="287">
        <v>0.81690443129000001</v>
      </c>
      <c r="BS30" s="287">
        <v>0.81757869691999996</v>
      </c>
      <c r="BT30" s="287">
        <v>0.83669084902000002</v>
      </c>
      <c r="BU30" s="287">
        <v>0.82525274299999996</v>
      </c>
      <c r="BV30" s="287">
        <v>0.79331587118000002</v>
      </c>
    </row>
    <row r="31" spans="1:74" ht="11.1" customHeight="1" x14ac:dyDescent="0.2">
      <c r="A31" s="255" t="s">
        <v>230</v>
      </c>
      <c r="B31" s="322" t="s">
        <v>231</v>
      </c>
      <c r="C31" s="226">
        <v>13.33125845</v>
      </c>
      <c r="D31" s="226">
        <v>13.721983806000001</v>
      </c>
      <c r="E31" s="226">
        <v>13.681598616</v>
      </c>
      <c r="F31" s="226">
        <v>13.629389360999999</v>
      </c>
      <c r="G31" s="226">
        <v>13.697402500999999</v>
      </c>
      <c r="H31" s="226">
        <v>13.616913014</v>
      </c>
      <c r="I31" s="226">
        <v>13.337133118000001</v>
      </c>
      <c r="J31" s="226">
        <v>13.223440310999999</v>
      </c>
      <c r="K31" s="226">
        <v>13.308147935999999</v>
      </c>
      <c r="L31" s="226">
        <v>13.464160681999999</v>
      </c>
      <c r="M31" s="226">
        <v>13.683686953</v>
      </c>
      <c r="N31" s="226">
        <v>13.740259078999999</v>
      </c>
      <c r="O31" s="226">
        <v>13.817596656999999</v>
      </c>
      <c r="P31" s="226">
        <v>14.227397129</v>
      </c>
      <c r="Q31" s="226">
        <v>14.185230588</v>
      </c>
      <c r="R31" s="226">
        <v>14.129627137</v>
      </c>
      <c r="S31" s="226">
        <v>14.201257399999999</v>
      </c>
      <c r="T31" s="226">
        <v>14.116504385000001</v>
      </c>
      <c r="U31" s="226">
        <v>13.823611788999999</v>
      </c>
      <c r="V31" s="226">
        <v>13.704435045</v>
      </c>
      <c r="W31" s="226">
        <v>13.793240923000001</v>
      </c>
      <c r="X31" s="226">
        <v>13.955409009</v>
      </c>
      <c r="Y31" s="226">
        <v>14.185594212</v>
      </c>
      <c r="Z31" s="226">
        <v>14.244939536</v>
      </c>
      <c r="AA31" s="226">
        <v>14.348213282</v>
      </c>
      <c r="AB31" s="226">
        <v>14.748021359999999</v>
      </c>
      <c r="AC31" s="226">
        <v>14.714298351</v>
      </c>
      <c r="AD31" s="226">
        <v>14.549804202000001</v>
      </c>
      <c r="AE31" s="226">
        <v>14.60384088</v>
      </c>
      <c r="AF31" s="226">
        <v>14.505250760999999</v>
      </c>
      <c r="AG31" s="226">
        <v>14.412052666999999</v>
      </c>
      <c r="AH31" s="226">
        <v>13.948900922</v>
      </c>
      <c r="AI31" s="226">
        <v>13.907230434000001</v>
      </c>
      <c r="AJ31" s="226">
        <v>14.435676433999999</v>
      </c>
      <c r="AK31" s="226">
        <v>14.72528544</v>
      </c>
      <c r="AL31" s="226">
        <v>14.588998695000001</v>
      </c>
      <c r="AM31" s="780">
        <v>14.984935034999999</v>
      </c>
      <c r="AN31" s="226">
        <v>14.983928932</v>
      </c>
      <c r="AO31" s="226">
        <v>15.046620066999999</v>
      </c>
      <c r="AP31" s="226">
        <v>14.980953816</v>
      </c>
      <c r="AQ31" s="226">
        <v>15.155187226000001</v>
      </c>
      <c r="AR31" s="226">
        <v>14.911052591000001</v>
      </c>
      <c r="AS31" s="226">
        <v>14.67104236</v>
      </c>
      <c r="AT31" s="226">
        <v>14.513522249999999</v>
      </c>
      <c r="AU31" s="226">
        <v>14.556786389000001</v>
      </c>
      <c r="AV31" s="226">
        <v>14.973599476</v>
      </c>
      <c r="AW31" s="226">
        <v>15.294163803</v>
      </c>
      <c r="AX31" s="226">
        <v>15.335684055</v>
      </c>
      <c r="AY31" s="226">
        <v>15.186531809</v>
      </c>
      <c r="AZ31" s="780">
        <v>15.282212141</v>
      </c>
      <c r="BA31" s="780">
        <v>15.052409123</v>
      </c>
      <c r="BB31" s="780">
        <v>14.231089383</v>
      </c>
      <c r="BC31" s="780">
        <v>14.474224170999999</v>
      </c>
      <c r="BD31" s="780">
        <v>14.331342142</v>
      </c>
      <c r="BE31" s="780">
        <v>14.125619200999999</v>
      </c>
      <c r="BF31" s="287">
        <v>14.869324898</v>
      </c>
      <c r="BG31" s="287">
        <v>14.858061054</v>
      </c>
      <c r="BH31" s="287">
        <v>15.083671197999999</v>
      </c>
      <c r="BI31" s="287">
        <v>15.417528729000001</v>
      </c>
      <c r="BJ31" s="287">
        <v>15.460486148999999</v>
      </c>
      <c r="BK31" s="287">
        <v>15.344173472</v>
      </c>
      <c r="BL31" s="287">
        <v>15.643788824</v>
      </c>
      <c r="BM31" s="287">
        <v>15.674851519000001</v>
      </c>
      <c r="BN31" s="287">
        <v>15.687660521</v>
      </c>
      <c r="BO31" s="287">
        <v>15.850779488000001</v>
      </c>
      <c r="BP31" s="287">
        <v>15.624431924</v>
      </c>
      <c r="BQ31" s="287">
        <v>15.353209917999999</v>
      </c>
      <c r="BR31" s="287">
        <v>15.232269285999999</v>
      </c>
      <c r="BS31" s="287">
        <v>15.220348898999999</v>
      </c>
      <c r="BT31" s="287">
        <v>15.497711003999999</v>
      </c>
      <c r="BU31" s="287">
        <v>15.845087679000001</v>
      </c>
      <c r="BV31" s="287">
        <v>15.869479465</v>
      </c>
    </row>
    <row r="32" spans="1:74" ht="11.1" customHeight="1" x14ac:dyDescent="0.2">
      <c r="A32" s="255" t="s">
        <v>232</v>
      </c>
      <c r="B32" s="322" t="s">
        <v>233</v>
      </c>
      <c r="C32" s="226">
        <v>18.782084097999999</v>
      </c>
      <c r="D32" s="226">
        <v>19.027162339</v>
      </c>
      <c r="E32" s="226">
        <v>19.064540544</v>
      </c>
      <c r="F32" s="226">
        <v>19.238495399000001</v>
      </c>
      <c r="G32" s="226">
        <v>19.695577939</v>
      </c>
      <c r="H32" s="226">
        <v>20.303243940000002</v>
      </c>
      <c r="I32" s="226">
        <v>20.147002963999999</v>
      </c>
      <c r="J32" s="226">
        <v>20.266716028000001</v>
      </c>
      <c r="K32" s="226">
        <v>20.096063345000001</v>
      </c>
      <c r="L32" s="226">
        <v>19.899642709999998</v>
      </c>
      <c r="M32" s="226">
        <v>19.412099694999998</v>
      </c>
      <c r="N32" s="226">
        <v>19.483690011</v>
      </c>
      <c r="O32" s="226">
        <v>19.080654410000001</v>
      </c>
      <c r="P32" s="226">
        <v>19.333989386999999</v>
      </c>
      <c r="Q32" s="226">
        <v>19.371210955999999</v>
      </c>
      <c r="R32" s="226">
        <v>19.544301833999999</v>
      </c>
      <c r="S32" s="226">
        <v>20.007649911000001</v>
      </c>
      <c r="T32" s="226">
        <v>20.627688034999998</v>
      </c>
      <c r="U32" s="226">
        <v>20.465388529999998</v>
      </c>
      <c r="V32" s="226">
        <v>20.587173335999999</v>
      </c>
      <c r="W32" s="226">
        <v>20.414747417000001</v>
      </c>
      <c r="X32" s="226">
        <v>20.215420173999998</v>
      </c>
      <c r="Y32" s="226">
        <v>19.723564285999998</v>
      </c>
      <c r="Z32" s="226">
        <v>19.796672038000001</v>
      </c>
      <c r="AA32" s="226">
        <v>19.322463097</v>
      </c>
      <c r="AB32" s="226">
        <v>19.579849067000001</v>
      </c>
      <c r="AC32" s="226">
        <v>19.621337832999998</v>
      </c>
      <c r="AD32" s="226">
        <v>19.793649812000002</v>
      </c>
      <c r="AE32" s="226">
        <v>20.262085472999999</v>
      </c>
      <c r="AF32" s="226">
        <v>20.887131139000001</v>
      </c>
      <c r="AG32" s="226">
        <v>20.722273703999999</v>
      </c>
      <c r="AH32" s="226">
        <v>20.849619031</v>
      </c>
      <c r="AI32" s="226">
        <v>20.676546567999999</v>
      </c>
      <c r="AJ32" s="226">
        <v>20.475686148000001</v>
      </c>
      <c r="AK32" s="226">
        <v>19.974404965000002</v>
      </c>
      <c r="AL32" s="226">
        <v>20.048446057</v>
      </c>
      <c r="AM32" s="780">
        <v>19.789849285999999</v>
      </c>
      <c r="AN32" s="226">
        <v>20.008589393000001</v>
      </c>
      <c r="AO32" s="226">
        <v>20.077512783</v>
      </c>
      <c r="AP32" s="226">
        <v>20.248939304</v>
      </c>
      <c r="AQ32" s="226">
        <v>20.692330034000001</v>
      </c>
      <c r="AR32" s="226">
        <v>21.368862952000001</v>
      </c>
      <c r="AS32" s="226">
        <v>21.224875237999999</v>
      </c>
      <c r="AT32" s="226">
        <v>21.364997444</v>
      </c>
      <c r="AU32" s="226">
        <v>21.153990887999999</v>
      </c>
      <c r="AV32" s="226">
        <v>20.837136494999999</v>
      </c>
      <c r="AW32" s="226">
        <v>20.386211524</v>
      </c>
      <c r="AX32" s="226">
        <v>20.44000466</v>
      </c>
      <c r="AY32" s="226">
        <v>19.674250903000001</v>
      </c>
      <c r="AZ32" s="780">
        <v>19.896600488000001</v>
      </c>
      <c r="BA32" s="780">
        <v>19.788281219999998</v>
      </c>
      <c r="BB32" s="780">
        <v>19.276208780000001</v>
      </c>
      <c r="BC32" s="780">
        <v>19.746742242</v>
      </c>
      <c r="BD32" s="780">
        <v>20.367950706999999</v>
      </c>
      <c r="BE32" s="780">
        <v>20.204420596999999</v>
      </c>
      <c r="BF32" s="287">
        <v>21.080120618999999</v>
      </c>
      <c r="BG32" s="287">
        <v>20.919082287999998</v>
      </c>
      <c r="BH32" s="287">
        <v>20.645869776000001</v>
      </c>
      <c r="BI32" s="287">
        <v>20.199432385000001</v>
      </c>
      <c r="BJ32" s="287">
        <v>20.250743995000001</v>
      </c>
      <c r="BK32" s="287">
        <v>20.229916053</v>
      </c>
      <c r="BL32" s="287">
        <v>20.425718809999999</v>
      </c>
      <c r="BM32" s="287">
        <v>20.497893734000002</v>
      </c>
      <c r="BN32" s="287">
        <v>20.673706074999998</v>
      </c>
      <c r="BO32" s="287">
        <v>21.132649818000001</v>
      </c>
      <c r="BP32" s="287">
        <v>21.771462629999998</v>
      </c>
      <c r="BQ32" s="287">
        <v>21.534515128999999</v>
      </c>
      <c r="BR32" s="287">
        <v>21.668721260000002</v>
      </c>
      <c r="BS32" s="287">
        <v>21.472757958999999</v>
      </c>
      <c r="BT32" s="287">
        <v>21.265027503999999</v>
      </c>
      <c r="BU32" s="287">
        <v>20.810786691000001</v>
      </c>
      <c r="BV32" s="287">
        <v>20.907972336</v>
      </c>
    </row>
    <row r="33" spans="1:74" ht="11.1" customHeight="1" x14ac:dyDescent="0.2">
      <c r="A33" s="255"/>
      <c r="B33" s="257"/>
      <c r="C33" s="226"/>
      <c r="D33" s="226"/>
      <c r="E33" s="226"/>
      <c r="F33" s="226"/>
      <c r="G33" s="226"/>
      <c r="H33" s="226"/>
      <c r="I33" s="226"/>
      <c r="J33" s="226"/>
      <c r="K33" s="226"/>
      <c r="L33" s="226"/>
      <c r="M33" s="226"/>
      <c r="N33" s="226"/>
      <c r="O33" s="226"/>
      <c r="P33" s="226"/>
      <c r="Q33" s="226"/>
      <c r="R33" s="226"/>
      <c r="S33" s="226"/>
      <c r="T33" s="226"/>
      <c r="U33" s="226"/>
      <c r="V33" s="226"/>
      <c r="W33" s="226"/>
      <c r="X33" s="226"/>
      <c r="Y33" s="226"/>
      <c r="Z33" s="226"/>
      <c r="AA33" s="226"/>
      <c r="AB33" s="226"/>
      <c r="AC33" s="226"/>
      <c r="AD33" s="226"/>
      <c r="AE33" s="226"/>
      <c r="AF33" s="226"/>
      <c r="AG33" s="226"/>
      <c r="AH33" s="226"/>
      <c r="AI33" s="226"/>
      <c r="AJ33" s="226"/>
      <c r="AK33" s="226"/>
      <c r="AL33" s="226"/>
      <c r="AM33" s="780"/>
      <c r="AN33" s="226"/>
      <c r="AO33" s="226"/>
      <c r="AP33" s="226"/>
      <c r="AQ33" s="226"/>
      <c r="AR33" s="226"/>
      <c r="AS33" s="226"/>
      <c r="AT33" s="226"/>
      <c r="AU33" s="226"/>
      <c r="AV33" s="226"/>
      <c r="AW33" s="226"/>
      <c r="AX33" s="226"/>
      <c r="AY33" s="226"/>
      <c r="AZ33" s="780"/>
      <c r="BA33" s="780"/>
      <c r="BB33" s="780"/>
      <c r="BC33" s="780"/>
      <c r="BD33" s="780"/>
      <c r="BE33" s="780"/>
      <c r="BF33" s="287"/>
      <c r="BG33" s="287"/>
      <c r="BH33" s="287"/>
      <c r="BI33" s="287"/>
      <c r="BJ33" s="287"/>
      <c r="BK33" s="287"/>
      <c r="BL33" s="287"/>
      <c r="BM33" s="287"/>
      <c r="BN33" s="287"/>
      <c r="BO33" s="287"/>
      <c r="BP33" s="287"/>
      <c r="BQ33" s="287"/>
      <c r="BR33" s="287"/>
      <c r="BS33" s="287"/>
      <c r="BT33" s="287"/>
      <c r="BU33" s="287"/>
      <c r="BV33" s="287"/>
    </row>
    <row r="34" spans="1:74" ht="11.1" customHeight="1" x14ac:dyDescent="0.2">
      <c r="A34" s="255"/>
      <c r="B34" s="256" t="s">
        <v>234</v>
      </c>
      <c r="C34" s="226"/>
      <c r="D34" s="226"/>
      <c r="E34" s="226"/>
      <c r="F34" s="226"/>
      <c r="G34" s="226"/>
      <c r="H34" s="226"/>
      <c r="I34" s="226"/>
      <c r="J34" s="226"/>
      <c r="K34" s="226"/>
      <c r="L34" s="226"/>
      <c r="M34" s="226"/>
      <c r="N34" s="226"/>
      <c r="O34" s="226"/>
      <c r="P34" s="226"/>
      <c r="Q34" s="226"/>
      <c r="R34" s="226"/>
      <c r="S34" s="226"/>
      <c r="T34" s="226"/>
      <c r="U34" s="226"/>
      <c r="V34" s="226"/>
      <c r="W34" s="226"/>
      <c r="X34" s="226"/>
      <c r="Y34" s="226"/>
      <c r="Z34" s="226"/>
      <c r="AA34" s="226"/>
      <c r="AB34" s="226"/>
      <c r="AC34" s="226"/>
      <c r="AD34" s="226"/>
      <c r="AE34" s="226"/>
      <c r="AF34" s="226"/>
      <c r="AG34" s="226"/>
      <c r="AH34" s="226"/>
      <c r="AI34" s="226"/>
      <c r="AJ34" s="226"/>
      <c r="AK34" s="226"/>
      <c r="AL34" s="226"/>
      <c r="AM34" s="780"/>
      <c r="AN34" s="226"/>
      <c r="AO34" s="226"/>
      <c r="AP34" s="226"/>
      <c r="AQ34" s="226"/>
      <c r="AR34" s="226"/>
      <c r="AS34" s="226"/>
      <c r="AT34" s="226"/>
      <c r="AU34" s="226"/>
      <c r="AV34" s="226"/>
      <c r="AW34" s="226"/>
      <c r="AX34" s="226"/>
      <c r="AY34" s="226"/>
      <c r="AZ34" s="780"/>
      <c r="BA34" s="780"/>
      <c r="BB34" s="780"/>
      <c r="BC34" s="780"/>
      <c r="BD34" s="780"/>
      <c r="BE34" s="780"/>
      <c r="BF34" s="287"/>
      <c r="BG34" s="287"/>
      <c r="BH34" s="287"/>
      <c r="BI34" s="287"/>
      <c r="BJ34" s="287"/>
      <c r="BK34" s="287"/>
      <c r="BL34" s="287"/>
      <c r="BM34" s="287"/>
      <c r="BN34" s="287"/>
      <c r="BO34" s="287"/>
      <c r="BP34" s="287"/>
      <c r="BQ34" s="287"/>
      <c r="BR34" s="287"/>
      <c r="BS34" s="287"/>
      <c r="BT34" s="287"/>
      <c r="BU34" s="287"/>
      <c r="BV34" s="287"/>
    </row>
    <row r="35" spans="1:74" s="210" customFormat="1" ht="11.1" customHeight="1" x14ac:dyDescent="0.2">
      <c r="A35" s="324" t="s">
        <v>235</v>
      </c>
      <c r="B35" s="318" t="s">
        <v>194</v>
      </c>
      <c r="C35" s="71">
        <v>-0.96194579107</v>
      </c>
      <c r="D35" s="71">
        <v>1.0946354703000001</v>
      </c>
      <c r="E35" s="71">
        <v>-0.64668849087000002</v>
      </c>
      <c r="F35" s="71">
        <v>-1.3551139581</v>
      </c>
      <c r="G35" s="71">
        <v>-4.8192300650999997E-2</v>
      </c>
      <c r="H35" s="71">
        <v>1.2485082424</v>
      </c>
      <c r="I35" s="71">
        <v>-0.64875886005000005</v>
      </c>
      <c r="J35" s="71">
        <v>-0.62925697546000003</v>
      </c>
      <c r="K35" s="71">
        <v>-0.88521946157999998</v>
      </c>
      <c r="L35" s="71">
        <v>-3.2747631787999998</v>
      </c>
      <c r="M35" s="71">
        <v>-1.9023025404</v>
      </c>
      <c r="N35" s="71">
        <v>0.30086139895000003</v>
      </c>
      <c r="O35" s="71">
        <v>-3.4541516206999998</v>
      </c>
      <c r="P35" s="71">
        <v>-0.42567295678</v>
      </c>
      <c r="Q35" s="71">
        <v>-1.3302413435</v>
      </c>
      <c r="R35" s="71">
        <v>-2.0740457014000002</v>
      </c>
      <c r="S35" s="71">
        <v>-0.17821632949999999</v>
      </c>
      <c r="T35" s="71">
        <v>0.64661852362000005</v>
      </c>
      <c r="U35" s="71">
        <v>-0.20193101907</v>
      </c>
      <c r="V35" s="71">
        <v>0.3081622893</v>
      </c>
      <c r="W35" s="71">
        <v>-0.80328744125999996</v>
      </c>
      <c r="X35" s="71">
        <v>-1.6304282807999999</v>
      </c>
      <c r="Y35" s="71">
        <v>-1.5129042103000001</v>
      </c>
      <c r="Z35" s="71">
        <v>-1.3150809958</v>
      </c>
      <c r="AA35" s="71">
        <v>-1.6793314915999999</v>
      </c>
      <c r="AB35" s="71">
        <v>-0.76229547462000002</v>
      </c>
      <c r="AC35" s="71">
        <v>-2.1590129644</v>
      </c>
      <c r="AD35" s="71">
        <v>-1.2186188548000001</v>
      </c>
      <c r="AE35" s="71">
        <v>0.16415908813999999</v>
      </c>
      <c r="AF35" s="71">
        <v>0.82636015110000005</v>
      </c>
      <c r="AG35" s="71">
        <v>0.89495573433999998</v>
      </c>
      <c r="AH35" s="71">
        <v>6.2328783808999998E-2</v>
      </c>
      <c r="AI35" s="71">
        <v>1.0927689951999999</v>
      </c>
      <c r="AJ35" s="71">
        <v>6.4768477793000004E-2</v>
      </c>
      <c r="AK35" s="71">
        <v>-0.40625704105999999</v>
      </c>
      <c r="AL35" s="71">
        <v>-8.9566231683E-2</v>
      </c>
      <c r="AM35" s="792">
        <v>-0.86826641513000002</v>
      </c>
      <c r="AN35" s="71">
        <v>9.1801263566000005E-2</v>
      </c>
      <c r="AO35" s="71">
        <v>-2.5457794344</v>
      </c>
      <c r="AP35" s="71">
        <v>-0.95719938505000002</v>
      </c>
      <c r="AQ35" s="71">
        <v>-1.5711115067999999</v>
      </c>
      <c r="AR35" s="71">
        <v>-0.56327817571000005</v>
      </c>
      <c r="AS35" s="71">
        <v>-1.8972124642999999</v>
      </c>
      <c r="AT35" s="71">
        <v>-3.362444064</v>
      </c>
      <c r="AU35" s="71">
        <v>-3.1294353928</v>
      </c>
      <c r="AV35" s="71">
        <v>-4.2282396073999999</v>
      </c>
      <c r="AW35" s="71">
        <v>-4.5124366556000002</v>
      </c>
      <c r="AX35" s="71">
        <v>-1.8744743881999999</v>
      </c>
      <c r="AY35" s="71">
        <v>-3.6815479097999999</v>
      </c>
      <c r="AZ35" s="792">
        <v>-4.4546566098999998</v>
      </c>
      <c r="BA35" s="792">
        <v>4.5989219762999998</v>
      </c>
      <c r="BB35" s="792">
        <v>4.3136081137</v>
      </c>
      <c r="BC35" s="792">
        <v>5.5280454391999996</v>
      </c>
      <c r="BD35" s="792">
        <v>2.7480648901000002</v>
      </c>
      <c r="BE35" s="792">
        <v>0.45892635339999999</v>
      </c>
      <c r="BF35" s="317">
        <v>6.1392353221000002</v>
      </c>
      <c r="BG35" s="317">
        <v>4.9379944460000003</v>
      </c>
      <c r="BH35" s="317">
        <v>1.5444136943</v>
      </c>
      <c r="BI35" s="317">
        <v>0.22612028436000001</v>
      </c>
      <c r="BJ35" s="317">
        <v>0.10649704346</v>
      </c>
      <c r="BK35" s="317">
        <v>-3.7128436265999998</v>
      </c>
      <c r="BL35" s="317">
        <v>-2.7022219356999999</v>
      </c>
      <c r="BM35" s="317">
        <v>-4.9776672013000001</v>
      </c>
      <c r="BN35" s="317">
        <v>-4.9256498066000001</v>
      </c>
      <c r="BO35" s="317">
        <v>-5.1436808296000001</v>
      </c>
      <c r="BP35" s="317">
        <v>-3.6940590870999999</v>
      </c>
      <c r="BQ35" s="317">
        <v>-4.6993200064999998</v>
      </c>
      <c r="BR35" s="317">
        <v>-4.9656466616000001</v>
      </c>
      <c r="BS35" s="317">
        <v>-4.8648181642999999</v>
      </c>
      <c r="BT35" s="317">
        <v>-6.5699780497000004</v>
      </c>
      <c r="BU35" s="317">
        <v>-6.2220535656999996</v>
      </c>
      <c r="BV35" s="317">
        <v>-4.6777867944000002</v>
      </c>
    </row>
    <row r="36" spans="1:74" ht="11.1" customHeight="1" x14ac:dyDescent="0.2">
      <c r="A36" s="255" t="s">
        <v>236</v>
      </c>
      <c r="B36" s="320" t="s">
        <v>218</v>
      </c>
      <c r="C36" s="226">
        <v>0.44756709677000001</v>
      </c>
      <c r="D36" s="226">
        <v>1.2119150714</v>
      </c>
      <c r="E36" s="226">
        <v>0.78022996773999997</v>
      </c>
      <c r="F36" s="226">
        <v>0.62009700000000001</v>
      </c>
      <c r="G36" s="226">
        <v>0.20744461289999999</v>
      </c>
      <c r="H36" s="226">
        <v>0.71772676667000002</v>
      </c>
      <c r="I36" s="226">
        <v>-0.30937048386999999</v>
      </c>
      <c r="J36" s="226">
        <v>0.82566154839000006</v>
      </c>
      <c r="K36" s="226">
        <v>0.85921573333000001</v>
      </c>
      <c r="L36" s="226">
        <v>9.2560064516000004E-2</v>
      </c>
      <c r="M36" s="226">
        <v>0.46289229999999998</v>
      </c>
      <c r="N36" s="226">
        <v>0.66367464515999997</v>
      </c>
      <c r="O36" s="226">
        <v>-0.99196135484000003</v>
      </c>
      <c r="P36" s="226">
        <v>-0.46116160713999998</v>
      </c>
      <c r="Q36" s="226">
        <v>1.1979626774000001</v>
      </c>
      <c r="R36" s="226">
        <v>-0.27189793333000001</v>
      </c>
      <c r="S36" s="226">
        <v>-0.16464619354999999</v>
      </c>
      <c r="T36" s="226">
        <v>0.13917940000000001</v>
      </c>
      <c r="U36" s="226">
        <v>-0.23069148386999999</v>
      </c>
      <c r="V36" s="226">
        <v>0.27412083870999998</v>
      </c>
      <c r="W36" s="226">
        <v>-0.82709619999999995</v>
      </c>
      <c r="X36" s="226">
        <v>0.60624093548000002</v>
      </c>
      <c r="Y36" s="226">
        <v>-3.2937300000000003E-2</v>
      </c>
      <c r="Z36" s="226">
        <v>0.31589980644999999</v>
      </c>
      <c r="AA36" s="226">
        <v>0.51444277418999995</v>
      </c>
      <c r="AB36" s="226">
        <v>0.2370452069</v>
      </c>
      <c r="AC36" s="226">
        <v>-0.39262683870999998</v>
      </c>
      <c r="AD36" s="226">
        <v>-1.0217893667</v>
      </c>
      <c r="AE36" s="226">
        <v>-0.66181035483999995</v>
      </c>
      <c r="AF36" s="226">
        <v>-0.19307316666999999</v>
      </c>
      <c r="AG36" s="226">
        <v>-0.32514799999999999</v>
      </c>
      <c r="AH36" s="226">
        <v>0.20009067742</v>
      </c>
      <c r="AI36" s="226">
        <v>0.2001636</v>
      </c>
      <c r="AJ36" s="226">
        <v>0.45918406451999999</v>
      </c>
      <c r="AK36" s="226">
        <v>-8.6984900000000004E-2</v>
      </c>
      <c r="AL36" s="226">
        <v>0.28875683871000002</v>
      </c>
      <c r="AM36" s="780">
        <v>0.76942274194000004</v>
      </c>
      <c r="AN36" s="226">
        <v>0.32942839285999997</v>
      </c>
      <c r="AO36" s="226">
        <v>-0.15307729032</v>
      </c>
      <c r="AP36" s="226">
        <v>-0.43503946666999999</v>
      </c>
      <c r="AQ36" s="226">
        <v>-0.96627570967999998</v>
      </c>
      <c r="AR36" s="226">
        <v>-0.1068093</v>
      </c>
      <c r="AS36" s="226">
        <v>-0.65871251613000004</v>
      </c>
      <c r="AT36" s="226">
        <v>-0.72529109677000003</v>
      </c>
      <c r="AU36" s="226">
        <v>-0.22197729999999999</v>
      </c>
      <c r="AV36" s="226">
        <v>0.43305696774000002</v>
      </c>
      <c r="AW36" s="226">
        <v>-0.46096853332999999</v>
      </c>
      <c r="AX36" s="226">
        <v>-6.5710129032000006E-2</v>
      </c>
      <c r="AY36" s="226">
        <v>0.57829680645000003</v>
      </c>
      <c r="AZ36" s="780">
        <v>-0.13670378571</v>
      </c>
      <c r="BA36" s="780">
        <v>-0.31976493548000001</v>
      </c>
      <c r="BB36" s="780">
        <v>1.7976516</v>
      </c>
      <c r="BC36" s="780">
        <v>1.8998249677000001</v>
      </c>
      <c r="BD36" s="780">
        <v>1.7615788233</v>
      </c>
      <c r="BE36" s="780">
        <v>6.9170627082000002E-2</v>
      </c>
      <c r="BF36" s="287">
        <v>0.77651902776000004</v>
      </c>
      <c r="BG36" s="287">
        <v>-8.5000000000000006E-2</v>
      </c>
      <c r="BH36" s="287">
        <v>7.1870967741999997E-2</v>
      </c>
      <c r="BI36" s="287">
        <v>-0.24603333332999999</v>
      </c>
      <c r="BJ36" s="287">
        <v>0.29519354839</v>
      </c>
      <c r="BK36" s="287">
        <v>-0.74512903226000005</v>
      </c>
      <c r="BL36" s="287">
        <v>0.49814285714000001</v>
      </c>
      <c r="BM36" s="287">
        <v>-0.29064516129000001</v>
      </c>
      <c r="BN36" s="287">
        <v>-0.68636666667000001</v>
      </c>
      <c r="BO36" s="287">
        <v>-0.62645161289999995</v>
      </c>
      <c r="BP36" s="287">
        <v>-0.18433333332999999</v>
      </c>
      <c r="BQ36" s="287">
        <v>-0.95283870967999995</v>
      </c>
      <c r="BR36" s="287">
        <v>-0.72216129031999998</v>
      </c>
      <c r="BS36" s="287">
        <v>-0.72840000000000005</v>
      </c>
      <c r="BT36" s="287">
        <v>-0.45658064516000002</v>
      </c>
      <c r="BU36" s="287">
        <v>-0.92126666667000001</v>
      </c>
      <c r="BV36" s="287">
        <v>-0.33245161290000003</v>
      </c>
    </row>
    <row r="37" spans="1:74" ht="11.1" customHeight="1" x14ac:dyDescent="0.2">
      <c r="A37" s="255" t="s">
        <v>237</v>
      </c>
      <c r="B37" s="320" t="s">
        <v>222</v>
      </c>
      <c r="C37" s="226">
        <v>-0.41674193547999999</v>
      </c>
      <c r="D37" s="226">
        <v>0.12003571429</v>
      </c>
      <c r="E37" s="226">
        <v>9.5419354839000006E-2</v>
      </c>
      <c r="F37" s="226">
        <v>-1.7249666667000001</v>
      </c>
      <c r="G37" s="226">
        <v>0.20696774194000001</v>
      </c>
      <c r="H37" s="226">
        <v>0.67649999999999999</v>
      </c>
      <c r="I37" s="226">
        <v>-0.72029032258000003</v>
      </c>
      <c r="J37" s="226">
        <v>-0.219</v>
      </c>
      <c r="K37" s="226">
        <v>-0.70669999999999999</v>
      </c>
      <c r="L37" s="226">
        <v>-0.21451612903</v>
      </c>
      <c r="M37" s="226">
        <v>-0.86233333332999995</v>
      </c>
      <c r="N37" s="226">
        <v>0.26190322580999997</v>
      </c>
      <c r="O37" s="226">
        <v>-0.43593548386999997</v>
      </c>
      <c r="P37" s="226">
        <v>0.98485714286000003</v>
      </c>
      <c r="Q37" s="226">
        <v>0.48535483871000001</v>
      </c>
      <c r="R37" s="226">
        <v>-1.6009333333</v>
      </c>
      <c r="S37" s="226">
        <v>0.68158064516000005</v>
      </c>
      <c r="T37" s="226">
        <v>0.97389999999999999</v>
      </c>
      <c r="U37" s="226">
        <v>-0.66803225805999999</v>
      </c>
      <c r="V37" s="226">
        <v>-0.51819354838999998</v>
      </c>
      <c r="W37" s="226">
        <v>0.62709999999999999</v>
      </c>
      <c r="X37" s="226">
        <v>0.53451612903000001</v>
      </c>
      <c r="Y37" s="226">
        <v>0.23296666666999999</v>
      </c>
      <c r="Z37" s="226">
        <v>-0.11703225806000001</v>
      </c>
      <c r="AA37" s="226">
        <v>-0.54519354839</v>
      </c>
      <c r="AB37" s="226">
        <v>-0.39348275861999998</v>
      </c>
      <c r="AC37" s="226">
        <v>0.46993548387</v>
      </c>
      <c r="AD37" s="226">
        <v>-1.1699666666999999</v>
      </c>
      <c r="AE37" s="226">
        <v>-8.0645161290000007E-3</v>
      </c>
      <c r="AF37" s="226">
        <v>0.53610000000000002</v>
      </c>
      <c r="AG37" s="226">
        <v>0.48651612903000002</v>
      </c>
      <c r="AH37" s="226">
        <v>-0.64125806452</v>
      </c>
      <c r="AI37" s="226">
        <v>0.88723333332999998</v>
      </c>
      <c r="AJ37" s="226">
        <v>0.56074193547999995</v>
      </c>
      <c r="AK37" s="226">
        <v>0.2122</v>
      </c>
      <c r="AL37" s="226">
        <v>-9.5129032257999999E-2</v>
      </c>
      <c r="AM37" s="780">
        <v>-0.78332258065000004</v>
      </c>
      <c r="AN37" s="226">
        <v>0.24382142857</v>
      </c>
      <c r="AO37" s="226">
        <v>-0.29780645161000002</v>
      </c>
      <c r="AP37" s="226">
        <v>0.20019999999999999</v>
      </c>
      <c r="AQ37" s="226">
        <v>-0.65135483870999999</v>
      </c>
      <c r="AR37" s="226">
        <v>0.54079999999999995</v>
      </c>
      <c r="AS37" s="226">
        <v>-0.38748387096999998</v>
      </c>
      <c r="AT37" s="226">
        <v>-0.75493548386999998</v>
      </c>
      <c r="AU37" s="226">
        <v>9.3333333333000005E-4</v>
      </c>
      <c r="AV37" s="226">
        <v>0.76564516129000004</v>
      </c>
      <c r="AW37" s="226">
        <v>2.3E-2</v>
      </c>
      <c r="AX37" s="226">
        <v>1.9161290322999999E-2</v>
      </c>
      <c r="AY37" s="226">
        <v>0.22890322581</v>
      </c>
      <c r="AZ37" s="780">
        <v>-0.65228571429000004</v>
      </c>
      <c r="BA37" s="780">
        <v>1.1859354839</v>
      </c>
      <c r="BB37" s="780">
        <v>0.62609999999999999</v>
      </c>
      <c r="BC37" s="780">
        <v>1.4235962988999999</v>
      </c>
      <c r="BD37" s="780">
        <v>0.63412135939000003</v>
      </c>
      <c r="BE37" s="780">
        <v>0.44330309020999997</v>
      </c>
      <c r="BF37" s="287">
        <v>1.9515572774000001</v>
      </c>
      <c r="BG37" s="287">
        <v>1.8395273123</v>
      </c>
      <c r="BH37" s="287">
        <v>0.76947284504000002</v>
      </c>
      <c r="BI37" s="287">
        <v>0.47499491900000002</v>
      </c>
      <c r="BJ37" s="287">
        <v>0.26621523442</v>
      </c>
      <c r="BK37" s="287">
        <v>-0.56340251682999998</v>
      </c>
      <c r="BL37" s="287">
        <v>-0.61751003939000004</v>
      </c>
      <c r="BM37" s="287">
        <v>-1.0829795703</v>
      </c>
      <c r="BN37" s="287">
        <v>-0.91543874604999997</v>
      </c>
      <c r="BO37" s="287">
        <v>-0.99556371089999995</v>
      </c>
      <c r="BP37" s="287">
        <v>-0.69616422431000002</v>
      </c>
      <c r="BQ37" s="287">
        <v>-0.79519381871000006</v>
      </c>
      <c r="BR37" s="287">
        <v>-0.95029133191000004</v>
      </c>
      <c r="BS37" s="287">
        <v>-0.89185999165999996</v>
      </c>
      <c r="BT37" s="287">
        <v>-1.5083053172000001</v>
      </c>
      <c r="BU37" s="287">
        <v>-1.2361116568999999</v>
      </c>
      <c r="BV37" s="287">
        <v>-0.95895363254999999</v>
      </c>
    </row>
    <row r="38" spans="1:74" ht="11.1" customHeight="1" x14ac:dyDescent="0.2">
      <c r="A38" s="255" t="s">
        <v>238</v>
      </c>
      <c r="B38" s="320" t="s">
        <v>239</v>
      </c>
      <c r="C38" s="226">
        <v>-0.99277095236000001</v>
      </c>
      <c r="D38" s="226">
        <v>-0.23731531546000001</v>
      </c>
      <c r="E38" s="226">
        <v>-1.5223378135000001</v>
      </c>
      <c r="F38" s="226">
        <v>-0.25024429141999999</v>
      </c>
      <c r="G38" s="226">
        <v>-0.46260465549000002</v>
      </c>
      <c r="H38" s="226">
        <v>-0.14571852429000001</v>
      </c>
      <c r="I38" s="226">
        <v>0.38090194640000002</v>
      </c>
      <c r="J38" s="226">
        <v>-1.2359185238999999</v>
      </c>
      <c r="K38" s="226">
        <v>-1.0377351949</v>
      </c>
      <c r="L38" s="226">
        <v>-3.1528071142999998</v>
      </c>
      <c r="M38" s="226">
        <v>-1.5028615071</v>
      </c>
      <c r="N38" s="226">
        <v>-0.62471647202000002</v>
      </c>
      <c r="O38" s="226">
        <v>-2.0262547820000001</v>
      </c>
      <c r="P38" s="226">
        <v>-0.94936849248999999</v>
      </c>
      <c r="Q38" s="226">
        <v>-3.0135588595999998</v>
      </c>
      <c r="R38" s="226">
        <v>-0.20121443478000001</v>
      </c>
      <c r="S38" s="226">
        <v>-0.69515078110999995</v>
      </c>
      <c r="T38" s="226">
        <v>-0.46646087638</v>
      </c>
      <c r="U38" s="226">
        <v>0.69679272287000005</v>
      </c>
      <c r="V38" s="226">
        <v>0.55223499896999995</v>
      </c>
      <c r="W38" s="226">
        <v>-0.60329124126</v>
      </c>
      <c r="X38" s="226">
        <v>-2.7711853453000002</v>
      </c>
      <c r="Y38" s="226">
        <v>-1.7129335769</v>
      </c>
      <c r="Z38" s="226">
        <v>-1.5139485442</v>
      </c>
      <c r="AA38" s="226">
        <v>-1.6485807174</v>
      </c>
      <c r="AB38" s="226">
        <v>-0.60585792289999996</v>
      </c>
      <c r="AC38" s="226">
        <v>-2.2363216096</v>
      </c>
      <c r="AD38" s="226">
        <v>0.97313717855000004</v>
      </c>
      <c r="AE38" s="226">
        <v>0.83403395911</v>
      </c>
      <c r="AF38" s="226">
        <v>0.48333331775999999</v>
      </c>
      <c r="AG38" s="226">
        <v>0.73358760531</v>
      </c>
      <c r="AH38" s="226">
        <v>0.50349617090999998</v>
      </c>
      <c r="AI38" s="226">
        <v>5.3720618315999998E-3</v>
      </c>
      <c r="AJ38" s="226">
        <v>-0.95515752221000005</v>
      </c>
      <c r="AK38" s="226">
        <v>-0.53147214105999996</v>
      </c>
      <c r="AL38" s="226">
        <v>-0.28319403813999999</v>
      </c>
      <c r="AM38" s="780">
        <v>-0.85436657642000002</v>
      </c>
      <c r="AN38" s="226">
        <v>-0.48144855786000001</v>
      </c>
      <c r="AO38" s="226">
        <v>-2.0948956925000002</v>
      </c>
      <c r="AP38" s="226">
        <v>-0.72235991838000002</v>
      </c>
      <c r="AQ38" s="226">
        <v>4.6519041618000002E-2</v>
      </c>
      <c r="AR38" s="226">
        <v>-0.99726887571</v>
      </c>
      <c r="AS38" s="226">
        <v>-0.85101607722999995</v>
      </c>
      <c r="AT38" s="226">
        <v>-1.8822174834000001</v>
      </c>
      <c r="AU38" s="226">
        <v>-2.9083914261000001</v>
      </c>
      <c r="AV38" s="226">
        <v>-5.4269417363999999</v>
      </c>
      <c r="AW38" s="226">
        <v>-4.0744681222999999</v>
      </c>
      <c r="AX38" s="226">
        <v>-1.8279255495</v>
      </c>
      <c r="AY38" s="226">
        <v>-4.4887479419999998</v>
      </c>
      <c r="AZ38" s="780">
        <v>-3.6656671099000002</v>
      </c>
      <c r="BA38" s="780">
        <v>3.7327514278999998</v>
      </c>
      <c r="BB38" s="780">
        <v>1.8898565137000001</v>
      </c>
      <c r="BC38" s="780">
        <v>2.2046241726</v>
      </c>
      <c r="BD38" s="780">
        <v>0.35236470733000003</v>
      </c>
      <c r="BE38" s="780">
        <v>-5.3547363897000003E-2</v>
      </c>
      <c r="BF38" s="287">
        <v>3.4111590170000001</v>
      </c>
      <c r="BG38" s="287">
        <v>3.1834671336999998</v>
      </c>
      <c r="BH38" s="287">
        <v>0.70306988149000005</v>
      </c>
      <c r="BI38" s="287">
        <v>-2.8413012985E-3</v>
      </c>
      <c r="BJ38" s="287">
        <v>-0.45491173935000001</v>
      </c>
      <c r="BK38" s="287">
        <v>-2.4043120775000002</v>
      </c>
      <c r="BL38" s="287">
        <v>-2.5828547534999999</v>
      </c>
      <c r="BM38" s="287">
        <v>-3.6040424697</v>
      </c>
      <c r="BN38" s="287">
        <v>-3.3238443939</v>
      </c>
      <c r="BO38" s="287">
        <v>-3.5216655058000002</v>
      </c>
      <c r="BP38" s="287">
        <v>-2.8135615293999998</v>
      </c>
      <c r="BQ38" s="287">
        <v>-2.9512874780999998</v>
      </c>
      <c r="BR38" s="287">
        <v>-3.2931940392999999</v>
      </c>
      <c r="BS38" s="287">
        <v>-3.2445581727000001</v>
      </c>
      <c r="BT38" s="287">
        <v>-4.6050920873000001</v>
      </c>
      <c r="BU38" s="287">
        <v>-4.0646752420999999</v>
      </c>
      <c r="BV38" s="287">
        <v>-3.3863815490000002</v>
      </c>
    </row>
    <row r="39" spans="1:74" ht="11.1" customHeight="1" x14ac:dyDescent="0.2">
      <c r="A39" s="255"/>
      <c r="B39" s="257"/>
      <c r="C39" s="226"/>
      <c r="D39" s="226"/>
      <c r="E39" s="226"/>
      <c r="F39" s="226"/>
      <c r="G39" s="226"/>
      <c r="H39" s="226"/>
      <c r="I39" s="226"/>
      <c r="J39" s="226"/>
      <c r="K39" s="226"/>
      <c r="L39" s="226"/>
      <c r="M39" s="226"/>
      <c r="N39" s="226"/>
      <c r="O39" s="226"/>
      <c r="P39" s="226"/>
      <c r="Q39" s="226"/>
      <c r="R39" s="226"/>
      <c r="S39" s="226"/>
      <c r="T39" s="226"/>
      <c r="U39" s="226"/>
      <c r="V39" s="226"/>
      <c r="W39" s="226"/>
      <c r="X39" s="226"/>
      <c r="Y39" s="226"/>
      <c r="Z39" s="226"/>
      <c r="AA39" s="226"/>
      <c r="AB39" s="226"/>
      <c r="AC39" s="226"/>
      <c r="AD39" s="226"/>
      <c r="AE39" s="226"/>
      <c r="AF39" s="226"/>
      <c r="AG39" s="226"/>
      <c r="AH39" s="226"/>
      <c r="AI39" s="226"/>
      <c r="AJ39" s="226"/>
      <c r="AK39" s="226"/>
      <c r="AL39" s="226"/>
      <c r="AM39" s="780"/>
      <c r="AN39" s="226"/>
      <c r="AO39" s="226"/>
      <c r="AP39" s="226"/>
      <c r="AQ39" s="226"/>
      <c r="AR39" s="226"/>
      <c r="AS39" s="226"/>
      <c r="AT39" s="226"/>
      <c r="AU39" s="226"/>
      <c r="AV39" s="226"/>
      <c r="AW39" s="226"/>
      <c r="AX39" s="226"/>
      <c r="AY39" s="226"/>
      <c r="AZ39" s="780"/>
      <c r="BA39" s="780"/>
      <c r="BB39" s="780"/>
      <c r="BC39" s="780"/>
      <c r="BD39" s="780"/>
      <c r="BE39" s="780"/>
      <c r="BF39" s="287"/>
      <c r="BG39" s="287"/>
      <c r="BH39" s="287"/>
      <c r="BI39" s="287"/>
      <c r="BJ39" s="287"/>
      <c r="BK39" s="287"/>
      <c r="BL39" s="287"/>
      <c r="BM39" s="287"/>
      <c r="BN39" s="287"/>
      <c r="BO39" s="287"/>
      <c r="BP39" s="287"/>
      <c r="BQ39" s="287"/>
      <c r="BR39" s="287"/>
      <c r="BS39" s="287"/>
      <c r="BT39" s="287"/>
      <c r="BU39" s="287"/>
      <c r="BV39" s="287"/>
    </row>
    <row r="40" spans="1:74" ht="11.1" customHeight="1" x14ac:dyDescent="0.2">
      <c r="A40" s="255"/>
      <c r="B40" s="25" t="s">
        <v>240</v>
      </c>
      <c r="C40" s="226"/>
      <c r="D40" s="226"/>
      <c r="E40" s="226"/>
      <c r="F40" s="226"/>
      <c r="G40" s="226"/>
      <c r="H40" s="226"/>
      <c r="I40" s="226"/>
      <c r="J40" s="226"/>
      <c r="K40" s="226"/>
      <c r="L40" s="226"/>
      <c r="M40" s="226"/>
      <c r="N40" s="226"/>
      <c r="O40" s="226"/>
      <c r="P40" s="226"/>
      <c r="Q40" s="226"/>
      <c r="R40" s="226"/>
      <c r="S40" s="226"/>
      <c r="T40" s="226"/>
      <c r="U40" s="226"/>
      <c r="V40" s="226"/>
      <c r="W40" s="226"/>
      <c r="X40" s="226"/>
      <c r="Y40" s="226"/>
      <c r="Z40" s="226"/>
      <c r="AA40" s="226"/>
      <c r="AB40" s="226"/>
      <c r="AC40" s="226"/>
      <c r="AD40" s="226"/>
      <c r="AE40" s="226"/>
      <c r="AF40" s="226"/>
      <c r="AG40" s="226"/>
      <c r="AH40" s="226"/>
      <c r="AI40" s="226"/>
      <c r="AJ40" s="226"/>
      <c r="AK40" s="226"/>
      <c r="AL40" s="226"/>
      <c r="AM40" s="780"/>
      <c r="AN40" s="226"/>
      <c r="AO40" s="226"/>
      <c r="AP40" s="226"/>
      <c r="AQ40" s="226"/>
      <c r="AR40" s="226"/>
      <c r="AS40" s="226"/>
      <c r="AT40" s="226"/>
      <c r="AU40" s="226"/>
      <c r="AV40" s="226"/>
      <c r="AW40" s="226"/>
      <c r="AX40" s="226"/>
      <c r="AY40" s="226"/>
      <c r="AZ40" s="780"/>
      <c r="BA40" s="780"/>
      <c r="BB40" s="780"/>
      <c r="BC40" s="780"/>
      <c r="BD40" s="780"/>
      <c r="BE40" s="780"/>
      <c r="BF40" s="287"/>
      <c r="BG40" s="287"/>
      <c r="BH40" s="287"/>
      <c r="BI40" s="287"/>
      <c r="BJ40" s="287"/>
      <c r="BK40" s="287"/>
      <c r="BL40" s="287"/>
      <c r="BM40" s="287"/>
      <c r="BN40" s="287"/>
      <c r="BO40" s="287"/>
      <c r="BP40" s="287"/>
      <c r="BQ40" s="287"/>
      <c r="BR40" s="287"/>
      <c r="BS40" s="287"/>
      <c r="BT40" s="287"/>
      <c r="BU40" s="287"/>
      <c r="BV40" s="287"/>
    </row>
    <row r="41" spans="1:74" s="210" customFormat="1" ht="11.1" customHeight="1" x14ac:dyDescent="0.2">
      <c r="A41" s="324" t="s">
        <v>241</v>
      </c>
      <c r="B41" s="318" t="s">
        <v>242</v>
      </c>
      <c r="C41" s="73">
        <v>2647.60185</v>
      </c>
      <c r="D41" s="73">
        <v>2619.7522279999998</v>
      </c>
      <c r="E41" s="73">
        <v>2605.418099</v>
      </c>
      <c r="F41" s="73">
        <v>2656.7591889999999</v>
      </c>
      <c r="G41" s="73">
        <v>2668.669406</v>
      </c>
      <c r="H41" s="73">
        <v>2656.6276029999999</v>
      </c>
      <c r="I41" s="73">
        <v>2713.865088</v>
      </c>
      <c r="J41" s="73">
        <v>2718.00758</v>
      </c>
      <c r="K41" s="73">
        <v>2742.0961080000002</v>
      </c>
      <c r="L41" s="73">
        <v>2763.700746</v>
      </c>
      <c r="M41" s="73">
        <v>2785.8339769999998</v>
      </c>
      <c r="N41" s="73">
        <v>2773.5300630000002</v>
      </c>
      <c r="O41" s="73">
        <v>2818.2458649999999</v>
      </c>
      <c r="P41" s="73">
        <v>2803.58239</v>
      </c>
      <c r="Q41" s="73">
        <v>2751.803547</v>
      </c>
      <c r="R41" s="73">
        <v>2815.4404850000001</v>
      </c>
      <c r="S41" s="73">
        <v>2808.7725169999999</v>
      </c>
      <c r="T41" s="73">
        <v>2782.588135</v>
      </c>
      <c r="U41" s="73">
        <v>2810.1525710000001</v>
      </c>
      <c r="V41" s="73">
        <v>2814.8428250000002</v>
      </c>
      <c r="W41" s="73">
        <v>2819.8987109999998</v>
      </c>
      <c r="X41" s="73">
        <v>2784.5352419999999</v>
      </c>
      <c r="Y41" s="73">
        <v>2777.8973609999998</v>
      </c>
      <c r="Z41" s="73">
        <v>2768.9594670000001</v>
      </c>
      <c r="AA41" s="73">
        <v>2766.5837409999999</v>
      </c>
      <c r="AB41" s="73">
        <v>2768.1754299999998</v>
      </c>
      <c r="AC41" s="73">
        <v>2762.802862</v>
      </c>
      <c r="AD41" s="73">
        <v>2825.5725430000002</v>
      </c>
      <c r="AE41" s="73">
        <v>2843.0886639999999</v>
      </c>
      <c r="AF41" s="73">
        <v>2829.892859</v>
      </c>
      <c r="AG41" s="73">
        <v>2822.5294469999999</v>
      </c>
      <c r="AH41" s="73">
        <v>2831.9826360000002</v>
      </c>
      <c r="AI41" s="73">
        <v>2796.0867280000002</v>
      </c>
      <c r="AJ41" s="73">
        <v>2760.1810220000002</v>
      </c>
      <c r="AK41" s="73">
        <v>2751.8425689999999</v>
      </c>
      <c r="AL41" s="73">
        <v>2744.072107</v>
      </c>
      <c r="AM41" s="558">
        <v>2743.0070019999998</v>
      </c>
      <c r="AN41" s="73">
        <v>2726.707007</v>
      </c>
      <c r="AO41" s="73">
        <v>2739.2874029999998</v>
      </c>
      <c r="AP41" s="73">
        <v>2743.9215869999998</v>
      </c>
      <c r="AQ41" s="73">
        <v>2791.130134</v>
      </c>
      <c r="AR41" s="73">
        <v>2777.1664129999999</v>
      </c>
      <c r="AS41" s="73">
        <v>2809.625501</v>
      </c>
      <c r="AT41" s="73">
        <v>2853.547525</v>
      </c>
      <c r="AU41" s="73">
        <v>2858.1368440000001</v>
      </c>
      <c r="AV41" s="73">
        <v>2818.366078</v>
      </c>
      <c r="AW41" s="73">
        <v>2829.177134</v>
      </c>
      <c r="AX41" s="73">
        <v>2829.0781480000001</v>
      </c>
      <c r="AY41" s="73">
        <v>2802.306947</v>
      </c>
      <c r="AZ41" s="558">
        <v>2824.1686530000002</v>
      </c>
      <c r="BA41" s="558">
        <v>2797.934366</v>
      </c>
      <c r="BB41" s="558">
        <v>2745.5228179999999</v>
      </c>
      <c r="BC41" s="558">
        <v>2681.6397587000001</v>
      </c>
      <c r="BD41" s="558">
        <v>2643.8990389999999</v>
      </c>
      <c r="BE41" s="558">
        <v>2645.4605185</v>
      </c>
      <c r="BF41" s="325">
        <v>2579.8902026000001</v>
      </c>
      <c r="BG41" s="325">
        <v>2527.2543832000001</v>
      </c>
      <c r="BH41" s="325">
        <v>2501.1727249999999</v>
      </c>
      <c r="BI41" s="325">
        <v>2494.3038774000001</v>
      </c>
      <c r="BJ41" s="325">
        <v>2476.9002052000001</v>
      </c>
      <c r="BK41" s="325">
        <v>2517.4646831999999</v>
      </c>
      <c r="BL41" s="325">
        <v>2520.8069642999999</v>
      </c>
      <c r="BM41" s="325">
        <v>2563.3893309999999</v>
      </c>
      <c r="BN41" s="325">
        <v>2611.4434932999998</v>
      </c>
      <c r="BO41" s="325">
        <v>2661.7259684000001</v>
      </c>
      <c r="BP41" s="325">
        <v>2688.1408950999999</v>
      </c>
      <c r="BQ41" s="325">
        <v>2725.1299035000002</v>
      </c>
      <c r="BR41" s="325">
        <v>2759.7759348</v>
      </c>
      <c r="BS41" s="325">
        <v>2791.1837344999999</v>
      </c>
      <c r="BT41" s="325">
        <v>2834.8951993999999</v>
      </c>
      <c r="BU41" s="325">
        <v>2882.4165490999999</v>
      </c>
      <c r="BV41" s="325">
        <v>2905.2501117000002</v>
      </c>
    </row>
    <row r="42" spans="1:74" ht="11.1" customHeight="1" x14ac:dyDescent="0.2">
      <c r="A42" s="255" t="s">
        <v>243</v>
      </c>
      <c r="B42" s="320" t="s">
        <v>218</v>
      </c>
      <c r="C42" s="315">
        <v>1190.10285</v>
      </c>
      <c r="D42" s="315">
        <v>1165.6142279999999</v>
      </c>
      <c r="E42" s="315">
        <v>1154.2380989999999</v>
      </c>
      <c r="F42" s="315">
        <v>1153.830189</v>
      </c>
      <c r="G42" s="315">
        <v>1172.1564060000001</v>
      </c>
      <c r="H42" s="315">
        <v>1180.4096030000001</v>
      </c>
      <c r="I42" s="315">
        <v>1215.318088</v>
      </c>
      <c r="J42" s="315">
        <v>1212.6715799999999</v>
      </c>
      <c r="K42" s="315">
        <v>1215.5591079999999</v>
      </c>
      <c r="L42" s="315">
        <v>1230.5137460000001</v>
      </c>
      <c r="M42" s="315">
        <v>1226.776977</v>
      </c>
      <c r="N42" s="315">
        <v>1222.5920630000001</v>
      </c>
      <c r="O42" s="315">
        <v>1253.7938650000001</v>
      </c>
      <c r="P42" s="315">
        <v>1266.7063900000001</v>
      </c>
      <c r="Q42" s="315">
        <v>1229.9735470000001</v>
      </c>
      <c r="R42" s="315">
        <v>1245.5824849999999</v>
      </c>
      <c r="S42" s="315">
        <v>1260.0435170000001</v>
      </c>
      <c r="T42" s="315">
        <v>1263.076135</v>
      </c>
      <c r="U42" s="315">
        <v>1269.9315710000001</v>
      </c>
      <c r="V42" s="315">
        <v>1258.5578250000001</v>
      </c>
      <c r="W42" s="315">
        <v>1282.4267110000001</v>
      </c>
      <c r="X42" s="315">
        <v>1263.6332420000001</v>
      </c>
      <c r="Y42" s="315">
        <v>1263.984361</v>
      </c>
      <c r="Z42" s="315">
        <v>1251.418467</v>
      </c>
      <c r="AA42" s="315">
        <v>1232.1417409999999</v>
      </c>
      <c r="AB42" s="315">
        <v>1222.3224299999999</v>
      </c>
      <c r="AC42" s="315">
        <v>1231.5178619999999</v>
      </c>
      <c r="AD42" s="315">
        <v>1259.188543</v>
      </c>
      <c r="AE42" s="315">
        <v>1276.4546640000001</v>
      </c>
      <c r="AF42" s="315">
        <v>1279.3418590000001</v>
      </c>
      <c r="AG42" s="315">
        <v>1287.0604470000001</v>
      </c>
      <c r="AH42" s="315">
        <v>1276.634636</v>
      </c>
      <c r="AI42" s="315">
        <v>1267.355728</v>
      </c>
      <c r="AJ42" s="315">
        <v>1248.833022</v>
      </c>
      <c r="AK42" s="315">
        <v>1246.8605689999999</v>
      </c>
      <c r="AL42" s="315">
        <v>1236.1411069999999</v>
      </c>
      <c r="AM42" s="783">
        <v>1210.7930019999999</v>
      </c>
      <c r="AN42" s="315">
        <v>1201.320007</v>
      </c>
      <c r="AO42" s="315">
        <v>1204.6684029999999</v>
      </c>
      <c r="AP42" s="315">
        <v>1215.308587</v>
      </c>
      <c r="AQ42" s="315">
        <v>1242.3251339999999</v>
      </c>
      <c r="AR42" s="315">
        <v>1244.585413</v>
      </c>
      <c r="AS42" s="315">
        <v>1265.0325009999999</v>
      </c>
      <c r="AT42" s="315">
        <v>1285.5515250000001</v>
      </c>
      <c r="AU42" s="315">
        <v>1290.168844</v>
      </c>
      <c r="AV42" s="315">
        <v>1274.1330780000001</v>
      </c>
      <c r="AW42" s="315">
        <v>1285.6341339999999</v>
      </c>
      <c r="AX42" s="315">
        <v>1286.129148</v>
      </c>
      <c r="AY42" s="315">
        <v>1266.453947</v>
      </c>
      <c r="AZ42" s="783">
        <v>1270.051653</v>
      </c>
      <c r="BA42" s="783">
        <v>1280.5813659999999</v>
      </c>
      <c r="BB42" s="783">
        <v>1246.952818</v>
      </c>
      <c r="BC42" s="783">
        <v>1227.2012440000001</v>
      </c>
      <c r="BD42" s="783">
        <v>1208.4841650000001</v>
      </c>
      <c r="BE42" s="783">
        <v>1223.7880402999999</v>
      </c>
      <c r="BF42" s="290">
        <v>1218.7159999999999</v>
      </c>
      <c r="BG42" s="290">
        <v>1221.2660000000001</v>
      </c>
      <c r="BH42" s="290">
        <v>1219.038</v>
      </c>
      <c r="BI42" s="290">
        <v>1226.4190000000001</v>
      </c>
      <c r="BJ42" s="290">
        <v>1217.268</v>
      </c>
      <c r="BK42" s="290">
        <v>1240.367</v>
      </c>
      <c r="BL42" s="290">
        <v>1226.4190000000001</v>
      </c>
      <c r="BM42" s="290">
        <v>1235.4290000000001</v>
      </c>
      <c r="BN42" s="290">
        <v>1256.02</v>
      </c>
      <c r="BO42" s="290">
        <v>1275.44</v>
      </c>
      <c r="BP42" s="290">
        <v>1280.97</v>
      </c>
      <c r="BQ42" s="290">
        <v>1293.308</v>
      </c>
      <c r="BR42" s="290">
        <v>1298.4949999999999</v>
      </c>
      <c r="BS42" s="290">
        <v>1303.1469999999999</v>
      </c>
      <c r="BT42" s="290">
        <v>1300.1010000000001</v>
      </c>
      <c r="BU42" s="290">
        <v>1310.539</v>
      </c>
      <c r="BV42" s="290">
        <v>1303.645</v>
      </c>
    </row>
    <row r="43" spans="1:74" ht="11.1" customHeight="1" x14ac:dyDescent="0.2">
      <c r="A43" s="255" t="s">
        <v>244</v>
      </c>
      <c r="B43" s="323" t="s">
        <v>222</v>
      </c>
      <c r="C43" s="316">
        <v>1457.499</v>
      </c>
      <c r="D43" s="316">
        <v>1454.1379999999999</v>
      </c>
      <c r="E43" s="316">
        <v>1451.18</v>
      </c>
      <c r="F43" s="316">
        <v>1502.9290000000001</v>
      </c>
      <c r="G43" s="316">
        <v>1496.5129999999999</v>
      </c>
      <c r="H43" s="316">
        <v>1476.2180000000001</v>
      </c>
      <c r="I43" s="316">
        <v>1498.547</v>
      </c>
      <c r="J43" s="316">
        <v>1505.336</v>
      </c>
      <c r="K43" s="316">
        <v>1526.537</v>
      </c>
      <c r="L43" s="316">
        <v>1533.1869999999999</v>
      </c>
      <c r="M43" s="316">
        <v>1559.057</v>
      </c>
      <c r="N43" s="316">
        <v>1550.9380000000001</v>
      </c>
      <c r="O43" s="316">
        <v>1564.452</v>
      </c>
      <c r="P43" s="316">
        <v>1536.876</v>
      </c>
      <c r="Q43" s="316">
        <v>1521.83</v>
      </c>
      <c r="R43" s="316">
        <v>1569.8579999999999</v>
      </c>
      <c r="S43" s="316">
        <v>1548.729</v>
      </c>
      <c r="T43" s="316">
        <v>1519.5119999999999</v>
      </c>
      <c r="U43" s="316">
        <v>1540.221</v>
      </c>
      <c r="V43" s="316">
        <v>1556.2850000000001</v>
      </c>
      <c r="W43" s="316">
        <v>1537.472</v>
      </c>
      <c r="X43" s="316">
        <v>1520.902</v>
      </c>
      <c r="Y43" s="316">
        <v>1513.913</v>
      </c>
      <c r="Z43" s="316">
        <v>1517.5409999999999</v>
      </c>
      <c r="AA43" s="316">
        <v>1534.442</v>
      </c>
      <c r="AB43" s="316">
        <v>1545.8530000000001</v>
      </c>
      <c r="AC43" s="316">
        <v>1531.2850000000001</v>
      </c>
      <c r="AD43" s="316">
        <v>1566.384</v>
      </c>
      <c r="AE43" s="316">
        <v>1566.634</v>
      </c>
      <c r="AF43" s="316">
        <v>1550.5509999999999</v>
      </c>
      <c r="AG43" s="316">
        <v>1535.4690000000001</v>
      </c>
      <c r="AH43" s="316">
        <v>1555.348</v>
      </c>
      <c r="AI43" s="316">
        <v>1528.731</v>
      </c>
      <c r="AJ43" s="316">
        <v>1511.348</v>
      </c>
      <c r="AK43" s="316">
        <v>1504.982</v>
      </c>
      <c r="AL43" s="316">
        <v>1507.931</v>
      </c>
      <c r="AM43" s="785">
        <v>1532.2139999999999</v>
      </c>
      <c r="AN43" s="316">
        <v>1525.3869999999999</v>
      </c>
      <c r="AO43" s="316">
        <v>1534.6189999999999</v>
      </c>
      <c r="AP43" s="316">
        <v>1528.6130000000001</v>
      </c>
      <c r="AQ43" s="316">
        <v>1548.8050000000001</v>
      </c>
      <c r="AR43" s="316">
        <v>1532.5809999999999</v>
      </c>
      <c r="AS43" s="316">
        <v>1544.5930000000001</v>
      </c>
      <c r="AT43" s="316">
        <v>1567.9960000000001</v>
      </c>
      <c r="AU43" s="316">
        <v>1567.9680000000001</v>
      </c>
      <c r="AV43" s="316">
        <v>1544.2329999999999</v>
      </c>
      <c r="AW43" s="316">
        <v>1543.5429999999999</v>
      </c>
      <c r="AX43" s="316">
        <v>1542.9490000000001</v>
      </c>
      <c r="AY43" s="316">
        <v>1535.8530000000001</v>
      </c>
      <c r="AZ43" s="785">
        <v>1554.117</v>
      </c>
      <c r="BA43" s="785">
        <v>1517.3530000000001</v>
      </c>
      <c r="BB43" s="785">
        <v>1498.57</v>
      </c>
      <c r="BC43" s="785">
        <v>1454.4385147</v>
      </c>
      <c r="BD43" s="785">
        <v>1435.4148740000001</v>
      </c>
      <c r="BE43" s="785">
        <v>1421.6724781999999</v>
      </c>
      <c r="BF43" s="292">
        <v>1361.1742025999999</v>
      </c>
      <c r="BG43" s="292">
        <v>1305.9883832</v>
      </c>
      <c r="BH43" s="292">
        <v>1282.1347249999999</v>
      </c>
      <c r="BI43" s="292">
        <v>1267.8848774000001</v>
      </c>
      <c r="BJ43" s="292">
        <v>1259.6322052</v>
      </c>
      <c r="BK43" s="292">
        <v>1277.0976831999999</v>
      </c>
      <c r="BL43" s="292">
        <v>1294.3879643</v>
      </c>
      <c r="BM43" s="292">
        <v>1327.960331</v>
      </c>
      <c r="BN43" s="292">
        <v>1355.4234933</v>
      </c>
      <c r="BO43" s="292">
        <v>1386.2859684</v>
      </c>
      <c r="BP43" s="292">
        <v>1407.1708951000001</v>
      </c>
      <c r="BQ43" s="292">
        <v>1431.8219035</v>
      </c>
      <c r="BR43" s="292">
        <v>1461.2809348000001</v>
      </c>
      <c r="BS43" s="292">
        <v>1488.0367345</v>
      </c>
      <c r="BT43" s="292">
        <v>1534.7941994</v>
      </c>
      <c r="BU43" s="292">
        <v>1571.8775490999999</v>
      </c>
      <c r="BV43" s="292">
        <v>1601.6051117</v>
      </c>
    </row>
    <row r="44" spans="1:74" s="113" customFormat="1" ht="25.5" customHeight="1" x14ac:dyDescent="0.2">
      <c r="A44" s="112"/>
      <c r="B44" s="1006" t="s">
        <v>245</v>
      </c>
      <c r="C44" s="1005"/>
      <c r="D44" s="1005"/>
      <c r="E44" s="1005"/>
      <c r="F44" s="1005"/>
      <c r="G44" s="1005"/>
      <c r="H44" s="1005"/>
      <c r="I44" s="1005"/>
      <c r="J44" s="1005"/>
      <c r="K44" s="1005"/>
      <c r="L44" s="1005"/>
      <c r="M44" s="1005"/>
      <c r="N44" s="1005"/>
      <c r="O44" s="1005"/>
      <c r="P44" s="1005"/>
      <c r="Q44" s="1005"/>
      <c r="R44" s="892"/>
      <c r="AM44" s="684"/>
      <c r="AY44" s="729"/>
      <c r="AZ44" s="729"/>
      <c r="BA44" s="729"/>
      <c r="BB44" s="729"/>
      <c r="BC44" s="729"/>
      <c r="BD44" s="555"/>
      <c r="BE44" s="555"/>
      <c r="BF44" s="555"/>
      <c r="BG44" s="729"/>
      <c r="BH44" s="729"/>
      <c r="BI44" s="729"/>
      <c r="BJ44" s="163"/>
    </row>
    <row r="45" spans="1:74" s="113" customFormat="1" ht="12" customHeight="1" x14ac:dyDescent="0.2">
      <c r="A45" s="112"/>
      <c r="B45" s="1017" t="s">
        <v>246</v>
      </c>
      <c r="C45" s="1017"/>
      <c r="D45" s="1017"/>
      <c r="E45" s="1017"/>
      <c r="F45" s="1017"/>
      <c r="G45" s="1017"/>
      <c r="H45" s="1017"/>
      <c r="I45" s="1017"/>
      <c r="J45" s="1017"/>
      <c r="K45" s="1017"/>
      <c r="L45" s="1017"/>
      <c r="M45" s="1017"/>
      <c r="N45" s="1017"/>
      <c r="O45" s="1017"/>
      <c r="P45" s="1017"/>
      <c r="Q45" s="1017"/>
      <c r="R45" s="892"/>
      <c r="AM45" s="684"/>
      <c r="AY45" s="729"/>
      <c r="AZ45" s="729"/>
      <c r="BA45" s="729"/>
      <c r="BB45" s="729"/>
      <c r="BC45" s="729"/>
      <c r="BD45" s="555"/>
      <c r="BE45" s="555"/>
      <c r="BF45" s="555"/>
      <c r="BG45" s="729"/>
      <c r="BH45" s="729"/>
      <c r="BI45" s="729"/>
      <c r="BJ45" s="163"/>
    </row>
    <row r="46" spans="1:74" s="113" customFormat="1" ht="22.7" customHeight="1" x14ac:dyDescent="0.2">
      <c r="A46" s="112"/>
      <c r="B46" s="1017" t="s">
        <v>247</v>
      </c>
      <c r="C46" s="1017"/>
      <c r="D46" s="1017"/>
      <c r="E46" s="1017"/>
      <c r="F46" s="1017"/>
      <c r="G46" s="1017"/>
      <c r="H46" s="1017"/>
      <c r="I46" s="1017"/>
      <c r="J46" s="1017"/>
      <c r="K46" s="1017"/>
      <c r="L46" s="1017"/>
      <c r="M46" s="1017"/>
      <c r="N46" s="1017"/>
      <c r="O46" s="1017"/>
      <c r="P46" s="1017"/>
      <c r="Q46" s="1017"/>
      <c r="R46" s="892"/>
      <c r="AM46" s="684"/>
      <c r="AY46" s="729"/>
      <c r="AZ46" s="729"/>
      <c r="BA46" s="729"/>
      <c r="BB46" s="729"/>
      <c r="BC46" s="729"/>
      <c r="BD46" s="555"/>
      <c r="BE46" s="555"/>
      <c r="BF46" s="555"/>
      <c r="BG46" s="729"/>
      <c r="BH46" s="729"/>
      <c r="BI46" s="729"/>
      <c r="BJ46" s="163"/>
    </row>
    <row r="47" spans="1:74" s="113" customFormat="1" ht="36" customHeight="1" x14ac:dyDescent="0.2">
      <c r="A47" s="112"/>
      <c r="B47" s="1017" t="s">
        <v>248</v>
      </c>
      <c r="C47" s="1017"/>
      <c r="D47" s="1017"/>
      <c r="E47" s="1017"/>
      <c r="F47" s="1017"/>
      <c r="G47" s="1017"/>
      <c r="H47" s="1017"/>
      <c r="I47" s="1017"/>
      <c r="J47" s="1017"/>
      <c r="K47" s="1017"/>
      <c r="L47" s="1017"/>
      <c r="M47" s="1017"/>
      <c r="N47" s="1017"/>
      <c r="O47" s="1017"/>
      <c r="P47" s="1017"/>
      <c r="Q47" s="1017"/>
      <c r="R47" s="892"/>
      <c r="AM47" s="684"/>
      <c r="AY47" s="729"/>
      <c r="AZ47" s="729"/>
      <c r="BA47" s="729"/>
      <c r="BB47" s="729"/>
      <c r="BC47" s="729"/>
      <c r="BD47" s="555"/>
      <c r="BE47" s="555"/>
      <c r="BF47" s="555"/>
      <c r="BG47" s="729"/>
      <c r="BH47" s="729"/>
      <c r="BI47" s="729"/>
      <c r="BJ47" s="163"/>
    </row>
    <row r="48" spans="1:74" s="113" customFormat="1" ht="12" customHeight="1" x14ac:dyDescent="0.2">
      <c r="A48" s="112"/>
      <c r="B48" s="691" t="s">
        <v>114</v>
      </c>
      <c r="C48" s="882"/>
      <c r="D48" s="882"/>
      <c r="E48" s="882"/>
      <c r="F48" s="882"/>
      <c r="G48" s="882"/>
      <c r="H48" s="882"/>
      <c r="I48" s="882"/>
      <c r="J48" s="882"/>
      <c r="K48" s="882"/>
      <c r="L48" s="882"/>
      <c r="M48" s="882"/>
      <c r="N48" s="882"/>
      <c r="O48" s="882"/>
      <c r="P48" s="882"/>
      <c r="Q48" s="882"/>
      <c r="R48" s="892"/>
      <c r="AM48" s="684"/>
      <c r="AY48" s="729"/>
      <c r="AZ48" s="729"/>
      <c r="BA48" s="729"/>
      <c r="BB48" s="729"/>
      <c r="BC48" s="729"/>
      <c r="BD48" s="555"/>
      <c r="BE48" s="555"/>
      <c r="BF48" s="555"/>
      <c r="BG48" s="729"/>
      <c r="BH48" s="729"/>
      <c r="BI48" s="729"/>
      <c r="BJ48" s="163"/>
    </row>
    <row r="49" spans="1:74" s="113" customFormat="1" ht="12" customHeight="1" x14ac:dyDescent="0.2">
      <c r="A49" s="112"/>
      <c r="B49" s="974" t="str">
        <f>Dates!$G$2</f>
        <v>EIA completed modeling and analysis for this report on Thursday, August 6, 2026.</v>
      </c>
      <c r="C49" s="975"/>
      <c r="D49" s="975"/>
      <c r="E49" s="975"/>
      <c r="F49" s="975"/>
      <c r="G49" s="975"/>
      <c r="H49" s="975"/>
      <c r="I49" s="975"/>
      <c r="J49" s="975"/>
      <c r="K49" s="975"/>
      <c r="L49" s="975"/>
      <c r="M49" s="975"/>
      <c r="N49" s="975"/>
      <c r="O49" s="975"/>
      <c r="P49" s="975"/>
      <c r="Q49" s="975"/>
      <c r="R49" s="53"/>
      <c r="AM49" s="684"/>
      <c r="AY49" s="729"/>
      <c r="AZ49" s="729"/>
      <c r="BA49" s="729"/>
      <c r="BB49" s="729"/>
      <c r="BC49" s="729"/>
      <c r="BD49" s="555"/>
      <c r="BE49" s="555"/>
      <c r="BF49" s="555"/>
      <c r="BG49" s="729"/>
      <c r="BH49" s="729"/>
      <c r="BI49" s="729"/>
      <c r="BJ49" s="163"/>
    </row>
    <row r="50" spans="1:74" s="113" customFormat="1" ht="12" customHeight="1" x14ac:dyDescent="0.2">
      <c r="A50" s="112"/>
      <c r="B50" s="1002" t="s">
        <v>115</v>
      </c>
      <c r="C50" s="1003"/>
      <c r="D50" s="1003"/>
      <c r="E50" s="1003"/>
      <c r="F50" s="1003"/>
      <c r="G50" s="1003"/>
      <c r="H50" s="1003"/>
      <c r="I50" s="1003"/>
      <c r="J50" s="1003"/>
      <c r="K50" s="1003"/>
      <c r="L50" s="1003"/>
      <c r="M50" s="1003"/>
      <c r="N50" s="1003"/>
      <c r="O50" s="1003"/>
      <c r="P50" s="1003"/>
      <c r="Q50" s="1003"/>
      <c r="R50" s="53"/>
      <c r="AM50" s="684"/>
      <c r="AY50" s="729"/>
      <c r="AZ50" s="729"/>
      <c r="BA50" s="729"/>
      <c r="BB50" s="729"/>
      <c r="BC50" s="729"/>
      <c r="BD50" s="555"/>
      <c r="BE50" s="555"/>
      <c r="BF50" s="555"/>
      <c r="BG50" s="729"/>
      <c r="BH50" s="729"/>
      <c r="BI50" s="729"/>
      <c r="BJ50" s="163"/>
    </row>
    <row r="51" spans="1:74" s="113" customFormat="1" ht="12" customHeight="1" x14ac:dyDescent="0.2">
      <c r="A51" s="112"/>
      <c r="B51" s="966" t="s">
        <v>249</v>
      </c>
      <c r="C51" s="1004"/>
      <c r="D51" s="1004"/>
      <c r="E51" s="1004"/>
      <c r="F51" s="1004"/>
      <c r="G51" s="1004"/>
      <c r="H51" s="1004"/>
      <c r="I51" s="1004"/>
      <c r="J51" s="1004"/>
      <c r="K51" s="1004"/>
      <c r="L51" s="1004"/>
      <c r="M51" s="1004"/>
      <c r="N51" s="1004"/>
      <c r="O51" s="1004"/>
      <c r="P51" s="1004"/>
      <c r="Q51" s="1005"/>
      <c r="R51" s="53"/>
      <c r="AM51" s="684"/>
      <c r="AY51" s="729"/>
      <c r="AZ51" s="729"/>
      <c r="BA51" s="729"/>
      <c r="BB51" s="729"/>
      <c r="BC51" s="729"/>
      <c r="BD51" s="555"/>
      <c r="BE51" s="555"/>
      <c r="BF51" s="555"/>
      <c r="BG51" s="729"/>
      <c r="BH51" s="729"/>
      <c r="BI51" s="729"/>
      <c r="BJ51" s="163"/>
    </row>
    <row r="52" spans="1:74" s="113" customFormat="1" ht="12" customHeight="1" x14ac:dyDescent="0.2">
      <c r="A52" s="112"/>
      <c r="B52" s="966" t="s">
        <v>122</v>
      </c>
      <c r="C52" s="1005"/>
      <c r="D52" s="1005"/>
      <c r="E52" s="1005"/>
      <c r="F52" s="1005"/>
      <c r="G52" s="1005"/>
      <c r="H52" s="1005"/>
      <c r="I52" s="1005"/>
      <c r="J52" s="1005"/>
      <c r="K52" s="1005"/>
      <c r="L52" s="1005"/>
      <c r="M52" s="1005"/>
      <c r="N52" s="1005"/>
      <c r="O52" s="1005"/>
      <c r="P52" s="1005"/>
      <c r="Q52" s="1005"/>
      <c r="R52" s="53"/>
      <c r="AM52" s="684"/>
      <c r="AY52" s="729"/>
      <c r="AZ52" s="729"/>
      <c r="BA52" s="729"/>
      <c r="BB52" s="729"/>
      <c r="BC52" s="729"/>
      <c r="BD52" s="555"/>
      <c r="BE52" s="555"/>
      <c r="BF52" s="555"/>
      <c r="BG52" s="729"/>
      <c r="BH52" s="729"/>
      <c r="BI52" s="729"/>
      <c r="BJ52" s="163"/>
    </row>
    <row r="53" spans="1:74" s="113" customFormat="1" ht="12" customHeight="1" x14ac:dyDescent="0.2">
      <c r="A53" s="112"/>
      <c r="B53" s="980" t="s">
        <v>118</v>
      </c>
      <c r="C53" s="980"/>
      <c r="D53" s="980"/>
      <c r="E53" s="980"/>
      <c r="F53" s="980"/>
      <c r="G53" s="980"/>
      <c r="H53" s="980"/>
      <c r="I53" s="980"/>
      <c r="J53" s="980"/>
      <c r="K53" s="980"/>
      <c r="L53" s="980"/>
      <c r="M53" s="980"/>
      <c r="N53" s="980"/>
      <c r="O53" s="980"/>
      <c r="P53" s="980"/>
      <c r="Q53" s="980"/>
      <c r="R53" s="980"/>
      <c r="AM53" s="684"/>
      <c r="AY53" s="729"/>
      <c r="AZ53" s="729"/>
      <c r="BA53" s="729"/>
      <c r="BB53" s="729"/>
      <c r="BC53" s="729"/>
      <c r="BD53" s="555"/>
      <c r="BE53" s="555"/>
      <c r="BF53" s="555"/>
      <c r="BG53" s="729"/>
      <c r="BH53" s="729"/>
      <c r="BI53" s="729"/>
      <c r="BJ53" s="163"/>
    </row>
    <row r="54" spans="1:74" s="113" customFormat="1" ht="12" customHeight="1" x14ac:dyDescent="0.2">
      <c r="A54" s="112"/>
      <c r="B54" s="1019" t="s">
        <v>250</v>
      </c>
      <c r="C54" s="1005"/>
      <c r="D54" s="1005"/>
      <c r="E54" s="1005"/>
      <c r="F54" s="1005"/>
      <c r="G54" s="1005"/>
      <c r="H54" s="1005"/>
      <c r="I54" s="1005"/>
      <c r="J54" s="1005"/>
      <c r="K54" s="1005"/>
      <c r="L54" s="1005"/>
      <c r="M54" s="1005"/>
      <c r="N54" s="1005"/>
      <c r="O54" s="1005"/>
      <c r="P54" s="1005"/>
      <c r="Q54" s="1005"/>
      <c r="R54" s="709"/>
      <c r="AM54" s="684"/>
      <c r="AY54" s="729"/>
      <c r="AZ54" s="729"/>
      <c r="BA54" s="729"/>
      <c r="BB54" s="729"/>
      <c r="BC54" s="729"/>
      <c r="BD54" s="555"/>
      <c r="BE54" s="555"/>
      <c r="BF54" s="555"/>
      <c r="BG54" s="729"/>
      <c r="BH54" s="729"/>
      <c r="BI54" s="729"/>
      <c r="BJ54" s="163"/>
    </row>
    <row r="55" spans="1:74" s="113" customFormat="1" ht="12" customHeight="1" x14ac:dyDescent="0.2">
      <c r="A55" s="112"/>
      <c r="B55" s="994" t="s">
        <v>191</v>
      </c>
      <c r="C55" s="1005"/>
      <c r="D55" s="1005"/>
      <c r="E55" s="1005"/>
      <c r="F55" s="1005"/>
      <c r="G55" s="1005"/>
      <c r="H55" s="1005"/>
      <c r="I55" s="1005"/>
      <c r="J55" s="1005"/>
      <c r="K55" s="1005"/>
      <c r="L55" s="1005"/>
      <c r="M55" s="1005"/>
      <c r="N55" s="1005"/>
      <c r="O55" s="1005"/>
      <c r="P55" s="1005"/>
      <c r="Q55" s="1005"/>
      <c r="R55" s="892"/>
      <c r="AM55" s="684"/>
      <c r="AY55" s="729"/>
      <c r="AZ55" s="729"/>
      <c r="BA55" s="729"/>
      <c r="BB55" s="729"/>
      <c r="BC55" s="729"/>
      <c r="BD55" s="555"/>
      <c r="BE55" s="555"/>
      <c r="BF55" s="555"/>
      <c r="BG55" s="729"/>
      <c r="BH55" s="729"/>
      <c r="BI55" s="729"/>
      <c r="BJ55" s="163"/>
    </row>
    <row r="56" spans="1:74" s="113" customFormat="1" ht="12" customHeight="1" x14ac:dyDescent="0.2">
      <c r="A56" s="112"/>
      <c r="B56" s="1015"/>
      <c r="C56" s="1018"/>
      <c r="D56" s="1018"/>
      <c r="E56" s="1018"/>
      <c r="F56" s="1018"/>
      <c r="G56" s="1018"/>
      <c r="H56" s="1018"/>
      <c r="I56" s="1018"/>
      <c r="J56" s="1018"/>
      <c r="K56" s="1018"/>
      <c r="L56" s="1018"/>
      <c r="M56" s="1018"/>
      <c r="N56" s="1018"/>
      <c r="O56" s="1018"/>
      <c r="P56" s="1018"/>
      <c r="Q56" s="985"/>
      <c r="AM56" s="684"/>
      <c r="AY56" s="729"/>
      <c r="AZ56" s="729"/>
      <c r="BA56" s="729"/>
      <c r="BB56" s="729"/>
      <c r="BC56" s="729"/>
      <c r="BD56" s="555"/>
      <c r="BE56" s="555"/>
      <c r="BF56" s="555"/>
      <c r="BG56" s="729"/>
      <c r="BH56" s="729"/>
      <c r="BI56" s="729"/>
      <c r="BJ56" s="163"/>
    </row>
    <row r="57" spans="1:74" s="113" customFormat="1" ht="12" customHeight="1" x14ac:dyDescent="0.2">
      <c r="A57" s="112"/>
      <c r="B57" s="1014"/>
      <c r="C57" s="985"/>
      <c r="D57" s="985"/>
      <c r="E57" s="985"/>
      <c r="F57" s="985"/>
      <c r="G57" s="985"/>
      <c r="H57" s="985"/>
      <c r="I57" s="985"/>
      <c r="J57" s="985"/>
      <c r="K57" s="985"/>
      <c r="L57" s="985"/>
      <c r="M57" s="985"/>
      <c r="N57" s="985"/>
      <c r="O57" s="985"/>
      <c r="P57" s="985"/>
      <c r="Q57" s="985"/>
      <c r="AM57" s="684"/>
      <c r="AY57" s="729"/>
      <c r="AZ57" s="729"/>
      <c r="BA57" s="729"/>
      <c r="BB57" s="729"/>
      <c r="BC57" s="729"/>
      <c r="BD57" s="555"/>
      <c r="BE57" s="555"/>
      <c r="BF57" s="555"/>
      <c r="BG57" s="729"/>
      <c r="BH57" s="729"/>
      <c r="BI57" s="729"/>
      <c r="BJ57" s="163"/>
    </row>
    <row r="58" spans="1:74" s="114" customFormat="1" ht="12" customHeight="1" x14ac:dyDescent="0.2">
      <c r="A58" s="194"/>
      <c r="B58" s="1015"/>
      <c r="C58" s="1016"/>
      <c r="D58" s="1016"/>
      <c r="E58" s="1016"/>
      <c r="F58" s="1016"/>
      <c r="G58" s="1016"/>
      <c r="H58" s="1016"/>
      <c r="I58" s="1016"/>
      <c r="J58" s="1016"/>
      <c r="K58" s="1016"/>
      <c r="L58" s="1016"/>
      <c r="M58" s="1016"/>
      <c r="N58" s="1016"/>
      <c r="O58" s="1016"/>
      <c r="P58" s="1016"/>
      <c r="Q58" s="985"/>
      <c r="R58" s="113"/>
      <c r="AM58" s="683"/>
      <c r="AY58" s="561"/>
      <c r="AZ58" s="561"/>
      <c r="BA58" s="561"/>
      <c r="BB58" s="561"/>
      <c r="BC58" s="561"/>
      <c r="BD58" s="559"/>
      <c r="BE58" s="559"/>
      <c r="BF58" s="559"/>
      <c r="BG58" s="561"/>
      <c r="BH58" s="561"/>
      <c r="BI58" s="561"/>
      <c r="BJ58" s="162"/>
    </row>
    <row r="59" spans="1:74" ht="12" customHeight="1" x14ac:dyDescent="0.2">
      <c r="B59" s="1013"/>
      <c r="C59" s="985"/>
      <c r="D59" s="985"/>
      <c r="E59" s="985"/>
      <c r="F59" s="985"/>
      <c r="G59" s="985"/>
      <c r="H59" s="985"/>
      <c r="I59" s="985"/>
      <c r="J59" s="985"/>
      <c r="K59" s="985"/>
      <c r="L59" s="985"/>
      <c r="M59" s="985"/>
      <c r="N59" s="985"/>
      <c r="O59" s="985"/>
      <c r="P59" s="985"/>
      <c r="Q59" s="985"/>
      <c r="R59" s="114"/>
      <c r="BK59" s="137"/>
      <c r="BL59" s="137"/>
      <c r="BM59" s="137"/>
      <c r="BN59" s="137"/>
      <c r="BO59" s="137"/>
      <c r="BP59" s="137"/>
      <c r="BQ59" s="137"/>
      <c r="BR59" s="137"/>
      <c r="BS59" s="137"/>
      <c r="BT59" s="137"/>
      <c r="BU59" s="137"/>
      <c r="BV59" s="137"/>
    </row>
    <row r="60" spans="1:74" x14ac:dyDescent="0.2">
      <c r="BK60" s="137"/>
      <c r="BL60" s="137"/>
      <c r="BM60" s="137"/>
      <c r="BN60" s="137"/>
      <c r="BO60" s="137"/>
      <c r="BP60" s="137"/>
      <c r="BQ60" s="137"/>
      <c r="BR60" s="137"/>
      <c r="BS60" s="137"/>
      <c r="BT60" s="137"/>
      <c r="BU60" s="137"/>
      <c r="BV60" s="137"/>
    </row>
    <row r="61" spans="1:74" x14ac:dyDescent="0.2">
      <c r="BK61" s="137"/>
      <c r="BL61" s="137"/>
      <c r="BM61" s="137"/>
      <c r="BN61" s="137"/>
      <c r="BO61" s="137"/>
      <c r="BP61" s="137"/>
      <c r="BQ61" s="137"/>
      <c r="BR61" s="137"/>
      <c r="BS61" s="137"/>
      <c r="BT61" s="137"/>
      <c r="BU61" s="137"/>
      <c r="BV61" s="137"/>
    </row>
    <row r="62" spans="1:74" x14ac:dyDescent="0.2">
      <c r="BK62" s="137"/>
      <c r="BL62" s="137"/>
      <c r="BM62" s="137"/>
      <c r="BN62" s="137"/>
      <c r="BO62" s="137"/>
      <c r="BP62" s="137"/>
      <c r="BQ62" s="137"/>
      <c r="BR62" s="137"/>
      <c r="BS62" s="137"/>
      <c r="BT62" s="137"/>
      <c r="BU62" s="137"/>
      <c r="BV62" s="137"/>
    </row>
    <row r="63" spans="1:74" x14ac:dyDescent="0.2">
      <c r="BK63" s="137"/>
      <c r="BL63" s="137"/>
      <c r="BM63" s="137"/>
      <c r="BN63" s="137"/>
      <c r="BO63" s="137"/>
      <c r="BP63" s="137"/>
      <c r="BQ63" s="137"/>
      <c r="BR63" s="137"/>
      <c r="BS63" s="137"/>
      <c r="BT63" s="137"/>
      <c r="BU63" s="137"/>
      <c r="BV63" s="137"/>
    </row>
    <row r="64" spans="1:74" x14ac:dyDescent="0.2">
      <c r="BK64" s="137"/>
      <c r="BL64" s="137"/>
      <c r="BM64" s="137"/>
      <c r="BN64" s="137"/>
      <c r="BO64" s="137"/>
      <c r="BP64" s="137"/>
      <c r="BQ64" s="137"/>
      <c r="BR64" s="137"/>
      <c r="BS64" s="137"/>
      <c r="BT64" s="137"/>
      <c r="BU64" s="137"/>
      <c r="BV64" s="137"/>
    </row>
    <row r="65" spans="63:74" x14ac:dyDescent="0.2">
      <c r="BK65" s="137"/>
      <c r="BL65" s="137"/>
      <c r="BM65" s="137"/>
      <c r="BN65" s="137"/>
      <c r="BO65" s="137"/>
      <c r="BP65" s="137"/>
      <c r="BQ65" s="137"/>
      <c r="BR65" s="137"/>
      <c r="BS65" s="137"/>
      <c r="BT65" s="137"/>
      <c r="BU65" s="137"/>
      <c r="BV65" s="137"/>
    </row>
    <row r="66" spans="63:74" x14ac:dyDescent="0.2">
      <c r="BK66" s="137"/>
      <c r="BL66" s="137"/>
      <c r="BM66" s="137"/>
      <c r="BN66" s="137"/>
      <c r="BO66" s="137"/>
      <c r="BP66" s="137"/>
      <c r="BQ66" s="137"/>
      <c r="BR66" s="137"/>
      <c r="BS66" s="137"/>
      <c r="BT66" s="137"/>
      <c r="BU66" s="137"/>
      <c r="BV66" s="137"/>
    </row>
    <row r="67" spans="63:74" x14ac:dyDescent="0.2">
      <c r="BK67" s="137"/>
      <c r="BL67" s="137"/>
      <c r="BM67" s="137"/>
      <c r="BN67" s="137"/>
      <c r="BO67" s="137"/>
      <c r="BP67" s="137"/>
      <c r="BQ67" s="137"/>
      <c r="BR67" s="137"/>
      <c r="BS67" s="137"/>
      <c r="BT67" s="137"/>
      <c r="BU67" s="137"/>
      <c r="BV67" s="137"/>
    </row>
    <row r="68" spans="63:74" x14ac:dyDescent="0.2">
      <c r="BK68" s="137"/>
      <c r="BL68" s="137"/>
      <c r="BM68" s="137"/>
      <c r="BN68" s="137"/>
      <c r="BO68" s="137"/>
      <c r="BP68" s="137"/>
      <c r="BQ68" s="137"/>
      <c r="BR68" s="137"/>
      <c r="BS68" s="137"/>
      <c r="BT68" s="137"/>
      <c r="BU68" s="137"/>
      <c r="BV68" s="137"/>
    </row>
    <row r="69" spans="63:74" x14ac:dyDescent="0.2">
      <c r="BK69" s="137"/>
      <c r="BL69" s="137"/>
      <c r="BM69" s="137"/>
      <c r="BN69" s="137"/>
      <c r="BO69" s="137"/>
      <c r="BP69" s="137"/>
      <c r="BQ69" s="137"/>
      <c r="BR69" s="137"/>
      <c r="BS69" s="137"/>
      <c r="BT69" s="137"/>
      <c r="BU69" s="137"/>
      <c r="BV69" s="137"/>
    </row>
    <row r="70" spans="63:74" x14ac:dyDescent="0.2">
      <c r="BK70" s="137"/>
      <c r="BL70" s="137"/>
      <c r="BM70" s="137"/>
      <c r="BN70" s="137"/>
      <c r="BO70" s="137"/>
      <c r="BP70" s="137"/>
      <c r="BQ70" s="137"/>
      <c r="BR70" s="137"/>
      <c r="BS70" s="137"/>
      <c r="BT70" s="137"/>
      <c r="BU70" s="137"/>
      <c r="BV70" s="137"/>
    </row>
    <row r="71" spans="63:74" x14ac:dyDescent="0.2">
      <c r="BK71" s="137"/>
      <c r="BL71" s="137"/>
      <c r="BM71" s="137"/>
      <c r="BN71" s="137"/>
      <c r="BO71" s="137"/>
      <c r="BP71" s="137"/>
      <c r="BQ71" s="137"/>
      <c r="BR71" s="137"/>
      <c r="BS71" s="137"/>
      <c r="BT71" s="137"/>
      <c r="BU71" s="137"/>
      <c r="BV71" s="137"/>
    </row>
    <row r="72" spans="63:74" x14ac:dyDescent="0.2">
      <c r="BK72" s="137"/>
      <c r="BL72" s="137"/>
      <c r="BM72" s="137"/>
      <c r="BN72" s="137"/>
      <c r="BO72" s="137"/>
      <c r="BP72" s="137"/>
      <c r="BQ72" s="137"/>
      <c r="BR72" s="137"/>
      <c r="BS72" s="137"/>
      <c r="BT72" s="137"/>
      <c r="BU72" s="137"/>
      <c r="BV72" s="137"/>
    </row>
    <row r="73" spans="63:74" x14ac:dyDescent="0.2">
      <c r="BK73" s="137"/>
      <c r="BL73" s="137"/>
      <c r="BM73" s="137"/>
      <c r="BN73" s="137"/>
      <c r="BO73" s="137"/>
      <c r="BP73" s="137"/>
      <c r="BQ73" s="137"/>
      <c r="BR73" s="137"/>
      <c r="BS73" s="137"/>
      <c r="BT73" s="137"/>
      <c r="BU73" s="137"/>
      <c r="BV73" s="137"/>
    </row>
    <row r="74" spans="63:74" x14ac:dyDescent="0.2">
      <c r="BK74" s="137"/>
      <c r="BL74" s="137"/>
      <c r="BM74" s="137"/>
      <c r="BN74" s="137"/>
      <c r="BO74" s="137"/>
      <c r="BP74" s="137"/>
      <c r="BQ74" s="137"/>
      <c r="BR74" s="137"/>
      <c r="BS74" s="137"/>
      <c r="BT74" s="137"/>
      <c r="BU74" s="137"/>
      <c r="BV74" s="137"/>
    </row>
    <row r="75" spans="63:74" x14ac:dyDescent="0.2">
      <c r="BK75" s="137"/>
      <c r="BL75" s="137"/>
      <c r="BM75" s="137"/>
      <c r="BN75" s="137"/>
      <c r="BO75" s="137"/>
      <c r="BP75" s="137"/>
      <c r="BQ75" s="137"/>
      <c r="BR75" s="137"/>
      <c r="BS75" s="137"/>
      <c r="BT75" s="137"/>
      <c r="BU75" s="137"/>
      <c r="BV75" s="137"/>
    </row>
    <row r="76" spans="63:74" x14ac:dyDescent="0.2">
      <c r="BK76" s="137"/>
      <c r="BL76" s="137"/>
      <c r="BM76" s="137"/>
      <c r="BN76" s="137"/>
      <c r="BO76" s="137"/>
      <c r="BP76" s="137"/>
      <c r="BQ76" s="137"/>
      <c r="BR76" s="137"/>
      <c r="BS76" s="137"/>
      <c r="BT76" s="137"/>
      <c r="BU76" s="137"/>
      <c r="BV76" s="137"/>
    </row>
    <row r="77" spans="63:74" x14ac:dyDescent="0.2">
      <c r="BK77" s="137"/>
      <c r="BL77" s="137"/>
      <c r="BM77" s="137"/>
      <c r="BN77" s="137"/>
      <c r="BO77" s="137"/>
      <c r="BP77" s="137"/>
      <c r="BQ77" s="137"/>
      <c r="BR77" s="137"/>
      <c r="BS77" s="137"/>
      <c r="BT77" s="137"/>
      <c r="BU77" s="137"/>
      <c r="BV77" s="137"/>
    </row>
    <row r="78" spans="63:74" x14ac:dyDescent="0.2">
      <c r="BK78" s="137"/>
      <c r="BL78" s="137"/>
      <c r="BM78" s="137"/>
      <c r="BN78" s="137"/>
      <c r="BO78" s="137"/>
      <c r="BP78" s="137"/>
      <c r="BQ78" s="137"/>
      <c r="BR78" s="137"/>
      <c r="BS78" s="137"/>
      <c r="BT78" s="137"/>
      <c r="BU78" s="137"/>
      <c r="BV78" s="137"/>
    </row>
    <row r="79" spans="63:74" x14ac:dyDescent="0.2">
      <c r="BK79" s="137"/>
      <c r="BL79" s="137"/>
      <c r="BM79" s="137"/>
      <c r="BN79" s="137"/>
      <c r="BO79" s="137"/>
      <c r="BP79" s="137"/>
      <c r="BQ79" s="137"/>
      <c r="BR79" s="137"/>
      <c r="BS79" s="137"/>
      <c r="BT79" s="137"/>
      <c r="BU79" s="137"/>
      <c r="BV79" s="137"/>
    </row>
    <row r="80" spans="63:74" x14ac:dyDescent="0.2">
      <c r="BK80" s="137"/>
      <c r="BL80" s="137"/>
      <c r="BM80" s="137"/>
      <c r="BN80" s="137"/>
      <c r="BO80" s="137"/>
      <c r="BP80" s="137"/>
      <c r="BQ80" s="137"/>
      <c r="BR80" s="137"/>
      <c r="BS80" s="137"/>
      <c r="BT80" s="137"/>
      <c r="BU80" s="137"/>
      <c r="BV80" s="137"/>
    </row>
    <row r="81" spans="63:74" x14ac:dyDescent="0.2">
      <c r="BK81" s="137"/>
      <c r="BL81" s="137"/>
      <c r="BM81" s="137"/>
      <c r="BN81" s="137"/>
      <c r="BO81" s="137"/>
      <c r="BP81" s="137"/>
      <c r="BQ81" s="137"/>
      <c r="BR81" s="137"/>
      <c r="BS81" s="137"/>
      <c r="BT81" s="137"/>
      <c r="BU81" s="137"/>
      <c r="BV81" s="137"/>
    </row>
    <row r="82" spans="63:74" x14ac:dyDescent="0.2">
      <c r="BK82" s="137"/>
      <c r="BL82" s="137"/>
      <c r="BM82" s="137"/>
      <c r="BN82" s="137"/>
      <c r="BO82" s="137"/>
      <c r="BP82" s="137"/>
      <c r="BQ82" s="137"/>
      <c r="BR82" s="137"/>
      <c r="BS82" s="137"/>
      <c r="BT82" s="137"/>
      <c r="BU82" s="137"/>
      <c r="BV82" s="137"/>
    </row>
    <row r="83" spans="63:74" x14ac:dyDescent="0.2">
      <c r="BK83" s="137"/>
      <c r="BL83" s="137"/>
      <c r="BM83" s="137"/>
      <c r="BN83" s="137"/>
      <c r="BO83" s="137"/>
      <c r="BP83" s="137"/>
      <c r="BQ83" s="137"/>
      <c r="BR83" s="137"/>
      <c r="BS83" s="137"/>
      <c r="BT83" s="137"/>
      <c r="BU83" s="137"/>
      <c r="BV83" s="137"/>
    </row>
    <row r="84" spans="63:74" x14ac:dyDescent="0.2">
      <c r="BK84" s="137"/>
      <c r="BL84" s="137"/>
      <c r="BM84" s="137"/>
      <c r="BN84" s="137"/>
      <c r="BO84" s="137"/>
      <c r="BP84" s="137"/>
      <c r="BQ84" s="137"/>
      <c r="BR84" s="137"/>
      <c r="BS84" s="137"/>
      <c r="BT84" s="137"/>
      <c r="BU84" s="137"/>
      <c r="BV84" s="137"/>
    </row>
    <row r="85" spans="63:74" x14ac:dyDescent="0.2">
      <c r="BK85" s="137"/>
      <c r="BL85" s="137"/>
      <c r="BM85" s="137"/>
      <c r="BN85" s="137"/>
      <c r="BO85" s="137"/>
      <c r="BP85" s="137"/>
      <c r="BQ85" s="137"/>
      <c r="BR85" s="137"/>
      <c r="BS85" s="137"/>
      <c r="BT85" s="137"/>
      <c r="BU85" s="137"/>
      <c r="BV85" s="137"/>
    </row>
    <row r="86" spans="63:74" x14ac:dyDescent="0.2">
      <c r="BK86" s="137"/>
      <c r="BL86" s="137"/>
      <c r="BM86" s="137"/>
      <c r="BN86" s="137"/>
      <c r="BO86" s="137"/>
      <c r="BP86" s="137"/>
      <c r="BQ86" s="137"/>
      <c r="BR86" s="137"/>
      <c r="BS86" s="137"/>
      <c r="BT86" s="137"/>
      <c r="BU86" s="137"/>
      <c r="BV86" s="137"/>
    </row>
    <row r="87" spans="63:74" x14ac:dyDescent="0.2">
      <c r="BK87" s="137"/>
      <c r="BL87" s="137"/>
      <c r="BM87" s="137"/>
      <c r="BN87" s="137"/>
      <c r="BO87" s="137"/>
      <c r="BP87" s="137"/>
      <c r="BQ87" s="137"/>
      <c r="BR87" s="137"/>
      <c r="BS87" s="137"/>
      <c r="BT87" s="137"/>
      <c r="BU87" s="137"/>
      <c r="BV87" s="137"/>
    </row>
    <row r="88" spans="63:74" x14ac:dyDescent="0.2">
      <c r="BK88" s="137"/>
      <c r="BL88" s="137"/>
      <c r="BM88" s="137"/>
      <c r="BN88" s="137"/>
      <c r="BO88" s="137"/>
      <c r="BP88" s="137"/>
      <c r="BQ88" s="137"/>
      <c r="BR88" s="137"/>
      <c r="BS88" s="137"/>
      <c r="BT88" s="137"/>
      <c r="BU88" s="137"/>
      <c r="BV88" s="137"/>
    </row>
    <row r="89" spans="63:74" x14ac:dyDescent="0.2">
      <c r="BK89" s="137"/>
      <c r="BL89" s="137"/>
      <c r="BM89" s="137"/>
      <c r="BN89" s="137"/>
      <c r="BO89" s="137"/>
      <c r="BP89" s="137"/>
      <c r="BQ89" s="137"/>
      <c r="BR89" s="137"/>
      <c r="BS89" s="137"/>
      <c r="BT89" s="137"/>
      <c r="BU89" s="137"/>
      <c r="BV89" s="137"/>
    </row>
    <row r="90" spans="63:74" x14ac:dyDescent="0.2">
      <c r="BK90" s="137"/>
      <c r="BL90" s="137"/>
      <c r="BM90" s="137"/>
      <c r="BN90" s="137"/>
      <c r="BO90" s="137"/>
      <c r="BP90" s="137"/>
      <c r="BQ90" s="137"/>
      <c r="BR90" s="137"/>
      <c r="BS90" s="137"/>
      <c r="BT90" s="137"/>
      <c r="BU90" s="137"/>
      <c r="BV90" s="137"/>
    </row>
    <row r="91" spans="63:74" x14ac:dyDescent="0.2">
      <c r="BK91" s="137"/>
      <c r="BL91" s="137"/>
      <c r="BM91" s="137"/>
      <c r="BN91" s="137"/>
      <c r="BO91" s="137"/>
      <c r="BP91" s="137"/>
      <c r="BQ91" s="137"/>
      <c r="BR91" s="137"/>
      <c r="BS91" s="137"/>
      <c r="BT91" s="137"/>
      <c r="BU91" s="137"/>
      <c r="BV91" s="137"/>
    </row>
    <row r="92" spans="63:74" x14ac:dyDescent="0.2">
      <c r="BK92" s="137"/>
      <c r="BL92" s="137"/>
      <c r="BM92" s="137"/>
      <c r="BN92" s="137"/>
      <c r="BO92" s="137"/>
      <c r="BP92" s="137"/>
      <c r="BQ92" s="137"/>
      <c r="BR92" s="137"/>
      <c r="BS92" s="137"/>
      <c r="BT92" s="137"/>
      <c r="BU92" s="137"/>
      <c r="BV92" s="137"/>
    </row>
    <row r="93" spans="63:74" x14ac:dyDescent="0.2">
      <c r="BK93" s="137"/>
      <c r="BL93" s="137"/>
      <c r="BM93" s="137"/>
      <c r="BN93" s="137"/>
      <c r="BO93" s="137"/>
      <c r="BP93" s="137"/>
      <c r="BQ93" s="137"/>
      <c r="BR93" s="137"/>
      <c r="BS93" s="137"/>
      <c r="BT93" s="137"/>
      <c r="BU93" s="137"/>
      <c r="BV93" s="137"/>
    </row>
    <row r="94" spans="63:74" x14ac:dyDescent="0.2">
      <c r="BK94" s="137"/>
      <c r="BL94" s="137"/>
      <c r="BM94" s="137"/>
      <c r="BN94" s="137"/>
      <c r="BO94" s="137"/>
      <c r="BP94" s="137"/>
      <c r="BQ94" s="137"/>
      <c r="BR94" s="137"/>
      <c r="BS94" s="137"/>
      <c r="BT94" s="137"/>
      <c r="BU94" s="137"/>
      <c r="BV94" s="137"/>
    </row>
    <row r="95" spans="63:74" x14ac:dyDescent="0.2">
      <c r="BK95" s="137"/>
      <c r="BL95" s="137"/>
      <c r="BM95" s="137"/>
      <c r="BN95" s="137"/>
      <c r="BO95" s="137"/>
      <c r="BP95" s="137"/>
      <c r="BQ95" s="137"/>
      <c r="BR95" s="137"/>
      <c r="BS95" s="137"/>
      <c r="BT95" s="137"/>
      <c r="BU95" s="137"/>
      <c r="BV95" s="137"/>
    </row>
    <row r="96" spans="63:74" x14ac:dyDescent="0.2">
      <c r="BK96" s="137"/>
      <c r="BL96" s="137"/>
      <c r="BM96" s="137"/>
      <c r="BN96" s="137"/>
      <c r="BO96" s="137"/>
      <c r="BP96" s="137"/>
      <c r="BQ96" s="137"/>
      <c r="BR96" s="137"/>
      <c r="BS96" s="137"/>
      <c r="BT96" s="137"/>
      <c r="BU96" s="137"/>
      <c r="BV96" s="137"/>
    </row>
    <row r="97" spans="63:74" x14ac:dyDescent="0.2">
      <c r="BK97" s="137"/>
      <c r="BL97" s="137"/>
      <c r="BM97" s="137"/>
      <c r="BN97" s="137"/>
      <c r="BO97" s="137"/>
      <c r="BP97" s="137"/>
      <c r="BQ97" s="137"/>
      <c r="BR97" s="137"/>
      <c r="BS97" s="137"/>
      <c r="BT97" s="137"/>
      <c r="BU97" s="137"/>
      <c r="BV97" s="137"/>
    </row>
    <row r="98" spans="63:74" x14ac:dyDescent="0.2">
      <c r="BK98" s="137"/>
      <c r="BL98" s="137"/>
      <c r="BM98" s="137"/>
      <c r="BN98" s="137"/>
      <c r="BO98" s="137"/>
      <c r="BP98" s="137"/>
      <c r="BQ98" s="137"/>
      <c r="BR98" s="137"/>
      <c r="BS98" s="137"/>
      <c r="BT98" s="137"/>
      <c r="BU98" s="137"/>
      <c r="BV98" s="137"/>
    </row>
    <row r="99" spans="63:74" x14ac:dyDescent="0.2">
      <c r="BK99" s="137"/>
      <c r="BL99" s="137"/>
      <c r="BM99" s="137"/>
      <c r="BN99" s="137"/>
      <c r="BO99" s="137"/>
      <c r="BP99" s="137"/>
      <c r="BQ99" s="137"/>
      <c r="BR99" s="137"/>
      <c r="BS99" s="137"/>
      <c r="BT99" s="137"/>
      <c r="BU99" s="137"/>
      <c r="BV99" s="137"/>
    </row>
    <row r="100" spans="63:74" x14ac:dyDescent="0.2">
      <c r="BK100" s="137"/>
      <c r="BL100" s="137"/>
      <c r="BM100" s="137"/>
      <c r="BN100" s="137"/>
      <c r="BO100" s="137"/>
      <c r="BP100" s="137"/>
      <c r="BQ100" s="137"/>
      <c r="BR100" s="137"/>
      <c r="BS100" s="137"/>
      <c r="BT100" s="137"/>
      <c r="BU100" s="137"/>
      <c r="BV100" s="137"/>
    </row>
    <row r="101" spans="63:74" x14ac:dyDescent="0.2">
      <c r="BK101" s="137"/>
      <c r="BL101" s="137"/>
      <c r="BM101" s="137"/>
      <c r="BN101" s="137"/>
      <c r="BO101" s="137"/>
      <c r="BP101" s="137"/>
      <c r="BQ101" s="137"/>
      <c r="BR101" s="137"/>
      <c r="BS101" s="137"/>
      <c r="BT101" s="137"/>
      <c r="BU101" s="137"/>
      <c r="BV101" s="137"/>
    </row>
    <row r="102" spans="63:74" x14ac:dyDescent="0.2">
      <c r="BK102" s="137"/>
      <c r="BL102" s="137"/>
      <c r="BM102" s="137"/>
      <c r="BN102" s="137"/>
      <c r="BO102" s="137"/>
      <c r="BP102" s="137"/>
      <c r="BQ102" s="137"/>
      <c r="BR102" s="137"/>
      <c r="BS102" s="137"/>
      <c r="BT102" s="137"/>
      <c r="BU102" s="137"/>
      <c r="BV102" s="137"/>
    </row>
    <row r="103" spans="63:74" x14ac:dyDescent="0.2">
      <c r="BK103" s="137"/>
      <c r="BL103" s="137"/>
      <c r="BM103" s="137"/>
      <c r="BN103" s="137"/>
      <c r="BO103" s="137"/>
      <c r="BP103" s="137"/>
      <c r="BQ103" s="137"/>
      <c r="BR103" s="137"/>
      <c r="BS103" s="137"/>
      <c r="BT103" s="137"/>
      <c r="BU103" s="137"/>
      <c r="BV103" s="137"/>
    </row>
    <row r="104" spans="63:74" x14ac:dyDescent="0.2">
      <c r="BK104" s="137"/>
      <c r="BL104" s="137"/>
      <c r="BM104" s="137"/>
      <c r="BN104" s="137"/>
      <c r="BO104" s="137"/>
      <c r="BP104" s="137"/>
      <c r="BQ104" s="137"/>
      <c r="BR104" s="137"/>
      <c r="BS104" s="137"/>
      <c r="BT104" s="137"/>
      <c r="BU104" s="137"/>
      <c r="BV104" s="137"/>
    </row>
    <row r="105" spans="63:74" x14ac:dyDescent="0.2">
      <c r="BK105" s="137"/>
      <c r="BL105" s="137"/>
      <c r="BM105" s="137"/>
      <c r="BN105" s="137"/>
      <c r="BO105" s="137"/>
      <c r="BP105" s="137"/>
      <c r="BQ105" s="137"/>
      <c r="BR105" s="137"/>
      <c r="BS105" s="137"/>
      <c r="BT105" s="137"/>
      <c r="BU105" s="137"/>
      <c r="BV105" s="137"/>
    </row>
    <row r="106" spans="63:74" x14ac:dyDescent="0.2">
      <c r="BK106" s="137"/>
      <c r="BL106" s="137"/>
      <c r="BM106" s="137"/>
      <c r="BN106" s="137"/>
      <c r="BO106" s="137"/>
      <c r="BP106" s="137"/>
      <c r="BQ106" s="137"/>
      <c r="BR106" s="137"/>
      <c r="BS106" s="137"/>
      <c r="BT106" s="137"/>
      <c r="BU106" s="137"/>
      <c r="BV106" s="137"/>
    </row>
    <row r="107" spans="63:74" x14ac:dyDescent="0.2">
      <c r="BK107" s="137"/>
      <c r="BL107" s="137"/>
      <c r="BM107" s="137"/>
      <c r="BN107" s="137"/>
      <c r="BO107" s="137"/>
      <c r="BP107" s="137"/>
      <c r="BQ107" s="137"/>
      <c r="BR107" s="137"/>
      <c r="BS107" s="137"/>
      <c r="BT107" s="137"/>
      <c r="BU107" s="137"/>
      <c r="BV107" s="137"/>
    </row>
    <row r="108" spans="63:74" x14ac:dyDescent="0.2">
      <c r="BK108" s="137"/>
      <c r="BL108" s="137"/>
      <c r="BM108" s="137"/>
      <c r="BN108" s="137"/>
      <c r="BO108" s="137"/>
      <c r="BP108" s="137"/>
      <c r="BQ108" s="137"/>
      <c r="BR108" s="137"/>
      <c r="BS108" s="137"/>
      <c r="BT108" s="137"/>
      <c r="BU108" s="137"/>
      <c r="BV108" s="137"/>
    </row>
    <row r="109" spans="63:74" x14ac:dyDescent="0.2">
      <c r="BK109" s="137"/>
      <c r="BL109" s="137"/>
      <c r="BM109" s="137"/>
      <c r="BN109" s="137"/>
      <c r="BO109" s="137"/>
      <c r="BP109" s="137"/>
      <c r="BQ109" s="137"/>
      <c r="BR109" s="137"/>
      <c r="BS109" s="137"/>
      <c r="BT109" s="137"/>
      <c r="BU109" s="137"/>
      <c r="BV109" s="137"/>
    </row>
    <row r="110" spans="63:74" x14ac:dyDescent="0.2">
      <c r="BK110" s="137"/>
      <c r="BL110" s="137"/>
      <c r="BM110" s="137"/>
      <c r="BN110" s="137"/>
      <c r="BO110" s="137"/>
      <c r="BP110" s="137"/>
      <c r="BQ110" s="137"/>
      <c r="BR110" s="137"/>
      <c r="BS110" s="137"/>
      <c r="BT110" s="137"/>
      <c r="BU110" s="137"/>
      <c r="BV110" s="137"/>
    </row>
    <row r="111" spans="63:74" x14ac:dyDescent="0.2">
      <c r="BK111" s="137"/>
      <c r="BL111" s="137"/>
      <c r="BM111" s="137"/>
      <c r="BN111" s="137"/>
      <c r="BO111" s="137"/>
      <c r="BP111" s="137"/>
      <c r="BQ111" s="137"/>
      <c r="BR111" s="137"/>
      <c r="BS111" s="137"/>
      <c r="BT111" s="137"/>
      <c r="BU111" s="137"/>
      <c r="BV111" s="137"/>
    </row>
    <row r="112" spans="63:74" x14ac:dyDescent="0.2">
      <c r="BK112" s="137"/>
      <c r="BL112" s="137"/>
      <c r="BM112" s="137"/>
      <c r="BN112" s="137"/>
      <c r="BO112" s="137"/>
      <c r="BP112" s="137"/>
      <c r="BQ112" s="137"/>
      <c r="BR112" s="137"/>
      <c r="BS112" s="137"/>
      <c r="BT112" s="137"/>
      <c r="BU112" s="137"/>
      <c r="BV112" s="137"/>
    </row>
    <row r="113" spans="63:74" x14ac:dyDescent="0.2">
      <c r="BK113" s="137"/>
      <c r="BL113" s="137"/>
      <c r="BM113" s="137"/>
      <c r="BN113" s="137"/>
      <c r="BO113" s="137"/>
      <c r="BP113" s="137"/>
      <c r="BQ113" s="137"/>
      <c r="BR113" s="137"/>
      <c r="BS113" s="137"/>
      <c r="BT113" s="137"/>
      <c r="BU113" s="137"/>
      <c r="BV113" s="137"/>
    </row>
    <row r="114" spans="63:74" x14ac:dyDescent="0.2">
      <c r="BK114" s="137"/>
      <c r="BL114" s="137"/>
      <c r="BM114" s="137"/>
      <c r="BN114" s="137"/>
      <c r="BO114" s="137"/>
      <c r="BP114" s="137"/>
      <c r="BQ114" s="137"/>
      <c r="BR114" s="137"/>
      <c r="BS114" s="137"/>
      <c r="BT114" s="137"/>
      <c r="BU114" s="137"/>
      <c r="BV114" s="137"/>
    </row>
    <row r="115" spans="63:74" x14ac:dyDescent="0.2">
      <c r="BK115" s="137"/>
      <c r="BL115" s="137"/>
      <c r="BM115" s="137"/>
      <c r="BN115" s="137"/>
      <c r="BO115" s="137"/>
      <c r="BP115" s="137"/>
      <c r="BQ115" s="137"/>
      <c r="BR115" s="137"/>
      <c r="BS115" s="137"/>
      <c r="BT115" s="137"/>
      <c r="BU115" s="137"/>
      <c r="BV115" s="137"/>
    </row>
    <row r="116" spans="63:74" x14ac:dyDescent="0.2">
      <c r="BK116" s="137"/>
      <c r="BL116" s="137"/>
      <c r="BM116" s="137"/>
      <c r="BN116" s="137"/>
      <c r="BO116" s="137"/>
      <c r="BP116" s="137"/>
      <c r="BQ116" s="137"/>
      <c r="BR116" s="137"/>
      <c r="BS116" s="137"/>
      <c r="BT116" s="137"/>
      <c r="BU116" s="137"/>
      <c r="BV116" s="137"/>
    </row>
    <row r="117" spans="63:74" x14ac:dyDescent="0.2">
      <c r="BK117" s="137"/>
      <c r="BL117" s="137"/>
      <c r="BM117" s="137"/>
      <c r="BN117" s="137"/>
      <c r="BO117" s="137"/>
      <c r="BP117" s="137"/>
      <c r="BQ117" s="137"/>
      <c r="BR117" s="137"/>
      <c r="BS117" s="137"/>
      <c r="BT117" s="137"/>
      <c r="BU117" s="137"/>
      <c r="BV117" s="137"/>
    </row>
    <row r="118" spans="63:74" x14ac:dyDescent="0.2">
      <c r="BK118" s="137"/>
      <c r="BL118" s="137"/>
      <c r="BM118" s="137"/>
      <c r="BN118" s="137"/>
      <c r="BO118" s="137"/>
      <c r="BP118" s="137"/>
      <c r="BQ118" s="137"/>
      <c r="BR118" s="137"/>
      <c r="BS118" s="137"/>
      <c r="BT118" s="137"/>
      <c r="BU118" s="137"/>
      <c r="BV118" s="137"/>
    </row>
    <row r="119" spans="63:74" x14ac:dyDescent="0.2">
      <c r="BK119" s="137"/>
      <c r="BL119" s="137"/>
      <c r="BM119" s="137"/>
      <c r="BN119" s="137"/>
      <c r="BO119" s="137"/>
      <c r="BP119" s="137"/>
      <c r="BQ119" s="137"/>
      <c r="BR119" s="137"/>
      <c r="BS119" s="137"/>
      <c r="BT119" s="137"/>
      <c r="BU119" s="137"/>
      <c r="BV119" s="137"/>
    </row>
    <row r="120" spans="63:74" x14ac:dyDescent="0.2">
      <c r="BK120" s="137"/>
      <c r="BL120" s="137"/>
      <c r="BM120" s="137"/>
      <c r="BN120" s="137"/>
      <c r="BO120" s="137"/>
      <c r="BP120" s="137"/>
      <c r="BQ120" s="137"/>
      <c r="BR120" s="137"/>
      <c r="BS120" s="137"/>
      <c r="BT120" s="137"/>
      <c r="BU120" s="137"/>
      <c r="BV120" s="137"/>
    </row>
    <row r="121" spans="63:74" x14ac:dyDescent="0.2">
      <c r="BK121" s="137"/>
      <c r="BL121" s="137"/>
      <c r="BM121" s="137"/>
      <c r="BN121" s="137"/>
      <c r="BO121" s="137"/>
      <c r="BP121" s="137"/>
      <c r="BQ121" s="137"/>
      <c r="BR121" s="137"/>
      <c r="BS121" s="137"/>
      <c r="BT121" s="137"/>
      <c r="BU121" s="137"/>
      <c r="BV121" s="137"/>
    </row>
    <row r="122" spans="63:74" x14ac:dyDescent="0.2">
      <c r="BK122" s="137"/>
      <c r="BL122" s="137"/>
      <c r="BM122" s="137"/>
      <c r="BN122" s="137"/>
      <c r="BO122" s="137"/>
      <c r="BP122" s="137"/>
      <c r="BQ122" s="137"/>
      <c r="BR122" s="137"/>
      <c r="BS122" s="137"/>
      <c r="BT122" s="137"/>
      <c r="BU122" s="137"/>
      <c r="BV122" s="137"/>
    </row>
    <row r="123" spans="63:74" x14ac:dyDescent="0.2">
      <c r="BK123" s="137"/>
      <c r="BL123" s="137"/>
      <c r="BM123" s="137"/>
      <c r="BN123" s="137"/>
      <c r="BO123" s="137"/>
      <c r="BP123" s="137"/>
      <c r="BQ123" s="137"/>
      <c r="BR123" s="137"/>
      <c r="BS123" s="137"/>
      <c r="BT123" s="137"/>
      <c r="BU123" s="137"/>
      <c r="BV123" s="137"/>
    </row>
    <row r="124" spans="63:74" x14ac:dyDescent="0.2">
      <c r="BK124" s="137"/>
      <c r="BL124" s="137"/>
      <c r="BM124" s="137"/>
      <c r="BN124" s="137"/>
      <c r="BO124" s="137"/>
      <c r="BP124" s="137"/>
      <c r="BQ124" s="137"/>
      <c r="BR124" s="137"/>
      <c r="BS124" s="137"/>
      <c r="BT124" s="137"/>
      <c r="BU124" s="137"/>
      <c r="BV124" s="137"/>
    </row>
    <row r="125" spans="63:74" x14ac:dyDescent="0.2">
      <c r="BK125" s="137"/>
      <c r="BL125" s="137"/>
      <c r="BM125" s="137"/>
      <c r="BN125" s="137"/>
      <c r="BO125" s="137"/>
      <c r="BP125" s="137"/>
      <c r="BQ125" s="137"/>
      <c r="BR125" s="137"/>
      <c r="BS125" s="137"/>
      <c r="BT125" s="137"/>
      <c r="BU125" s="137"/>
      <c r="BV125" s="137"/>
    </row>
    <row r="126" spans="63:74" x14ac:dyDescent="0.2">
      <c r="BK126" s="137"/>
      <c r="BL126" s="137"/>
      <c r="BM126" s="137"/>
      <c r="BN126" s="137"/>
      <c r="BO126" s="137"/>
      <c r="BP126" s="137"/>
      <c r="BQ126" s="137"/>
      <c r="BR126" s="137"/>
      <c r="BS126" s="137"/>
      <c r="BT126" s="137"/>
      <c r="BU126" s="137"/>
      <c r="BV126" s="137"/>
    </row>
    <row r="127" spans="63:74" x14ac:dyDescent="0.2">
      <c r="BK127" s="137"/>
      <c r="BL127" s="137"/>
      <c r="BM127" s="137"/>
      <c r="BN127" s="137"/>
      <c r="BO127" s="137"/>
      <c r="BP127" s="137"/>
      <c r="BQ127" s="137"/>
      <c r="BR127" s="137"/>
      <c r="BS127" s="137"/>
      <c r="BT127" s="137"/>
      <c r="BU127" s="137"/>
      <c r="BV127" s="137"/>
    </row>
    <row r="128" spans="63:74" x14ac:dyDescent="0.2">
      <c r="BK128" s="137"/>
      <c r="BL128" s="137"/>
      <c r="BM128" s="137"/>
      <c r="BN128" s="137"/>
      <c r="BO128" s="137"/>
      <c r="BP128" s="137"/>
      <c r="BQ128" s="137"/>
      <c r="BR128" s="137"/>
      <c r="BS128" s="137"/>
      <c r="BT128" s="137"/>
      <c r="BU128" s="137"/>
      <c r="BV128" s="137"/>
    </row>
    <row r="129" spans="63:74" x14ac:dyDescent="0.2">
      <c r="BK129" s="137"/>
      <c r="BL129" s="137"/>
      <c r="BM129" s="137"/>
      <c r="BN129" s="137"/>
      <c r="BO129" s="137"/>
      <c r="BP129" s="137"/>
      <c r="BQ129" s="137"/>
      <c r="BR129" s="137"/>
      <c r="BS129" s="137"/>
      <c r="BT129" s="137"/>
      <c r="BU129" s="137"/>
      <c r="BV129" s="137"/>
    </row>
    <row r="130" spans="63:74" x14ac:dyDescent="0.2">
      <c r="BK130" s="137"/>
      <c r="BL130" s="137"/>
      <c r="BM130" s="137"/>
      <c r="BN130" s="137"/>
      <c r="BO130" s="137"/>
      <c r="BP130" s="137"/>
      <c r="BQ130" s="137"/>
      <c r="BR130" s="137"/>
      <c r="BS130" s="137"/>
      <c r="BT130" s="137"/>
      <c r="BU130" s="137"/>
      <c r="BV130" s="137"/>
    </row>
    <row r="131" spans="63:74" x14ac:dyDescent="0.2">
      <c r="BK131" s="137"/>
      <c r="BL131" s="137"/>
      <c r="BM131" s="137"/>
      <c r="BN131" s="137"/>
      <c r="BO131" s="137"/>
      <c r="BP131" s="137"/>
      <c r="BQ131" s="137"/>
      <c r="BR131" s="137"/>
      <c r="BS131" s="137"/>
      <c r="BT131" s="137"/>
      <c r="BU131" s="137"/>
      <c r="BV131" s="137"/>
    </row>
    <row r="132" spans="63:74" x14ac:dyDescent="0.2">
      <c r="BK132" s="137"/>
      <c r="BL132" s="137"/>
      <c r="BM132" s="137"/>
      <c r="BN132" s="137"/>
      <c r="BO132" s="137"/>
      <c r="BP132" s="137"/>
      <c r="BQ132" s="137"/>
      <c r="BR132" s="137"/>
      <c r="BS132" s="137"/>
      <c r="BT132" s="137"/>
      <c r="BU132" s="137"/>
      <c r="BV132" s="137"/>
    </row>
    <row r="133" spans="63:74" x14ac:dyDescent="0.2">
      <c r="BK133" s="137"/>
      <c r="BL133" s="137"/>
      <c r="BM133" s="137"/>
      <c r="BN133" s="137"/>
      <c r="BO133" s="137"/>
      <c r="BP133" s="137"/>
      <c r="BQ133" s="137"/>
      <c r="BR133" s="137"/>
      <c r="BS133" s="137"/>
      <c r="BT133" s="137"/>
      <c r="BU133" s="137"/>
      <c r="BV133" s="137"/>
    </row>
  </sheetData>
  <mergeCells count="23">
    <mergeCell ref="B59:Q59"/>
    <mergeCell ref="B57:Q57"/>
    <mergeCell ref="B58:Q58"/>
    <mergeCell ref="B45:Q45"/>
    <mergeCell ref="B46:Q46"/>
    <mergeCell ref="B47:Q47"/>
    <mergeCell ref="B56:Q56"/>
    <mergeCell ref="B55:Q55"/>
    <mergeCell ref="B54:Q54"/>
    <mergeCell ref="B53:R53"/>
    <mergeCell ref="AM3:AX3"/>
    <mergeCell ref="AY3:BJ3"/>
    <mergeCell ref="BK3:BV3"/>
    <mergeCell ref="B1:AL1"/>
    <mergeCell ref="C3:N3"/>
    <mergeCell ref="O3:Z3"/>
    <mergeCell ref="AA3:AL3"/>
    <mergeCell ref="A1:A2"/>
    <mergeCell ref="B49:Q49"/>
    <mergeCell ref="B50:Q50"/>
    <mergeCell ref="B51:Q51"/>
    <mergeCell ref="B52:Q52"/>
    <mergeCell ref="B44:Q44"/>
  </mergeCells>
  <phoneticPr fontId="4" type="noConversion"/>
  <hyperlinks>
    <hyperlink ref="A1:A2" location="Contents!A1" display="Table of Contents" xr:uid="{00000000-0004-0000-0400-000000000000}"/>
  </hyperlinks>
  <pageMargins left="0.25" right="0.25" top="0.25" bottom="0.25" header="0.5" footer="0.5"/>
  <pageSetup scale="83"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1">
    <pageSetUpPr fitToPage="1"/>
  </sheetPr>
  <dimension ref="A1:BV137"/>
  <sheetViews>
    <sheetView zoomScaleNormal="100" workbookViewId="0">
      <pane xSplit="2" ySplit="4" topLeftCell="AY5" activePane="bottomRight" state="frozen"/>
      <selection pane="topRight" activeCell="BF63" sqref="BF63"/>
      <selection pane="bottomLeft" activeCell="BF63" sqref="BF63"/>
      <selection pane="bottomRight" activeCell="B1" sqref="B1:AL1"/>
    </sheetView>
  </sheetViews>
  <sheetFormatPr defaultColWidth="8.5703125" defaultRowHeight="11.25" x14ac:dyDescent="0.2"/>
  <cols>
    <col min="1" max="1" width="11.5703125" style="57" customWidth="1"/>
    <col min="2" max="2" width="42.5703125" style="53" customWidth="1"/>
    <col min="3" max="50" width="6.5703125" style="53" customWidth="1"/>
    <col min="51" max="55" width="6.5703125" style="560" customWidth="1"/>
    <col min="56" max="58" width="6.5703125" style="557" customWidth="1"/>
    <col min="59" max="61" width="6.5703125" style="560" customWidth="1"/>
    <col min="62" max="62" width="6.5703125" style="137" customWidth="1"/>
    <col min="63" max="74" width="6.5703125" style="53" customWidth="1"/>
    <col min="75" max="16384" width="8.5703125" style="53"/>
  </cols>
  <sheetData>
    <row r="1" spans="1:74" ht="13.35" customHeight="1" x14ac:dyDescent="0.2">
      <c r="A1" s="970" t="s">
        <v>38</v>
      </c>
      <c r="B1" s="1007" t="s">
        <v>251</v>
      </c>
      <c r="C1" s="975"/>
      <c r="D1" s="975"/>
      <c r="E1" s="975"/>
      <c r="F1" s="975"/>
      <c r="G1" s="975"/>
      <c r="H1" s="975"/>
      <c r="I1" s="975"/>
      <c r="J1" s="975"/>
      <c r="K1" s="975"/>
      <c r="L1" s="975"/>
      <c r="M1" s="975"/>
      <c r="N1" s="975"/>
      <c r="O1" s="975"/>
      <c r="P1" s="975"/>
      <c r="Q1" s="975"/>
      <c r="R1" s="975"/>
      <c r="S1" s="975"/>
      <c r="T1" s="975"/>
      <c r="U1" s="975"/>
      <c r="V1" s="975"/>
      <c r="W1" s="975"/>
      <c r="X1" s="975"/>
      <c r="Y1" s="975"/>
      <c r="Z1" s="975"/>
      <c r="AA1" s="975"/>
      <c r="AB1" s="975"/>
      <c r="AC1" s="975"/>
      <c r="AD1" s="975"/>
      <c r="AE1" s="975"/>
      <c r="AF1" s="975"/>
      <c r="AG1" s="975"/>
      <c r="AH1" s="975"/>
      <c r="AI1" s="975"/>
      <c r="AJ1" s="975"/>
      <c r="AK1" s="975"/>
      <c r="AL1" s="975"/>
    </row>
    <row r="2" spans="1:74" ht="12.75" x14ac:dyDescent="0.2">
      <c r="A2" s="971"/>
      <c r="B2" s="884" t="str">
        <f>"U.S. Energy Information Administration  |  Short-Term Energy Outlook  - "&amp;Dates!D1</f>
        <v>U.S. Energy Information Administration  |  Short-Term Energy Outlook  - August 2026</v>
      </c>
      <c r="C2" s="164"/>
      <c r="D2" s="164"/>
      <c r="E2" s="164"/>
      <c r="F2" s="164"/>
      <c r="G2" s="233"/>
      <c r="H2" s="233"/>
      <c r="I2" s="233"/>
      <c r="J2" s="233"/>
      <c r="K2" s="233"/>
      <c r="L2" s="233"/>
      <c r="M2" s="233"/>
      <c r="N2" s="233"/>
      <c r="O2" s="233"/>
      <c r="P2" s="233"/>
      <c r="Q2" s="233"/>
      <c r="R2" s="233"/>
      <c r="S2" s="233"/>
      <c r="T2" s="233"/>
      <c r="U2" s="233"/>
      <c r="V2" s="233"/>
      <c r="W2" s="233"/>
      <c r="X2" s="233"/>
      <c r="Y2" s="233"/>
      <c r="Z2" s="233"/>
      <c r="AA2" s="233"/>
      <c r="AB2" s="233"/>
      <c r="AC2" s="233"/>
      <c r="AD2" s="233"/>
      <c r="AE2" s="233"/>
      <c r="AF2" s="233"/>
      <c r="AG2" s="233"/>
      <c r="AH2" s="233"/>
      <c r="AI2" s="233"/>
      <c r="AJ2" s="233"/>
      <c r="AK2" s="164"/>
      <c r="AL2" s="164"/>
    </row>
    <row r="3" spans="1:74" s="7" customFormat="1" ht="12.75" x14ac:dyDescent="0.2">
      <c r="A3" s="248" t="s">
        <v>39</v>
      </c>
      <c r="B3" s="242"/>
      <c r="C3" s="962">
        <f>Dates!D3</f>
        <v>2022</v>
      </c>
      <c r="D3" s="963"/>
      <c r="E3" s="963"/>
      <c r="F3" s="963"/>
      <c r="G3" s="963"/>
      <c r="H3" s="963"/>
      <c r="I3" s="963"/>
      <c r="J3" s="963"/>
      <c r="K3" s="963"/>
      <c r="L3" s="963"/>
      <c r="M3" s="963"/>
      <c r="N3" s="964"/>
      <c r="O3" s="962">
        <f>C3+1</f>
        <v>2023</v>
      </c>
      <c r="P3" s="965"/>
      <c r="Q3" s="965"/>
      <c r="R3" s="965"/>
      <c r="S3" s="965"/>
      <c r="T3" s="965"/>
      <c r="U3" s="965"/>
      <c r="V3" s="965"/>
      <c r="W3" s="965"/>
      <c r="X3" s="963"/>
      <c r="Y3" s="963"/>
      <c r="Z3" s="964"/>
      <c r="AA3" s="955">
        <f>O3+1</f>
        <v>2024</v>
      </c>
      <c r="AB3" s="963"/>
      <c r="AC3" s="963"/>
      <c r="AD3" s="963"/>
      <c r="AE3" s="963"/>
      <c r="AF3" s="963"/>
      <c r="AG3" s="963"/>
      <c r="AH3" s="963"/>
      <c r="AI3" s="963"/>
      <c r="AJ3" s="963"/>
      <c r="AK3" s="963"/>
      <c r="AL3" s="964"/>
      <c r="AM3" s="955">
        <f>AA3+1</f>
        <v>2025</v>
      </c>
      <c r="AN3" s="963"/>
      <c r="AO3" s="963"/>
      <c r="AP3" s="963"/>
      <c r="AQ3" s="963"/>
      <c r="AR3" s="963"/>
      <c r="AS3" s="963"/>
      <c r="AT3" s="963"/>
      <c r="AU3" s="963"/>
      <c r="AV3" s="963"/>
      <c r="AW3" s="963"/>
      <c r="AX3" s="964"/>
      <c r="AY3" s="955">
        <f>AM3+1</f>
        <v>2026</v>
      </c>
      <c r="AZ3" s="956"/>
      <c r="BA3" s="956"/>
      <c r="BB3" s="956"/>
      <c r="BC3" s="956"/>
      <c r="BD3" s="956"/>
      <c r="BE3" s="956"/>
      <c r="BF3" s="956"/>
      <c r="BG3" s="956"/>
      <c r="BH3" s="956"/>
      <c r="BI3" s="956"/>
      <c r="BJ3" s="957"/>
      <c r="BK3" s="955">
        <f>AY3+1</f>
        <v>2027</v>
      </c>
      <c r="BL3" s="963"/>
      <c r="BM3" s="963"/>
      <c r="BN3" s="963"/>
      <c r="BO3" s="963"/>
      <c r="BP3" s="963"/>
      <c r="BQ3" s="963"/>
      <c r="BR3" s="963"/>
      <c r="BS3" s="963"/>
      <c r="BT3" s="963"/>
      <c r="BU3" s="963"/>
      <c r="BV3" s="964"/>
    </row>
    <row r="4" spans="1:74" s="7" customFormat="1" x14ac:dyDescent="0.2">
      <c r="A4" s="254" t="str">
        <f>TEXT(Dates!$D$2,"dddd, mmmm d, yyyy")</f>
        <v>Thursday, August 6, 2026</v>
      </c>
      <c r="B4" s="10"/>
      <c r="C4" s="11" t="s">
        <v>40</v>
      </c>
      <c r="D4" s="11" t="s">
        <v>41</v>
      </c>
      <c r="E4" s="11" t="s">
        <v>42</v>
      </c>
      <c r="F4" s="11" t="s">
        <v>43</v>
      </c>
      <c r="G4" s="11" t="s">
        <v>44</v>
      </c>
      <c r="H4" s="11" t="s">
        <v>45</v>
      </c>
      <c r="I4" s="11" t="s">
        <v>46</v>
      </c>
      <c r="J4" s="11" t="s">
        <v>47</v>
      </c>
      <c r="K4" s="11" t="s">
        <v>48</v>
      </c>
      <c r="L4" s="11" t="s">
        <v>49</v>
      </c>
      <c r="M4" s="11" t="s">
        <v>50</v>
      </c>
      <c r="N4" s="11" t="s">
        <v>51</v>
      </c>
      <c r="O4" s="11" t="s">
        <v>40</v>
      </c>
      <c r="P4" s="11" t="s">
        <v>41</v>
      </c>
      <c r="Q4" s="11" t="s">
        <v>42</v>
      </c>
      <c r="R4" s="11" t="s">
        <v>43</v>
      </c>
      <c r="S4" s="11" t="s">
        <v>44</v>
      </c>
      <c r="T4" s="11" t="s">
        <v>45</v>
      </c>
      <c r="U4" s="11" t="s">
        <v>46</v>
      </c>
      <c r="V4" s="11" t="s">
        <v>47</v>
      </c>
      <c r="W4" s="11" t="s">
        <v>48</v>
      </c>
      <c r="X4" s="11" t="s">
        <v>49</v>
      </c>
      <c r="Y4" s="11" t="s">
        <v>50</v>
      </c>
      <c r="Z4" s="11" t="s">
        <v>51</v>
      </c>
      <c r="AA4" s="11" t="s">
        <v>40</v>
      </c>
      <c r="AB4" s="11" t="s">
        <v>41</v>
      </c>
      <c r="AC4" s="11" t="s">
        <v>42</v>
      </c>
      <c r="AD4" s="11" t="s">
        <v>43</v>
      </c>
      <c r="AE4" s="11" t="s">
        <v>44</v>
      </c>
      <c r="AF4" s="11" t="s">
        <v>45</v>
      </c>
      <c r="AG4" s="11" t="s">
        <v>46</v>
      </c>
      <c r="AH4" s="11" t="s">
        <v>47</v>
      </c>
      <c r="AI4" s="11" t="s">
        <v>48</v>
      </c>
      <c r="AJ4" s="11" t="s">
        <v>49</v>
      </c>
      <c r="AK4" s="11" t="s">
        <v>50</v>
      </c>
      <c r="AL4" s="11" t="s">
        <v>51</v>
      </c>
      <c r="AM4" s="11" t="s">
        <v>40</v>
      </c>
      <c r="AN4" s="11" t="s">
        <v>41</v>
      </c>
      <c r="AO4" s="11" t="s">
        <v>42</v>
      </c>
      <c r="AP4" s="11" t="s">
        <v>43</v>
      </c>
      <c r="AQ4" s="11" t="s">
        <v>44</v>
      </c>
      <c r="AR4" s="11" t="s">
        <v>45</v>
      </c>
      <c r="AS4" s="11" t="s">
        <v>46</v>
      </c>
      <c r="AT4" s="11" t="s">
        <v>47</v>
      </c>
      <c r="AU4" s="11" t="s">
        <v>48</v>
      </c>
      <c r="AV4" s="11" t="s">
        <v>49</v>
      </c>
      <c r="AW4" s="11" t="s">
        <v>50</v>
      </c>
      <c r="AX4" s="11" t="s">
        <v>51</v>
      </c>
      <c r="AY4" s="553" t="s">
        <v>40</v>
      </c>
      <c r="AZ4" s="553" t="s">
        <v>41</v>
      </c>
      <c r="BA4" s="553" t="s">
        <v>42</v>
      </c>
      <c r="BB4" s="553" t="s">
        <v>43</v>
      </c>
      <c r="BC4" s="553" t="s">
        <v>44</v>
      </c>
      <c r="BD4" s="553" t="s">
        <v>45</v>
      </c>
      <c r="BE4" s="553" t="s">
        <v>46</v>
      </c>
      <c r="BF4" s="553" t="s">
        <v>47</v>
      </c>
      <c r="BG4" s="553" t="s">
        <v>48</v>
      </c>
      <c r="BH4" s="553" t="s">
        <v>49</v>
      </c>
      <c r="BI4" s="553" t="s">
        <v>50</v>
      </c>
      <c r="BJ4" s="11" t="s">
        <v>51</v>
      </c>
      <c r="BK4" s="11" t="s">
        <v>40</v>
      </c>
      <c r="BL4" s="11" t="s">
        <v>41</v>
      </c>
      <c r="BM4" s="11" t="s">
        <v>42</v>
      </c>
      <c r="BN4" s="11" t="s">
        <v>43</v>
      </c>
      <c r="BO4" s="11" t="s">
        <v>44</v>
      </c>
      <c r="BP4" s="11" t="s">
        <v>45</v>
      </c>
      <c r="BQ4" s="11" t="s">
        <v>46</v>
      </c>
      <c r="BR4" s="11" t="s">
        <v>47</v>
      </c>
      <c r="BS4" s="11" t="s">
        <v>48</v>
      </c>
      <c r="BT4" s="11" t="s">
        <v>49</v>
      </c>
      <c r="BU4" s="11" t="s">
        <v>50</v>
      </c>
      <c r="BV4" s="11" t="s">
        <v>51</v>
      </c>
    </row>
    <row r="5" spans="1:74" ht="11.1" customHeight="1" x14ac:dyDescent="0.2">
      <c r="A5" s="255"/>
      <c r="B5" s="259" t="s">
        <v>252</v>
      </c>
      <c r="AY5" s="53"/>
      <c r="BF5" s="761"/>
      <c r="BG5" s="761"/>
      <c r="BH5" s="328"/>
      <c r="BI5" s="328"/>
      <c r="BJ5" s="328"/>
      <c r="BK5" s="328"/>
      <c r="BL5" s="328"/>
      <c r="BM5" s="328"/>
      <c r="BN5" s="328"/>
      <c r="BO5" s="328"/>
      <c r="BP5" s="328"/>
      <c r="BQ5" s="328"/>
      <c r="BR5" s="328"/>
      <c r="BS5" s="328"/>
      <c r="BT5" s="328"/>
      <c r="BU5" s="328"/>
      <c r="BV5" s="328"/>
    </row>
    <row r="6" spans="1:74" s="210" customFormat="1" ht="11.1" customHeight="1" x14ac:dyDescent="0.2">
      <c r="A6" s="324" t="s">
        <v>203</v>
      </c>
      <c r="B6" s="318" t="s">
        <v>253</v>
      </c>
      <c r="C6" s="71">
        <v>69.907153214999994</v>
      </c>
      <c r="D6" s="71">
        <v>70.453319041</v>
      </c>
      <c r="E6" s="71">
        <v>71.321692561999996</v>
      </c>
      <c r="F6" s="71">
        <v>70.426455128000001</v>
      </c>
      <c r="G6" s="71">
        <v>70.879069610000002</v>
      </c>
      <c r="H6" s="71">
        <v>71.259442796000002</v>
      </c>
      <c r="I6" s="71">
        <v>72.161789163999998</v>
      </c>
      <c r="J6" s="71">
        <v>71.793282630999997</v>
      </c>
      <c r="K6" s="71">
        <v>72.183423701999999</v>
      </c>
      <c r="L6" s="71">
        <v>72.745774351999998</v>
      </c>
      <c r="M6" s="71">
        <v>73.212337426999994</v>
      </c>
      <c r="N6" s="71">
        <v>71.604125182000004</v>
      </c>
      <c r="O6" s="71">
        <v>72.887657759999996</v>
      </c>
      <c r="P6" s="71">
        <v>73.178926746000002</v>
      </c>
      <c r="Q6" s="71">
        <v>73.293745325000003</v>
      </c>
      <c r="R6" s="71">
        <v>72.987004815000006</v>
      </c>
      <c r="S6" s="71">
        <v>73.043686832000006</v>
      </c>
      <c r="T6" s="71">
        <v>73.700718910000006</v>
      </c>
      <c r="U6" s="71">
        <v>74.042471430000006</v>
      </c>
      <c r="V6" s="71">
        <v>73.961225087000003</v>
      </c>
      <c r="W6" s="71">
        <v>74.364325764</v>
      </c>
      <c r="X6" s="71">
        <v>74.730816204999996</v>
      </c>
      <c r="Y6" s="71">
        <v>75.452300875999995</v>
      </c>
      <c r="Z6" s="71">
        <v>75.512795069000006</v>
      </c>
      <c r="AA6" s="71">
        <v>73.269150655999994</v>
      </c>
      <c r="AB6" s="71">
        <v>74.200999593000006</v>
      </c>
      <c r="AC6" s="71">
        <v>74.686998446999993</v>
      </c>
      <c r="AD6" s="71">
        <v>74.619273215000007</v>
      </c>
      <c r="AE6" s="71">
        <v>74.371719132999999</v>
      </c>
      <c r="AF6" s="71">
        <v>74.780825390999993</v>
      </c>
      <c r="AG6" s="71">
        <v>74.457979309999999</v>
      </c>
      <c r="AH6" s="71">
        <v>74.902500997000004</v>
      </c>
      <c r="AI6" s="71">
        <v>74.476905654000007</v>
      </c>
      <c r="AJ6" s="71">
        <v>75.327294989999999</v>
      </c>
      <c r="AK6" s="71">
        <v>75.409487154000004</v>
      </c>
      <c r="AL6" s="71">
        <v>75.161702969999993</v>
      </c>
      <c r="AM6" s="71">
        <v>74.090173570999994</v>
      </c>
      <c r="AN6" s="71">
        <v>74.503201786000005</v>
      </c>
      <c r="AO6" s="71">
        <v>75.700027387000006</v>
      </c>
      <c r="AP6" s="71">
        <v>75.553444467000006</v>
      </c>
      <c r="AQ6" s="71">
        <v>75.705363645000006</v>
      </c>
      <c r="AR6" s="71">
        <v>76.456214367000001</v>
      </c>
      <c r="AS6" s="71">
        <v>77.890537355000006</v>
      </c>
      <c r="AT6" s="71">
        <v>78.401429097000005</v>
      </c>
      <c r="AU6" s="71">
        <v>78.358139600000001</v>
      </c>
      <c r="AV6" s="71">
        <v>78.303139935000004</v>
      </c>
      <c r="AW6" s="71">
        <v>78.596774499999995</v>
      </c>
      <c r="AX6" s="71">
        <v>77.686495515999994</v>
      </c>
      <c r="AY6" s="71">
        <v>75.928881806000007</v>
      </c>
      <c r="AZ6" s="792">
        <v>77.823816535999995</v>
      </c>
      <c r="BA6" s="792">
        <v>75.037287934999995</v>
      </c>
      <c r="BB6" s="792">
        <v>75.435148499999997</v>
      </c>
      <c r="BC6" s="792">
        <v>74.927180751999998</v>
      </c>
      <c r="BD6" s="792">
        <v>76.841935965000005</v>
      </c>
      <c r="BE6" s="792">
        <v>76.930470749999998</v>
      </c>
      <c r="BF6" s="317">
        <v>76.852614932999998</v>
      </c>
      <c r="BG6" s="317">
        <v>77.156664926000005</v>
      </c>
      <c r="BH6" s="317">
        <v>77.962871981000006</v>
      </c>
      <c r="BI6" s="317">
        <v>78.546388770999997</v>
      </c>
      <c r="BJ6" s="317">
        <v>78.551300656999999</v>
      </c>
      <c r="BK6" s="317">
        <v>78.446579904000004</v>
      </c>
      <c r="BL6" s="317">
        <v>78.788214021000002</v>
      </c>
      <c r="BM6" s="317">
        <v>79.155532819000001</v>
      </c>
      <c r="BN6" s="317">
        <v>79.512422920000006</v>
      </c>
      <c r="BO6" s="317">
        <v>79.777014309999998</v>
      </c>
      <c r="BP6" s="317">
        <v>79.800128865999994</v>
      </c>
      <c r="BQ6" s="317">
        <v>80.455153643000003</v>
      </c>
      <c r="BR6" s="317">
        <v>80.558471558999997</v>
      </c>
      <c r="BS6" s="317">
        <v>80.585518876999998</v>
      </c>
      <c r="BT6" s="317">
        <v>81.077612157999994</v>
      </c>
      <c r="BU6" s="317">
        <v>81.475538858999997</v>
      </c>
      <c r="BV6" s="317">
        <v>81.096376163000002</v>
      </c>
    </row>
    <row r="7" spans="1:74" s="210" customFormat="1" ht="11.1" customHeight="1" x14ac:dyDescent="0.2">
      <c r="A7" s="324"/>
      <c r="B7" s="318"/>
      <c r="C7" s="71"/>
      <c r="D7" s="71"/>
      <c r="E7" s="71"/>
      <c r="F7" s="71"/>
      <c r="G7" s="71"/>
      <c r="H7" s="71"/>
      <c r="I7" s="71"/>
      <c r="J7" s="71"/>
      <c r="K7" s="71"/>
      <c r="L7" s="71"/>
      <c r="M7" s="71"/>
      <c r="N7" s="71"/>
      <c r="O7" s="71"/>
      <c r="P7" s="71"/>
      <c r="Q7" s="71"/>
      <c r="R7" s="71"/>
      <c r="S7" s="71"/>
      <c r="T7" s="71"/>
      <c r="U7" s="71"/>
      <c r="V7" s="71"/>
      <c r="W7" s="71"/>
      <c r="X7" s="71"/>
      <c r="Y7" s="71"/>
      <c r="Z7" s="71"/>
      <c r="AA7" s="71"/>
      <c r="AB7" s="71"/>
      <c r="AC7" s="71"/>
      <c r="AD7" s="71"/>
      <c r="AE7" s="71"/>
      <c r="AF7" s="71"/>
      <c r="AG7" s="71"/>
      <c r="AH7" s="71"/>
      <c r="AI7" s="71"/>
      <c r="AJ7" s="71"/>
      <c r="AK7" s="71"/>
      <c r="AL7" s="71"/>
      <c r="AM7" s="71"/>
      <c r="AN7" s="71"/>
      <c r="AO7" s="71"/>
      <c r="AP7" s="71"/>
      <c r="AQ7" s="71"/>
      <c r="AR7" s="71"/>
      <c r="AS7" s="71"/>
      <c r="AT7" s="71"/>
      <c r="AU7" s="71"/>
      <c r="AV7" s="71"/>
      <c r="AW7" s="71"/>
      <c r="AX7" s="71"/>
      <c r="AY7" s="71"/>
      <c r="AZ7" s="792"/>
      <c r="BA7" s="792"/>
      <c r="BB7" s="792"/>
      <c r="BC7" s="792"/>
      <c r="BD7" s="792"/>
      <c r="BE7" s="792"/>
      <c r="BF7" s="317"/>
      <c r="BG7" s="317"/>
      <c r="BH7" s="317"/>
      <c r="BI7" s="317"/>
      <c r="BJ7" s="317"/>
      <c r="BK7" s="317"/>
      <c r="BL7" s="317"/>
      <c r="BM7" s="317"/>
      <c r="BN7" s="317"/>
      <c r="BO7" s="317"/>
      <c r="BP7" s="317"/>
      <c r="BQ7" s="317"/>
      <c r="BR7" s="317"/>
      <c r="BS7" s="317"/>
      <c r="BT7" s="317"/>
      <c r="BU7" s="317"/>
      <c r="BV7" s="317"/>
    </row>
    <row r="8" spans="1:74" s="210" customFormat="1" ht="11.1" customHeight="1" x14ac:dyDescent="0.2">
      <c r="A8" s="324" t="s">
        <v>254</v>
      </c>
      <c r="B8" s="321" t="s">
        <v>255</v>
      </c>
      <c r="C8" s="71">
        <v>26.892263516</v>
      </c>
      <c r="D8" s="71">
        <v>27.032151536000001</v>
      </c>
      <c r="E8" s="71">
        <v>28.045362709999999</v>
      </c>
      <c r="F8" s="71">
        <v>27.800670767</v>
      </c>
      <c r="G8" s="71">
        <v>27.678723935000001</v>
      </c>
      <c r="H8" s="71">
        <v>28.0956145</v>
      </c>
      <c r="I8" s="71">
        <v>28.537407161000001</v>
      </c>
      <c r="J8" s="71">
        <v>28.402285128999999</v>
      </c>
      <c r="K8" s="71">
        <v>28.737932767</v>
      </c>
      <c r="L8" s="71">
        <v>28.922230290000002</v>
      </c>
      <c r="M8" s="71">
        <v>29.185346533000001</v>
      </c>
      <c r="N8" s="71">
        <v>28.018063354999999</v>
      </c>
      <c r="O8" s="71">
        <v>29.016137742000002</v>
      </c>
      <c r="P8" s="71">
        <v>28.975749357000002</v>
      </c>
      <c r="Q8" s="71">
        <v>29.544687289999999</v>
      </c>
      <c r="R8" s="71">
        <v>29.2651346</v>
      </c>
      <c r="S8" s="71">
        <v>28.928403805999999</v>
      </c>
      <c r="T8" s="71">
        <v>29.457569433</v>
      </c>
      <c r="U8" s="71">
        <v>29.936872580999999</v>
      </c>
      <c r="V8" s="71">
        <v>30.188197097</v>
      </c>
      <c r="W8" s="71">
        <v>30.379169999999998</v>
      </c>
      <c r="X8" s="71">
        <v>30.520832226</v>
      </c>
      <c r="Y8" s="71">
        <v>31.019732767000001</v>
      </c>
      <c r="Z8" s="71">
        <v>31.023522805999999</v>
      </c>
      <c r="AA8" s="71">
        <v>28.981778677000001</v>
      </c>
      <c r="AB8" s="71">
        <v>30.296922552000002</v>
      </c>
      <c r="AC8" s="71">
        <v>30.747377322999998</v>
      </c>
      <c r="AD8" s="71">
        <v>30.860583266999999</v>
      </c>
      <c r="AE8" s="71">
        <v>30.527724418999998</v>
      </c>
      <c r="AF8" s="71">
        <v>30.854169200000001</v>
      </c>
      <c r="AG8" s="71">
        <v>30.797302354999999</v>
      </c>
      <c r="AH8" s="71">
        <v>31.300580484000001</v>
      </c>
      <c r="AI8" s="71">
        <v>30.7550691</v>
      </c>
      <c r="AJ8" s="71">
        <v>31.721849452000001</v>
      </c>
      <c r="AK8" s="71">
        <v>31.732800000000001</v>
      </c>
      <c r="AL8" s="71">
        <v>31.622228387</v>
      </c>
      <c r="AM8" s="71">
        <v>30.562416290000002</v>
      </c>
      <c r="AN8" s="71">
        <v>30.628101785999998</v>
      </c>
      <c r="AO8" s="71">
        <v>31.458227387000001</v>
      </c>
      <c r="AP8" s="71">
        <v>31.270644467</v>
      </c>
      <c r="AQ8" s="71">
        <v>31.045563645000001</v>
      </c>
      <c r="AR8" s="71">
        <v>31.624114367000001</v>
      </c>
      <c r="AS8" s="71">
        <v>32.203937355000001</v>
      </c>
      <c r="AT8" s="71">
        <v>32.367329097000002</v>
      </c>
      <c r="AU8" s="71">
        <v>32.413139600000001</v>
      </c>
      <c r="AV8" s="71">
        <v>32.299139934999999</v>
      </c>
      <c r="AW8" s="71">
        <v>32.708774499999997</v>
      </c>
      <c r="AX8" s="71">
        <v>32.191895516000002</v>
      </c>
      <c r="AY8" s="71">
        <v>31.360481805999999</v>
      </c>
      <c r="AZ8" s="792">
        <v>32.230716536000003</v>
      </c>
      <c r="BA8" s="792">
        <v>32.479587934999998</v>
      </c>
      <c r="BB8" s="792">
        <v>32.649348500000002</v>
      </c>
      <c r="BC8" s="792">
        <v>32.362079770000001</v>
      </c>
      <c r="BD8" s="792">
        <v>32.424458375</v>
      </c>
      <c r="BE8" s="792">
        <v>32.468975159999999</v>
      </c>
      <c r="BF8" s="317">
        <v>32.708845044</v>
      </c>
      <c r="BG8" s="317">
        <v>32.507947592999997</v>
      </c>
      <c r="BH8" s="317">
        <v>32.798928441999998</v>
      </c>
      <c r="BI8" s="317">
        <v>33.190449698000002</v>
      </c>
      <c r="BJ8" s="317">
        <v>33.116645638000001</v>
      </c>
      <c r="BK8" s="317">
        <v>32.951850118000003</v>
      </c>
      <c r="BL8" s="317">
        <v>32.793353908</v>
      </c>
      <c r="BM8" s="317">
        <v>33.190586500000002</v>
      </c>
      <c r="BN8" s="317">
        <v>33.142855566999998</v>
      </c>
      <c r="BO8" s="317">
        <v>33.117816875000003</v>
      </c>
      <c r="BP8" s="317">
        <v>33.259806640999997</v>
      </c>
      <c r="BQ8" s="317">
        <v>33.419462608000003</v>
      </c>
      <c r="BR8" s="317">
        <v>33.497333529999999</v>
      </c>
      <c r="BS8" s="317">
        <v>33.217724500000003</v>
      </c>
      <c r="BT8" s="317">
        <v>33.404953063000001</v>
      </c>
      <c r="BU8" s="317">
        <v>33.688355485999999</v>
      </c>
      <c r="BV8" s="317">
        <v>33.577795330999997</v>
      </c>
    </row>
    <row r="9" spans="1:74" ht="11.1" customHeight="1" x14ac:dyDescent="0.2">
      <c r="A9" s="255" t="s">
        <v>256</v>
      </c>
      <c r="B9" s="322" t="s">
        <v>212</v>
      </c>
      <c r="C9" s="226">
        <v>5.4865000000000004</v>
      </c>
      <c r="D9" s="226">
        <v>5.7271000000000001</v>
      </c>
      <c r="E9" s="226">
        <v>5.758</v>
      </c>
      <c r="F9" s="226">
        <v>5.6017999999999999</v>
      </c>
      <c r="G9" s="226">
        <v>5.4097</v>
      </c>
      <c r="H9" s="226">
        <v>5.5342000000000002</v>
      </c>
      <c r="I9" s="226">
        <v>5.7666000000000004</v>
      </c>
      <c r="J9" s="226">
        <v>5.7511000000000001</v>
      </c>
      <c r="K9" s="226">
        <v>5.6860999999999997</v>
      </c>
      <c r="L9" s="226">
        <v>5.8230000000000004</v>
      </c>
      <c r="M9" s="226">
        <v>5.984</v>
      </c>
      <c r="N9" s="226">
        <v>5.7957000000000001</v>
      </c>
      <c r="O9" s="226">
        <v>5.7329999999999997</v>
      </c>
      <c r="P9" s="226">
        <v>5.7371999999999996</v>
      </c>
      <c r="Q9" s="226">
        <v>5.8343999999999996</v>
      </c>
      <c r="R9" s="226">
        <v>5.4714</v>
      </c>
      <c r="S9" s="226">
        <v>5.1592000000000002</v>
      </c>
      <c r="T9" s="226">
        <v>5.4960000000000004</v>
      </c>
      <c r="U9" s="226">
        <v>5.8421000000000003</v>
      </c>
      <c r="V9" s="226">
        <v>5.8487</v>
      </c>
      <c r="W9" s="226">
        <v>5.6632999999999996</v>
      </c>
      <c r="X9" s="226">
        <v>5.8407</v>
      </c>
      <c r="Y9" s="226">
        <v>6.1935000000000002</v>
      </c>
      <c r="Z9" s="226">
        <v>6.2831000000000001</v>
      </c>
      <c r="AA9" s="226">
        <v>5.7983000000000002</v>
      </c>
      <c r="AB9" s="226">
        <v>6.0076000000000001</v>
      </c>
      <c r="AC9" s="226">
        <v>6.0475000000000003</v>
      </c>
      <c r="AD9" s="226">
        <v>5.9612999999999996</v>
      </c>
      <c r="AE9" s="226">
        <v>5.6256000000000004</v>
      </c>
      <c r="AF9" s="226">
        <v>5.8776000000000002</v>
      </c>
      <c r="AG9" s="226">
        <v>5.9695</v>
      </c>
      <c r="AH9" s="226">
        <v>6.0742000000000003</v>
      </c>
      <c r="AI9" s="226">
        <v>5.7210000000000001</v>
      </c>
      <c r="AJ9" s="226">
        <v>6.2081</v>
      </c>
      <c r="AK9" s="226">
        <v>6.2766999999999999</v>
      </c>
      <c r="AL9" s="226">
        <v>6.3887999999999998</v>
      </c>
      <c r="AM9" s="226">
        <v>6.3410000000000002</v>
      </c>
      <c r="AN9" s="226">
        <v>6.0865</v>
      </c>
      <c r="AO9" s="226">
        <v>6.3887</v>
      </c>
      <c r="AP9" s="226">
        <v>6.1673</v>
      </c>
      <c r="AQ9" s="226">
        <v>5.6702000000000004</v>
      </c>
      <c r="AR9" s="226">
        <v>6.0552000000000001</v>
      </c>
      <c r="AS9" s="226">
        <v>6.4265999999999996</v>
      </c>
      <c r="AT9" s="226">
        <v>6.3663999999999996</v>
      </c>
      <c r="AU9" s="226">
        <v>6.2403000000000004</v>
      </c>
      <c r="AV9" s="226">
        <v>6.2885</v>
      </c>
      <c r="AW9" s="226">
        <v>6.6379000000000001</v>
      </c>
      <c r="AX9" s="226">
        <v>6.3943000000000003</v>
      </c>
      <c r="AY9" s="226">
        <v>6.4462000000000002</v>
      </c>
      <c r="AZ9" s="780">
        <v>6.4284999999999997</v>
      </c>
      <c r="BA9" s="780">
        <v>6.4065000000000003</v>
      </c>
      <c r="BB9" s="780">
        <v>6.3921000000000001</v>
      </c>
      <c r="BC9" s="780">
        <v>6.1236619982000002</v>
      </c>
      <c r="BD9" s="780">
        <v>6.1627872512000001</v>
      </c>
      <c r="BE9" s="780">
        <v>6.3782553393999999</v>
      </c>
      <c r="BF9" s="287">
        <v>6.3777816000999996</v>
      </c>
      <c r="BG9" s="287">
        <v>6.2477493240999999</v>
      </c>
      <c r="BH9" s="287">
        <v>6.3959177127000002</v>
      </c>
      <c r="BI9" s="287">
        <v>6.5500758977000002</v>
      </c>
      <c r="BJ9" s="287">
        <v>6.6043571912000001</v>
      </c>
      <c r="BK9" s="287">
        <v>6.534155385</v>
      </c>
      <c r="BL9" s="287">
        <v>6.5653827903000002</v>
      </c>
      <c r="BM9" s="287">
        <v>6.5421533600000004</v>
      </c>
      <c r="BN9" s="287">
        <v>6.3145064512999998</v>
      </c>
      <c r="BO9" s="287">
        <v>6.1746495728999999</v>
      </c>
      <c r="BP9" s="287">
        <v>6.2713794490000003</v>
      </c>
      <c r="BQ9" s="287">
        <v>6.4999751334999996</v>
      </c>
      <c r="BR9" s="287">
        <v>6.5072867159000003</v>
      </c>
      <c r="BS9" s="287">
        <v>6.3842955570999997</v>
      </c>
      <c r="BT9" s="287">
        <v>6.4975446411000002</v>
      </c>
      <c r="BU9" s="287">
        <v>6.6321319123000002</v>
      </c>
      <c r="BV9" s="287">
        <v>6.6757305485999998</v>
      </c>
    </row>
    <row r="10" spans="1:74" ht="11.1" customHeight="1" x14ac:dyDescent="0.2">
      <c r="A10" s="255" t="s">
        <v>257</v>
      </c>
      <c r="B10" s="322" t="s">
        <v>258</v>
      </c>
      <c r="C10" s="226">
        <v>2.0274999999999999</v>
      </c>
      <c r="D10" s="226">
        <v>2.0091000000000001</v>
      </c>
      <c r="E10" s="226">
        <v>2.0308999999999999</v>
      </c>
      <c r="F10" s="226">
        <v>2.0184000000000002</v>
      </c>
      <c r="G10" s="226">
        <v>2.0335000000000001</v>
      </c>
      <c r="H10" s="226">
        <v>2.0419</v>
      </c>
      <c r="I10" s="226">
        <v>2.0211999999999999</v>
      </c>
      <c r="J10" s="226">
        <v>2.0348999999999999</v>
      </c>
      <c r="K10" s="226">
        <v>2.0384000000000002</v>
      </c>
      <c r="L10" s="226">
        <v>2.0327999999999999</v>
      </c>
      <c r="M10" s="226">
        <v>2.0383</v>
      </c>
      <c r="N10" s="226">
        <v>2.0301</v>
      </c>
      <c r="O10" s="226">
        <v>2.1225000000000001</v>
      </c>
      <c r="P10" s="226">
        <v>2.1120999999999999</v>
      </c>
      <c r="Q10" s="226">
        <v>2.1221000000000001</v>
      </c>
      <c r="R10" s="226">
        <v>2.1604999999999999</v>
      </c>
      <c r="S10" s="226">
        <v>2.1640000000000001</v>
      </c>
      <c r="T10" s="226">
        <v>2.1480000000000001</v>
      </c>
      <c r="U10" s="226">
        <v>2.0912000000000002</v>
      </c>
      <c r="V10" s="226">
        <v>2.1089000000000002</v>
      </c>
      <c r="W10" s="226">
        <v>2.1214</v>
      </c>
      <c r="X10" s="226">
        <v>2.0975999999999999</v>
      </c>
      <c r="Y10" s="226">
        <v>2.0977000000000001</v>
      </c>
      <c r="Z10" s="226">
        <v>2.0855999999999999</v>
      </c>
      <c r="AA10" s="226">
        <v>2.0543999999999998</v>
      </c>
      <c r="AB10" s="226">
        <v>2.0463</v>
      </c>
      <c r="AC10" s="226">
        <v>2.0415999999999999</v>
      </c>
      <c r="AD10" s="226">
        <v>2.0036999999999998</v>
      </c>
      <c r="AE10" s="226">
        <v>1.9936</v>
      </c>
      <c r="AF10" s="226">
        <v>2.0125000000000002</v>
      </c>
      <c r="AG10" s="226">
        <v>2.0392000000000001</v>
      </c>
      <c r="AH10" s="226">
        <v>2.0375000000000001</v>
      </c>
      <c r="AI10" s="226">
        <v>2.0428000000000002</v>
      </c>
      <c r="AJ10" s="226">
        <v>1.9982</v>
      </c>
      <c r="AK10" s="226">
        <v>1.9576</v>
      </c>
      <c r="AL10" s="226">
        <v>1.8989</v>
      </c>
      <c r="AM10" s="226">
        <v>1.8745000000000001</v>
      </c>
      <c r="AN10" s="226">
        <v>1.8758999999999999</v>
      </c>
      <c r="AO10" s="226">
        <v>1.8496999999999999</v>
      </c>
      <c r="AP10" s="226">
        <v>1.8585</v>
      </c>
      <c r="AQ10" s="226">
        <v>1.85</v>
      </c>
      <c r="AR10" s="226">
        <v>1.8568</v>
      </c>
      <c r="AS10" s="226">
        <v>1.8871</v>
      </c>
      <c r="AT10" s="226">
        <v>1.8839999999999999</v>
      </c>
      <c r="AU10" s="226">
        <v>1.8774</v>
      </c>
      <c r="AV10" s="226">
        <v>1.8641000000000001</v>
      </c>
      <c r="AW10" s="226">
        <v>1.8621000000000001</v>
      </c>
      <c r="AX10" s="226">
        <v>1.8904000000000001</v>
      </c>
      <c r="AY10" s="226">
        <v>1.8888</v>
      </c>
      <c r="AZ10" s="780">
        <v>1.8617999999999999</v>
      </c>
      <c r="BA10" s="780">
        <v>1.8866000000000001</v>
      </c>
      <c r="BB10" s="780">
        <v>1.8818999999999999</v>
      </c>
      <c r="BC10" s="780">
        <v>1.8820563525</v>
      </c>
      <c r="BD10" s="780">
        <v>1.9006762219</v>
      </c>
      <c r="BE10" s="780">
        <v>1.8423105044000001</v>
      </c>
      <c r="BF10" s="287">
        <v>1.8396482441999999</v>
      </c>
      <c r="BG10" s="287">
        <v>1.8338415692000001</v>
      </c>
      <c r="BH10" s="287">
        <v>1.8178158294</v>
      </c>
      <c r="BI10" s="287">
        <v>1.8033186004999999</v>
      </c>
      <c r="BJ10" s="287">
        <v>1.8007958465</v>
      </c>
      <c r="BK10" s="287">
        <v>1.8080531334000001</v>
      </c>
      <c r="BL10" s="287">
        <v>1.8089144174</v>
      </c>
      <c r="BM10" s="287">
        <v>1.8042414401</v>
      </c>
      <c r="BN10" s="287">
        <v>1.7874884158</v>
      </c>
      <c r="BO10" s="287">
        <v>1.7802343022</v>
      </c>
      <c r="BP10" s="287">
        <v>1.7749763917000001</v>
      </c>
      <c r="BQ10" s="287">
        <v>1.7641590743</v>
      </c>
      <c r="BR10" s="287">
        <v>1.7631433136000001</v>
      </c>
      <c r="BS10" s="287">
        <v>1.7593200434</v>
      </c>
      <c r="BT10" s="287">
        <v>1.7450891221</v>
      </c>
      <c r="BU10" s="287">
        <v>1.7322156738000001</v>
      </c>
      <c r="BV10" s="287">
        <v>1.7311655823000001</v>
      </c>
    </row>
    <row r="11" spans="1:74" ht="11.1" customHeight="1" x14ac:dyDescent="0.2">
      <c r="A11" s="255" t="s">
        <v>259</v>
      </c>
      <c r="B11" s="322" t="s">
        <v>218</v>
      </c>
      <c r="C11" s="226">
        <v>19.378263516000001</v>
      </c>
      <c r="D11" s="226">
        <v>19.295951536</v>
      </c>
      <c r="E11" s="226">
        <v>20.256462710000001</v>
      </c>
      <c r="F11" s="226">
        <v>20.180470766999999</v>
      </c>
      <c r="G11" s="226">
        <v>20.235523935</v>
      </c>
      <c r="H11" s="226">
        <v>20.5195145</v>
      </c>
      <c r="I11" s="226">
        <v>20.749607161</v>
      </c>
      <c r="J11" s="226">
        <v>20.616285129000001</v>
      </c>
      <c r="K11" s="226">
        <v>21.013432767000001</v>
      </c>
      <c r="L11" s="226">
        <v>21.06643029</v>
      </c>
      <c r="M11" s="226">
        <v>21.163046532999999</v>
      </c>
      <c r="N11" s="226">
        <v>20.192263355000001</v>
      </c>
      <c r="O11" s="226">
        <v>21.160637741999999</v>
      </c>
      <c r="P11" s="226">
        <v>21.126449356999998</v>
      </c>
      <c r="Q11" s="226">
        <v>21.58818729</v>
      </c>
      <c r="R11" s="226">
        <v>21.633234600000002</v>
      </c>
      <c r="S11" s="226">
        <v>21.605203805999999</v>
      </c>
      <c r="T11" s="226">
        <v>21.813569433000001</v>
      </c>
      <c r="U11" s="226">
        <v>22.003572581</v>
      </c>
      <c r="V11" s="226">
        <v>22.230597097</v>
      </c>
      <c r="W11" s="226">
        <v>22.594470000000001</v>
      </c>
      <c r="X11" s="226">
        <v>22.582532226000001</v>
      </c>
      <c r="Y11" s="226">
        <v>22.728532767000001</v>
      </c>
      <c r="Z11" s="226">
        <v>22.654822805999999</v>
      </c>
      <c r="AA11" s="226">
        <v>21.129078676999999</v>
      </c>
      <c r="AB11" s="226">
        <v>22.243022551999999</v>
      </c>
      <c r="AC11" s="226">
        <v>22.658277323</v>
      </c>
      <c r="AD11" s="226">
        <v>22.895583266999999</v>
      </c>
      <c r="AE11" s="226">
        <v>22.908524418999999</v>
      </c>
      <c r="AF11" s="226">
        <v>22.964069200000001</v>
      </c>
      <c r="AG11" s="226">
        <v>22.788602354999998</v>
      </c>
      <c r="AH11" s="226">
        <v>23.188880483999998</v>
      </c>
      <c r="AI11" s="226">
        <v>22.9912691</v>
      </c>
      <c r="AJ11" s="226">
        <v>23.515549451999998</v>
      </c>
      <c r="AK11" s="226">
        <v>23.4985</v>
      </c>
      <c r="AL11" s="226">
        <v>23.334528386999999</v>
      </c>
      <c r="AM11" s="226">
        <v>22.346916289999999</v>
      </c>
      <c r="AN11" s="226">
        <v>22.665701786</v>
      </c>
      <c r="AO11" s="226">
        <v>23.219827386999999</v>
      </c>
      <c r="AP11" s="226">
        <v>23.244844467</v>
      </c>
      <c r="AQ11" s="226">
        <v>23.525363644999999</v>
      </c>
      <c r="AR11" s="226">
        <v>23.712114367000002</v>
      </c>
      <c r="AS11" s="226">
        <v>23.890237355</v>
      </c>
      <c r="AT11" s="226">
        <v>24.116929097</v>
      </c>
      <c r="AU11" s="226">
        <v>24.295439600000002</v>
      </c>
      <c r="AV11" s="226">
        <v>24.146539935</v>
      </c>
      <c r="AW11" s="226">
        <v>24.208774500000001</v>
      </c>
      <c r="AX11" s="226">
        <v>23.907195516000002</v>
      </c>
      <c r="AY11" s="226">
        <v>23.025481805999998</v>
      </c>
      <c r="AZ11" s="780">
        <v>23.940416536000001</v>
      </c>
      <c r="BA11" s="780">
        <v>24.186487934999999</v>
      </c>
      <c r="BB11" s="780">
        <v>24.375348500000001</v>
      </c>
      <c r="BC11" s="780">
        <v>24.356361418999999</v>
      </c>
      <c r="BD11" s="780">
        <v>24.360994902000002</v>
      </c>
      <c r="BE11" s="780">
        <v>24.248409317</v>
      </c>
      <c r="BF11" s="287">
        <v>24.491415199999999</v>
      </c>
      <c r="BG11" s="287">
        <v>24.426356699999999</v>
      </c>
      <c r="BH11" s="287">
        <v>24.585194900000001</v>
      </c>
      <c r="BI11" s="287">
        <v>24.837055200000002</v>
      </c>
      <c r="BJ11" s="287">
        <v>24.7114926</v>
      </c>
      <c r="BK11" s="287">
        <v>24.6096416</v>
      </c>
      <c r="BL11" s="287">
        <v>24.419056699999999</v>
      </c>
      <c r="BM11" s="287">
        <v>24.8441917</v>
      </c>
      <c r="BN11" s="287">
        <v>25.0408607</v>
      </c>
      <c r="BO11" s="287">
        <v>25.162932999999999</v>
      </c>
      <c r="BP11" s="287">
        <v>25.2134508</v>
      </c>
      <c r="BQ11" s="287">
        <v>25.155328399999998</v>
      </c>
      <c r="BR11" s="287">
        <v>25.226903499999999</v>
      </c>
      <c r="BS11" s="287">
        <v>25.074108899999999</v>
      </c>
      <c r="BT11" s="287">
        <v>25.1623193</v>
      </c>
      <c r="BU11" s="287">
        <v>25.324007900000002</v>
      </c>
      <c r="BV11" s="287">
        <v>25.170899200000001</v>
      </c>
    </row>
    <row r="12" spans="1:74" ht="11.1" customHeight="1" x14ac:dyDescent="0.2">
      <c r="A12" s="255"/>
      <c r="B12" s="322"/>
      <c r="C12" s="226"/>
      <c r="D12" s="226"/>
      <c r="E12" s="226"/>
      <c r="F12" s="226"/>
      <c r="G12" s="226"/>
      <c r="H12" s="226"/>
      <c r="I12" s="226"/>
      <c r="J12" s="226"/>
      <c r="K12" s="226"/>
      <c r="L12" s="226"/>
      <c r="M12" s="226"/>
      <c r="N12" s="226"/>
      <c r="O12" s="226"/>
      <c r="P12" s="226"/>
      <c r="Q12" s="226"/>
      <c r="R12" s="226"/>
      <c r="S12" s="226"/>
      <c r="T12" s="226"/>
      <c r="U12" s="226"/>
      <c r="V12" s="226"/>
      <c r="W12" s="226"/>
      <c r="X12" s="226"/>
      <c r="Y12" s="226"/>
      <c r="Z12" s="226"/>
      <c r="AA12" s="226"/>
      <c r="AB12" s="226"/>
      <c r="AC12" s="226"/>
      <c r="AD12" s="226"/>
      <c r="AE12" s="226"/>
      <c r="AF12" s="226"/>
      <c r="AG12" s="226"/>
      <c r="AH12" s="226"/>
      <c r="AI12" s="226"/>
      <c r="AJ12" s="226"/>
      <c r="AK12" s="226"/>
      <c r="AL12" s="226"/>
      <c r="AM12" s="226"/>
      <c r="AN12" s="226"/>
      <c r="AO12" s="226"/>
      <c r="AP12" s="226"/>
      <c r="AQ12" s="226"/>
      <c r="AR12" s="226"/>
      <c r="AS12" s="226"/>
      <c r="AT12" s="226"/>
      <c r="AU12" s="226"/>
      <c r="AV12" s="226"/>
      <c r="AW12" s="226"/>
      <c r="AX12" s="226"/>
      <c r="AY12" s="226"/>
      <c r="AZ12" s="780"/>
      <c r="BA12" s="780"/>
      <c r="BB12" s="780"/>
      <c r="BC12" s="780"/>
      <c r="BD12" s="780"/>
      <c r="BE12" s="780"/>
      <c r="BF12" s="287"/>
      <c r="BG12" s="287"/>
      <c r="BH12" s="287"/>
      <c r="BI12" s="287"/>
      <c r="BJ12" s="287"/>
      <c r="BK12" s="287"/>
      <c r="BL12" s="287"/>
      <c r="BM12" s="287"/>
      <c r="BN12" s="287"/>
      <c r="BO12" s="287"/>
      <c r="BP12" s="287"/>
      <c r="BQ12" s="287"/>
      <c r="BR12" s="287"/>
      <c r="BS12" s="287"/>
      <c r="BT12" s="287"/>
      <c r="BU12" s="287"/>
      <c r="BV12" s="287"/>
    </row>
    <row r="13" spans="1:74" s="210" customFormat="1" ht="11.1" customHeight="1" x14ac:dyDescent="0.2">
      <c r="A13" s="324" t="s">
        <v>260</v>
      </c>
      <c r="B13" s="321" t="s">
        <v>261</v>
      </c>
      <c r="C13" s="71">
        <v>5.8477896989999998</v>
      </c>
      <c r="D13" s="71">
        <v>5.8079675056999998</v>
      </c>
      <c r="E13" s="71">
        <v>5.8338298526000001</v>
      </c>
      <c r="F13" s="71">
        <v>6.2611843616999998</v>
      </c>
      <c r="G13" s="71">
        <v>6.6183456745000004</v>
      </c>
      <c r="H13" s="71">
        <v>6.5970282963000004</v>
      </c>
      <c r="I13" s="71">
        <v>6.9467820029</v>
      </c>
      <c r="J13" s="71">
        <v>7.0016975022999999</v>
      </c>
      <c r="K13" s="71">
        <v>7.006290935</v>
      </c>
      <c r="L13" s="71">
        <v>6.9882440618999997</v>
      </c>
      <c r="M13" s="71">
        <v>6.6945908940000001</v>
      </c>
      <c r="N13" s="71">
        <v>6.3668618271000001</v>
      </c>
      <c r="O13" s="71">
        <v>6.4607200184</v>
      </c>
      <c r="P13" s="71">
        <v>6.3931773888999999</v>
      </c>
      <c r="Q13" s="71">
        <v>6.3173580351999998</v>
      </c>
      <c r="R13" s="71">
        <v>6.6269702147</v>
      </c>
      <c r="S13" s="71">
        <v>7.1175830252000001</v>
      </c>
      <c r="T13" s="71">
        <v>7.2960494770000004</v>
      </c>
      <c r="U13" s="71">
        <v>7.5843988494000003</v>
      </c>
      <c r="V13" s="71">
        <v>7.5277279899999998</v>
      </c>
      <c r="W13" s="71">
        <v>7.7060557640000003</v>
      </c>
      <c r="X13" s="71">
        <v>7.4484839789999997</v>
      </c>
      <c r="Y13" s="71">
        <v>7.4825681096999999</v>
      </c>
      <c r="Z13" s="71">
        <v>7.2784722627000003</v>
      </c>
      <c r="AA13" s="71">
        <v>7.0794719787</v>
      </c>
      <c r="AB13" s="71">
        <v>6.9816770417000003</v>
      </c>
      <c r="AC13" s="71">
        <v>6.9735211248000004</v>
      </c>
      <c r="AD13" s="71">
        <v>7.1033899483000003</v>
      </c>
      <c r="AE13" s="71">
        <v>7.6322947132000003</v>
      </c>
      <c r="AF13" s="71">
        <v>7.7611561910000004</v>
      </c>
      <c r="AG13" s="71">
        <v>7.4396769555000004</v>
      </c>
      <c r="AH13" s="71">
        <v>7.8067205129000001</v>
      </c>
      <c r="AI13" s="71">
        <v>7.9764365537000002</v>
      </c>
      <c r="AJ13" s="71">
        <v>7.5663455387000003</v>
      </c>
      <c r="AK13" s="71">
        <v>7.3301871542999999</v>
      </c>
      <c r="AL13" s="71">
        <v>7.0803745826000002</v>
      </c>
      <c r="AM13" s="71">
        <v>7.0561572809999999</v>
      </c>
      <c r="AN13" s="71">
        <v>7.11</v>
      </c>
      <c r="AO13" s="71">
        <v>7.2596999999999996</v>
      </c>
      <c r="AP13" s="71">
        <v>7.4311999999999996</v>
      </c>
      <c r="AQ13" s="71">
        <v>7.7695999999999996</v>
      </c>
      <c r="AR13" s="71">
        <v>7.9260999999999999</v>
      </c>
      <c r="AS13" s="71">
        <v>8.1661000000000001</v>
      </c>
      <c r="AT13" s="71">
        <v>8.68</v>
      </c>
      <c r="AU13" s="71">
        <v>8.6852</v>
      </c>
      <c r="AV13" s="71">
        <v>8.6280000000000001</v>
      </c>
      <c r="AW13" s="71">
        <v>8.1547999999999998</v>
      </c>
      <c r="AX13" s="71">
        <v>8.1843000000000004</v>
      </c>
      <c r="AY13" s="71">
        <v>7.9576000000000002</v>
      </c>
      <c r="AZ13" s="792">
        <v>8.1189</v>
      </c>
      <c r="BA13" s="792">
        <v>8.3310999999999993</v>
      </c>
      <c r="BB13" s="792">
        <v>8.7782</v>
      </c>
      <c r="BC13" s="792">
        <v>9.0533348528000008</v>
      </c>
      <c r="BD13" s="792">
        <v>8.9337147058999999</v>
      </c>
      <c r="BE13" s="792">
        <v>9.0188806977000002</v>
      </c>
      <c r="BF13" s="317">
        <v>9.0590371786000006</v>
      </c>
      <c r="BG13" s="317">
        <v>9.1455300762</v>
      </c>
      <c r="BH13" s="317">
        <v>8.8423041702000003</v>
      </c>
      <c r="BI13" s="317">
        <v>8.7481398070999994</v>
      </c>
      <c r="BJ13" s="317">
        <v>8.5076725691000004</v>
      </c>
      <c r="BK13" s="317">
        <v>8.3191300511000001</v>
      </c>
      <c r="BL13" s="317">
        <v>8.5938729110000001</v>
      </c>
      <c r="BM13" s="317">
        <v>8.3651931458999993</v>
      </c>
      <c r="BN13" s="317">
        <v>8.7249171414000006</v>
      </c>
      <c r="BO13" s="317">
        <v>8.9752016811999997</v>
      </c>
      <c r="BP13" s="317">
        <v>9.1988030732000006</v>
      </c>
      <c r="BQ13" s="317">
        <v>9.2660343589000007</v>
      </c>
      <c r="BR13" s="317">
        <v>9.4527661876</v>
      </c>
      <c r="BS13" s="317">
        <v>9.6474428570999997</v>
      </c>
      <c r="BT13" s="317">
        <v>9.3868113757000007</v>
      </c>
      <c r="BU13" s="317">
        <v>9.3014119950000005</v>
      </c>
      <c r="BV13" s="317">
        <v>9.0115724988999997</v>
      </c>
    </row>
    <row r="14" spans="1:74" ht="11.1" customHeight="1" x14ac:dyDescent="0.2">
      <c r="A14" s="255" t="s">
        <v>262</v>
      </c>
      <c r="B14" s="322" t="s">
        <v>263</v>
      </c>
      <c r="C14" s="226">
        <v>0.76549999999999996</v>
      </c>
      <c r="D14" s="226">
        <v>0.76780000000000004</v>
      </c>
      <c r="E14" s="226">
        <v>0.76160000000000005</v>
      </c>
      <c r="F14" s="226">
        <v>0.77669999999999995</v>
      </c>
      <c r="G14" s="226">
        <v>0.77890000000000004</v>
      </c>
      <c r="H14" s="226">
        <v>0.78879999999999995</v>
      </c>
      <c r="I14" s="226">
        <v>0.77829999999999999</v>
      </c>
      <c r="J14" s="226">
        <v>0.78249999999999997</v>
      </c>
      <c r="K14" s="226">
        <v>0.79510000000000003</v>
      </c>
      <c r="L14" s="226">
        <v>0.8296</v>
      </c>
      <c r="M14" s="226">
        <v>0.81759999999999999</v>
      </c>
      <c r="N14" s="226">
        <v>0.80030000000000001</v>
      </c>
      <c r="O14" s="226">
        <v>0.79610000000000003</v>
      </c>
      <c r="P14" s="226">
        <v>0.8034</v>
      </c>
      <c r="Q14" s="226">
        <v>0.81659999999999999</v>
      </c>
      <c r="R14" s="226">
        <v>0.81469999999999998</v>
      </c>
      <c r="S14" s="226">
        <v>0.8105</v>
      </c>
      <c r="T14" s="226">
        <v>0.80059999999999998</v>
      </c>
      <c r="U14" s="226">
        <v>0.80730000000000002</v>
      </c>
      <c r="V14" s="226">
        <v>0.81399999999999995</v>
      </c>
      <c r="W14" s="226">
        <v>0.82830000000000004</v>
      </c>
      <c r="X14" s="226">
        <v>0.8367</v>
      </c>
      <c r="Y14" s="226">
        <v>0.84470000000000001</v>
      </c>
      <c r="Z14" s="226">
        <v>0.85240000000000005</v>
      </c>
      <c r="AA14" s="226">
        <v>0.85409999999999997</v>
      </c>
      <c r="AB14" s="226">
        <v>0.84760000000000002</v>
      </c>
      <c r="AC14" s="226">
        <v>0.8629</v>
      </c>
      <c r="AD14" s="226">
        <v>0.87109999999999999</v>
      </c>
      <c r="AE14" s="226">
        <v>0.87539999999999996</v>
      </c>
      <c r="AF14" s="226">
        <v>0.86339999999999995</v>
      </c>
      <c r="AG14" s="226">
        <v>0.88529999999999998</v>
      </c>
      <c r="AH14" s="226">
        <v>0.90890000000000004</v>
      </c>
      <c r="AI14" s="226">
        <v>0.92369999999999997</v>
      </c>
      <c r="AJ14" s="226">
        <v>0.92479999999999996</v>
      </c>
      <c r="AK14" s="226">
        <v>0.93669999999999998</v>
      </c>
      <c r="AL14" s="226">
        <v>0.94450000000000001</v>
      </c>
      <c r="AM14" s="226">
        <v>0.93030000000000002</v>
      </c>
      <c r="AN14" s="226">
        <v>0.92959999999999998</v>
      </c>
      <c r="AO14" s="226">
        <v>0.93079999999999996</v>
      </c>
      <c r="AP14" s="226">
        <v>0.92320000000000002</v>
      </c>
      <c r="AQ14" s="226">
        <v>0.93279999999999996</v>
      </c>
      <c r="AR14" s="226">
        <v>0.97260000000000002</v>
      </c>
      <c r="AS14" s="226">
        <v>1.0052000000000001</v>
      </c>
      <c r="AT14" s="226">
        <v>1.0165999999999999</v>
      </c>
      <c r="AU14" s="226">
        <v>1.0310999999999999</v>
      </c>
      <c r="AV14" s="226">
        <v>1.0407999999999999</v>
      </c>
      <c r="AW14" s="226">
        <v>1.0366</v>
      </c>
      <c r="AX14" s="226">
        <v>1.0461</v>
      </c>
      <c r="AY14" s="226">
        <v>1.0622</v>
      </c>
      <c r="AZ14" s="780">
        <v>1.0525</v>
      </c>
      <c r="BA14" s="780">
        <v>1.0532999999999999</v>
      </c>
      <c r="BB14" s="780">
        <v>1.0676000000000001</v>
      </c>
      <c r="BC14" s="780">
        <v>1.0767013158000001</v>
      </c>
      <c r="BD14" s="780">
        <v>1.0717919222000001</v>
      </c>
      <c r="BE14" s="780">
        <v>1.0594438340000001</v>
      </c>
      <c r="BF14" s="287">
        <v>1.0728913188</v>
      </c>
      <c r="BG14" s="287">
        <v>1.1020273614</v>
      </c>
      <c r="BH14" s="287">
        <v>1.0861218314000001</v>
      </c>
      <c r="BI14" s="287">
        <v>1.1135273814</v>
      </c>
      <c r="BJ14" s="287">
        <v>1.0955203629000001</v>
      </c>
      <c r="BK14" s="287">
        <v>1.0823885011000001</v>
      </c>
      <c r="BL14" s="287">
        <v>1.1618416468999999</v>
      </c>
      <c r="BM14" s="287">
        <v>1.0898885217000001</v>
      </c>
      <c r="BN14" s="287">
        <v>1.1169216211999999</v>
      </c>
      <c r="BO14" s="287">
        <v>1.1004128567</v>
      </c>
      <c r="BP14" s="287">
        <v>1.1280609948</v>
      </c>
      <c r="BQ14" s="287">
        <v>1.1139090014999999</v>
      </c>
      <c r="BR14" s="287">
        <v>1.1269952284</v>
      </c>
      <c r="BS14" s="287">
        <v>1.1579293156999999</v>
      </c>
      <c r="BT14" s="287">
        <v>1.1402286228</v>
      </c>
      <c r="BU14" s="287">
        <v>1.1694381954999999</v>
      </c>
      <c r="BV14" s="287">
        <v>1.1496402125</v>
      </c>
    </row>
    <row r="15" spans="1:74" ht="11.1" customHeight="1" x14ac:dyDescent="0.2">
      <c r="A15" s="255" t="s">
        <v>264</v>
      </c>
      <c r="B15" s="322" t="s">
        <v>265</v>
      </c>
      <c r="C15" s="226">
        <v>3.3849999999999998</v>
      </c>
      <c r="D15" s="226">
        <v>3.2703000000000002</v>
      </c>
      <c r="E15" s="226">
        <v>3.3371</v>
      </c>
      <c r="F15" s="226">
        <v>3.5779999999999998</v>
      </c>
      <c r="G15" s="226">
        <v>3.9003000000000001</v>
      </c>
      <c r="H15" s="226">
        <v>3.9163000000000001</v>
      </c>
      <c r="I15" s="226">
        <v>4.2020999999999997</v>
      </c>
      <c r="J15" s="226">
        <v>4.2493999999999996</v>
      </c>
      <c r="K15" s="226">
        <v>4.2271999999999998</v>
      </c>
      <c r="L15" s="226">
        <v>4.1871999999999998</v>
      </c>
      <c r="M15" s="226">
        <v>3.8824000000000001</v>
      </c>
      <c r="N15" s="226">
        <v>3.5451000000000001</v>
      </c>
      <c r="O15" s="226">
        <v>3.6368999999999998</v>
      </c>
      <c r="P15" s="226">
        <v>3.6274999999999999</v>
      </c>
      <c r="Q15" s="226">
        <v>3.5310999999999999</v>
      </c>
      <c r="R15" s="226">
        <v>3.8087</v>
      </c>
      <c r="S15" s="226">
        <v>4.3273999999999999</v>
      </c>
      <c r="T15" s="226">
        <v>4.4768999999999997</v>
      </c>
      <c r="U15" s="226">
        <v>4.7885</v>
      </c>
      <c r="V15" s="226">
        <v>4.7343000000000002</v>
      </c>
      <c r="W15" s="226">
        <v>4.9284999999999997</v>
      </c>
      <c r="X15" s="226">
        <v>4.6077000000000004</v>
      </c>
      <c r="Y15" s="226">
        <v>4.6356000000000002</v>
      </c>
      <c r="Z15" s="226">
        <v>4.2359999999999998</v>
      </c>
      <c r="AA15" s="226">
        <v>3.9581</v>
      </c>
      <c r="AB15" s="226">
        <v>3.8885999999999998</v>
      </c>
      <c r="AC15" s="226">
        <v>3.8391999999999999</v>
      </c>
      <c r="AD15" s="226">
        <v>3.9969000000000001</v>
      </c>
      <c r="AE15" s="226">
        <v>4.4619</v>
      </c>
      <c r="AF15" s="226">
        <v>4.7003000000000004</v>
      </c>
      <c r="AG15" s="226">
        <v>4.5191999999999997</v>
      </c>
      <c r="AH15" s="226">
        <v>4.6614000000000004</v>
      </c>
      <c r="AI15" s="226">
        <v>4.8254999999999999</v>
      </c>
      <c r="AJ15" s="226">
        <v>4.391</v>
      </c>
      <c r="AK15" s="226">
        <v>4.1555999999999997</v>
      </c>
      <c r="AL15" s="226">
        <v>3.9180999999999999</v>
      </c>
      <c r="AM15" s="226">
        <v>3.9020999999999999</v>
      </c>
      <c r="AN15" s="226">
        <v>3.9674</v>
      </c>
      <c r="AO15" s="226">
        <v>4.1086</v>
      </c>
      <c r="AP15" s="226">
        <v>4.3394000000000004</v>
      </c>
      <c r="AQ15" s="226">
        <v>4.6063000000000001</v>
      </c>
      <c r="AR15" s="226">
        <v>4.7481</v>
      </c>
      <c r="AS15" s="226">
        <v>5.2624000000000004</v>
      </c>
      <c r="AT15" s="226">
        <v>5.1946000000000003</v>
      </c>
      <c r="AU15" s="226">
        <v>5.1867999999999999</v>
      </c>
      <c r="AV15" s="226">
        <v>5.1337000000000002</v>
      </c>
      <c r="AW15" s="226">
        <v>4.6661999999999999</v>
      </c>
      <c r="AX15" s="226">
        <v>4.6863999999999999</v>
      </c>
      <c r="AY15" s="226">
        <v>4.4452999999999996</v>
      </c>
      <c r="AZ15" s="780">
        <v>4.6184000000000003</v>
      </c>
      <c r="BA15" s="780">
        <v>4.8555999999999999</v>
      </c>
      <c r="BB15" s="780">
        <v>5.3019999999999996</v>
      </c>
      <c r="BC15" s="780">
        <v>5.5367563855000004</v>
      </c>
      <c r="BD15" s="780">
        <v>5.4184173668</v>
      </c>
      <c r="BE15" s="780">
        <v>5.5196610349000004</v>
      </c>
      <c r="BF15" s="287">
        <v>5.5462906171000004</v>
      </c>
      <c r="BG15" s="287">
        <v>5.6072147225000002</v>
      </c>
      <c r="BH15" s="287">
        <v>5.3206854064</v>
      </c>
      <c r="BI15" s="287">
        <v>5.2008008879999998</v>
      </c>
      <c r="BJ15" s="287">
        <v>4.9369268324000002</v>
      </c>
      <c r="BK15" s="287">
        <v>4.7451721158</v>
      </c>
      <c r="BL15" s="287">
        <v>4.9440590489999998</v>
      </c>
      <c r="BM15" s="287">
        <v>4.7897998660000001</v>
      </c>
      <c r="BN15" s="287">
        <v>5.1255821334</v>
      </c>
      <c r="BO15" s="287">
        <v>5.3889523400000003</v>
      </c>
      <c r="BP15" s="287">
        <v>5.5899472391999998</v>
      </c>
      <c r="BQ15" s="287">
        <v>5.6750566179000002</v>
      </c>
      <c r="BR15" s="287">
        <v>5.6993728008</v>
      </c>
      <c r="BS15" s="287">
        <v>5.7666678618000002</v>
      </c>
      <c r="BT15" s="287">
        <v>5.4744271528999997</v>
      </c>
      <c r="BU15" s="287">
        <v>5.3618153826999997</v>
      </c>
      <c r="BV15" s="287">
        <v>5.0901747943000002</v>
      </c>
    </row>
    <row r="16" spans="1:74" ht="11.1" customHeight="1" x14ac:dyDescent="0.2">
      <c r="A16" s="255" t="s">
        <v>266</v>
      </c>
      <c r="B16" s="322" t="s">
        <v>267</v>
      </c>
      <c r="C16" s="226">
        <v>0.77180000000000004</v>
      </c>
      <c r="D16" s="226">
        <v>0.77100000000000002</v>
      </c>
      <c r="E16" s="226">
        <v>0.78280000000000005</v>
      </c>
      <c r="F16" s="226">
        <v>0.78269999999999995</v>
      </c>
      <c r="G16" s="226">
        <v>0.77759999999999996</v>
      </c>
      <c r="H16" s="226">
        <v>0.78390000000000004</v>
      </c>
      <c r="I16" s="226">
        <v>0.77890000000000004</v>
      </c>
      <c r="J16" s="226">
        <v>0.7802</v>
      </c>
      <c r="K16" s="226">
        <v>0.7843</v>
      </c>
      <c r="L16" s="226">
        <v>0.78769999999999996</v>
      </c>
      <c r="M16" s="226">
        <v>0.80189999999999995</v>
      </c>
      <c r="N16" s="226">
        <v>0.81530000000000002</v>
      </c>
      <c r="O16" s="226">
        <v>0.80459999999999998</v>
      </c>
      <c r="P16" s="226">
        <v>0.79079999999999995</v>
      </c>
      <c r="Q16" s="226">
        <v>0.80249999999999999</v>
      </c>
      <c r="R16" s="226">
        <v>0.81359999999999999</v>
      </c>
      <c r="S16" s="226">
        <v>0.80530000000000002</v>
      </c>
      <c r="T16" s="226">
        <v>0.8085</v>
      </c>
      <c r="U16" s="226">
        <v>0.81320000000000003</v>
      </c>
      <c r="V16" s="226">
        <v>0.81310000000000004</v>
      </c>
      <c r="W16" s="226">
        <v>0.80200000000000005</v>
      </c>
      <c r="X16" s="226">
        <v>0.81379999999999997</v>
      </c>
      <c r="Y16" s="226">
        <v>0.80900000000000005</v>
      </c>
      <c r="Z16" s="226">
        <v>0.81769999999999998</v>
      </c>
      <c r="AA16" s="226">
        <v>0.80830000000000002</v>
      </c>
      <c r="AB16" s="226">
        <v>0.79520000000000002</v>
      </c>
      <c r="AC16" s="226">
        <v>0.8105</v>
      </c>
      <c r="AD16" s="226">
        <v>0.82079999999999997</v>
      </c>
      <c r="AE16" s="226">
        <v>0.81859999999999999</v>
      </c>
      <c r="AF16" s="226">
        <v>0.81230000000000002</v>
      </c>
      <c r="AG16" s="226">
        <v>0.81169999999999998</v>
      </c>
      <c r="AH16" s="226">
        <v>0.80469999999999997</v>
      </c>
      <c r="AI16" s="226">
        <v>0.78139999999999998</v>
      </c>
      <c r="AJ16" s="226">
        <v>0.7954</v>
      </c>
      <c r="AK16" s="226">
        <v>0.79</v>
      </c>
      <c r="AL16" s="226">
        <v>0.7863</v>
      </c>
      <c r="AM16" s="226">
        <v>0.8</v>
      </c>
      <c r="AN16" s="226">
        <v>0.78590000000000004</v>
      </c>
      <c r="AO16" s="226">
        <v>0.77810000000000001</v>
      </c>
      <c r="AP16" s="226">
        <v>0.74450000000000005</v>
      </c>
      <c r="AQ16" s="226">
        <v>0.78010000000000002</v>
      </c>
      <c r="AR16" s="226">
        <v>0.77470000000000006</v>
      </c>
      <c r="AS16" s="226">
        <v>0.77669999999999995</v>
      </c>
      <c r="AT16" s="226">
        <v>0.78049999999999997</v>
      </c>
      <c r="AU16" s="226">
        <v>0.78200000000000003</v>
      </c>
      <c r="AV16" s="226">
        <v>0.76659999999999995</v>
      </c>
      <c r="AW16" s="226">
        <v>0.77500000000000002</v>
      </c>
      <c r="AX16" s="226">
        <v>0.77759999999999996</v>
      </c>
      <c r="AY16" s="226">
        <v>0.77669999999999995</v>
      </c>
      <c r="AZ16" s="780">
        <v>0.76529999999999998</v>
      </c>
      <c r="BA16" s="780">
        <v>0.77059999999999995</v>
      </c>
      <c r="BB16" s="780">
        <v>0.755</v>
      </c>
      <c r="BC16" s="780">
        <v>0.75893300920999995</v>
      </c>
      <c r="BD16" s="780">
        <v>0.76134461904999995</v>
      </c>
      <c r="BE16" s="780">
        <v>0.75920806555999998</v>
      </c>
      <c r="BF16" s="287">
        <v>0.760147872</v>
      </c>
      <c r="BG16" s="287">
        <v>0.75950072602999996</v>
      </c>
      <c r="BH16" s="287">
        <v>0.75621457735999997</v>
      </c>
      <c r="BI16" s="287">
        <v>0.75429725372</v>
      </c>
      <c r="BJ16" s="287">
        <v>0.75452210924999996</v>
      </c>
      <c r="BK16" s="287">
        <v>0.77460431508000005</v>
      </c>
      <c r="BL16" s="287">
        <v>0.77092892785</v>
      </c>
      <c r="BM16" s="287">
        <v>0.76893365278000003</v>
      </c>
      <c r="BN16" s="287">
        <v>0.76949528364999997</v>
      </c>
      <c r="BO16" s="287">
        <v>0.76876755659999996</v>
      </c>
      <c r="BP16" s="287">
        <v>0.76545586701000001</v>
      </c>
      <c r="BQ16" s="287">
        <v>0.76331614000000003</v>
      </c>
      <c r="BR16" s="287">
        <v>0.76403869247</v>
      </c>
      <c r="BS16" s="287">
        <v>0.76339119573000003</v>
      </c>
      <c r="BT16" s="287">
        <v>0.76010713089000004</v>
      </c>
      <c r="BU16" s="287">
        <v>0.75819305155000005</v>
      </c>
      <c r="BV16" s="287">
        <v>0.75842251567999996</v>
      </c>
    </row>
    <row r="17" spans="1:74" ht="11.1" customHeight="1" x14ac:dyDescent="0.2">
      <c r="A17" s="255" t="s">
        <v>268</v>
      </c>
      <c r="B17" s="331" t="s">
        <v>269</v>
      </c>
      <c r="C17" s="226">
        <v>0.1021</v>
      </c>
      <c r="D17" s="226">
        <v>0.1477</v>
      </c>
      <c r="E17" s="226">
        <v>0.108</v>
      </c>
      <c r="F17" s="226">
        <v>0.26629999999999998</v>
      </c>
      <c r="G17" s="226">
        <v>0.3044</v>
      </c>
      <c r="H17" s="226">
        <v>0.33310000000000001</v>
      </c>
      <c r="I17" s="226">
        <v>0.36499999999999999</v>
      </c>
      <c r="J17" s="226">
        <v>0.36630000000000001</v>
      </c>
      <c r="K17" s="226">
        <v>0.37940000000000002</v>
      </c>
      <c r="L17" s="226">
        <v>0.35310000000000002</v>
      </c>
      <c r="M17" s="226">
        <v>0.37009999999999998</v>
      </c>
      <c r="N17" s="226">
        <v>0.37159999999999999</v>
      </c>
      <c r="O17" s="226">
        <v>0.39129999999999998</v>
      </c>
      <c r="P17" s="226">
        <v>0.39129999999999998</v>
      </c>
      <c r="Q17" s="226">
        <v>0.37309999999999999</v>
      </c>
      <c r="R17" s="226">
        <v>0.3836</v>
      </c>
      <c r="S17" s="226">
        <v>0.36249999999999999</v>
      </c>
      <c r="T17" s="226">
        <v>0.39510000000000001</v>
      </c>
      <c r="U17" s="226">
        <v>0.38690000000000002</v>
      </c>
      <c r="V17" s="226">
        <v>0.36499999999999999</v>
      </c>
      <c r="W17" s="226">
        <v>0.33</v>
      </c>
      <c r="X17" s="226">
        <v>0.38</v>
      </c>
      <c r="Y17" s="226">
        <v>0.38</v>
      </c>
      <c r="Z17" s="226">
        <v>0.55500000000000005</v>
      </c>
      <c r="AA17" s="226">
        <v>0.63</v>
      </c>
      <c r="AB17" s="226">
        <v>0.63</v>
      </c>
      <c r="AC17" s="226">
        <v>0.64500000000000002</v>
      </c>
      <c r="AD17" s="226">
        <v>0.6</v>
      </c>
      <c r="AE17" s="226">
        <v>0.66</v>
      </c>
      <c r="AF17" s="226">
        <v>0.61</v>
      </c>
      <c r="AG17" s="226">
        <v>0.43</v>
      </c>
      <c r="AH17" s="226">
        <v>0.63</v>
      </c>
      <c r="AI17" s="226">
        <v>0.65</v>
      </c>
      <c r="AJ17" s="226">
        <v>0.66</v>
      </c>
      <c r="AK17" s="226">
        <v>0.64</v>
      </c>
      <c r="AL17" s="226">
        <v>0.625</v>
      </c>
      <c r="AM17" s="226">
        <v>0.625</v>
      </c>
      <c r="AN17" s="226">
        <v>0.625</v>
      </c>
      <c r="AO17" s="226">
        <v>0.65</v>
      </c>
      <c r="AP17" s="226">
        <v>0.63</v>
      </c>
      <c r="AQ17" s="226">
        <v>0.66500000000000004</v>
      </c>
      <c r="AR17" s="226">
        <v>0.64500000000000002</v>
      </c>
      <c r="AS17" s="226">
        <v>0.64490000000000003</v>
      </c>
      <c r="AT17" s="226">
        <v>0.89490000000000003</v>
      </c>
      <c r="AU17" s="226">
        <v>0.89490000000000003</v>
      </c>
      <c r="AV17" s="226">
        <v>0.89490000000000003</v>
      </c>
      <c r="AW17" s="226">
        <v>0.89490000000000003</v>
      </c>
      <c r="AX17" s="226">
        <v>0.89490000000000003</v>
      </c>
      <c r="AY17" s="226">
        <v>0.89490000000000003</v>
      </c>
      <c r="AZ17" s="780">
        <v>0.91</v>
      </c>
      <c r="BA17" s="780">
        <v>0.91</v>
      </c>
      <c r="BB17" s="780">
        <v>0.91</v>
      </c>
      <c r="BC17" s="780">
        <v>0.91</v>
      </c>
      <c r="BD17" s="780">
        <v>0.91</v>
      </c>
      <c r="BE17" s="780">
        <v>0.91</v>
      </c>
      <c r="BF17" s="287">
        <v>0.91</v>
      </c>
      <c r="BG17" s="287">
        <v>0.91</v>
      </c>
      <c r="BH17" s="287">
        <v>0.91</v>
      </c>
      <c r="BI17" s="287">
        <v>0.91</v>
      </c>
      <c r="BJ17" s="287">
        <v>0.95</v>
      </c>
      <c r="BK17" s="287">
        <v>0.95</v>
      </c>
      <c r="BL17" s="287">
        <v>0.95</v>
      </c>
      <c r="BM17" s="287">
        <v>0.95</v>
      </c>
      <c r="BN17" s="287">
        <v>0.95</v>
      </c>
      <c r="BO17" s="287">
        <v>0.95</v>
      </c>
      <c r="BP17" s="287">
        <v>0.95</v>
      </c>
      <c r="BQ17" s="287">
        <v>0.95</v>
      </c>
      <c r="BR17" s="287">
        <v>1.1000000000000001</v>
      </c>
      <c r="BS17" s="287">
        <v>1.2</v>
      </c>
      <c r="BT17" s="287">
        <v>1.25</v>
      </c>
      <c r="BU17" s="287">
        <v>1.25</v>
      </c>
      <c r="BV17" s="287">
        <v>1.25</v>
      </c>
    </row>
    <row r="18" spans="1:74" ht="11.1" customHeight="1" x14ac:dyDescent="0.2">
      <c r="A18" s="255"/>
      <c r="B18" s="331"/>
      <c r="C18" s="226"/>
      <c r="D18" s="226"/>
      <c r="E18" s="226"/>
      <c r="F18" s="226"/>
      <c r="G18" s="226"/>
      <c r="H18" s="226"/>
      <c r="I18" s="226"/>
      <c r="J18" s="226"/>
      <c r="K18" s="226"/>
      <c r="L18" s="226"/>
      <c r="M18" s="226"/>
      <c r="N18" s="226"/>
      <c r="O18" s="226"/>
      <c r="P18" s="226"/>
      <c r="Q18" s="226"/>
      <c r="R18" s="226"/>
      <c r="S18" s="226"/>
      <c r="T18" s="226"/>
      <c r="U18" s="226"/>
      <c r="V18" s="226"/>
      <c r="W18" s="226"/>
      <c r="X18" s="226"/>
      <c r="Y18" s="226"/>
      <c r="Z18" s="226"/>
      <c r="AA18" s="226"/>
      <c r="AB18" s="226"/>
      <c r="AC18" s="226"/>
      <c r="AD18" s="226"/>
      <c r="AE18" s="226"/>
      <c r="AF18" s="226"/>
      <c r="AG18" s="226"/>
      <c r="AH18" s="226"/>
      <c r="AI18" s="226"/>
      <c r="AJ18" s="226"/>
      <c r="AK18" s="226"/>
      <c r="AL18" s="226"/>
      <c r="AM18" s="226"/>
      <c r="AN18" s="226"/>
      <c r="AO18" s="226"/>
      <c r="AP18" s="226"/>
      <c r="AQ18" s="226"/>
      <c r="AR18" s="226"/>
      <c r="AS18" s="226"/>
      <c r="AT18" s="226"/>
      <c r="AU18" s="226"/>
      <c r="AV18" s="226"/>
      <c r="AW18" s="226"/>
      <c r="AX18" s="226"/>
      <c r="AY18" s="226"/>
      <c r="AZ18" s="780"/>
      <c r="BA18" s="780"/>
      <c r="BB18" s="780"/>
      <c r="BC18" s="780"/>
      <c r="BD18" s="780"/>
      <c r="BE18" s="780"/>
      <c r="BF18" s="287"/>
      <c r="BG18" s="287"/>
      <c r="BH18" s="287"/>
      <c r="BI18" s="287"/>
      <c r="BJ18" s="287"/>
      <c r="BK18" s="287"/>
      <c r="BL18" s="287"/>
      <c r="BM18" s="287"/>
      <c r="BN18" s="287"/>
      <c r="BO18" s="287"/>
      <c r="BP18" s="287"/>
      <c r="BQ18" s="287"/>
      <c r="BR18" s="287"/>
      <c r="BS18" s="287"/>
      <c r="BT18" s="287"/>
      <c r="BU18" s="287"/>
      <c r="BV18" s="287"/>
    </row>
    <row r="19" spans="1:74" s="210" customFormat="1" ht="11.1" customHeight="1" x14ac:dyDescent="0.2">
      <c r="A19" s="324" t="s">
        <v>270</v>
      </c>
      <c r="B19" s="330" t="s">
        <v>271</v>
      </c>
      <c r="C19" s="71">
        <v>4.0445000000000002</v>
      </c>
      <c r="D19" s="71">
        <v>4.1075999999999997</v>
      </c>
      <c r="E19" s="71">
        <v>4.0103999999999997</v>
      </c>
      <c r="F19" s="71">
        <v>3.9379</v>
      </c>
      <c r="G19" s="71">
        <v>3.8325999999999998</v>
      </c>
      <c r="H19" s="71">
        <v>3.5186999999999999</v>
      </c>
      <c r="I19" s="71">
        <v>3.9207999999999998</v>
      </c>
      <c r="J19" s="71">
        <v>3.8302</v>
      </c>
      <c r="K19" s="71">
        <v>3.6808999999999998</v>
      </c>
      <c r="L19" s="71">
        <v>3.9037000000000002</v>
      </c>
      <c r="M19" s="71">
        <v>3.9908000000000001</v>
      </c>
      <c r="N19" s="71">
        <v>3.9458000000000002</v>
      </c>
      <c r="O19" s="71">
        <v>3.9218000000000002</v>
      </c>
      <c r="P19" s="71">
        <v>4.0879000000000003</v>
      </c>
      <c r="Q19" s="71">
        <v>4.0884</v>
      </c>
      <c r="R19" s="71">
        <v>3.9836999999999998</v>
      </c>
      <c r="S19" s="71">
        <v>3.9445999999999999</v>
      </c>
      <c r="T19" s="71">
        <v>3.9489000000000001</v>
      </c>
      <c r="U19" s="71">
        <v>3.9571999999999998</v>
      </c>
      <c r="V19" s="71">
        <v>3.8595000000000002</v>
      </c>
      <c r="W19" s="71">
        <v>3.7155999999999998</v>
      </c>
      <c r="X19" s="71">
        <v>3.8769999999999998</v>
      </c>
      <c r="Y19" s="71">
        <v>3.9803000000000002</v>
      </c>
      <c r="Z19" s="71">
        <v>4.0377000000000001</v>
      </c>
      <c r="AA19" s="71">
        <v>3.9622999999999999</v>
      </c>
      <c r="AB19" s="71">
        <v>3.8727999999999998</v>
      </c>
      <c r="AC19" s="71">
        <v>4.0065999999999997</v>
      </c>
      <c r="AD19" s="71">
        <v>3.9883000000000002</v>
      </c>
      <c r="AE19" s="71">
        <v>3.8494000000000002</v>
      </c>
      <c r="AF19" s="71">
        <v>3.7551999999999999</v>
      </c>
      <c r="AG19" s="71">
        <v>3.9123000000000001</v>
      </c>
      <c r="AH19" s="71">
        <v>3.6795</v>
      </c>
      <c r="AI19" s="71">
        <v>3.5659999999999998</v>
      </c>
      <c r="AJ19" s="71">
        <v>3.8742000000000001</v>
      </c>
      <c r="AK19" s="71">
        <v>3.8378999999999999</v>
      </c>
      <c r="AL19" s="71">
        <v>4.0048000000000004</v>
      </c>
      <c r="AM19" s="71">
        <v>3.9756</v>
      </c>
      <c r="AN19" s="71">
        <v>3.9506000000000001</v>
      </c>
      <c r="AO19" s="71">
        <v>3.9336000000000002</v>
      </c>
      <c r="AP19" s="71">
        <v>4.0052000000000003</v>
      </c>
      <c r="AQ19" s="71">
        <v>3.9398</v>
      </c>
      <c r="AR19" s="71">
        <v>3.7565</v>
      </c>
      <c r="AS19" s="71">
        <v>4.1554000000000002</v>
      </c>
      <c r="AT19" s="71">
        <v>3.9910000000000001</v>
      </c>
      <c r="AU19" s="71">
        <v>3.8672</v>
      </c>
      <c r="AV19" s="71">
        <v>4.0259</v>
      </c>
      <c r="AW19" s="71">
        <v>4.0438000000000001</v>
      </c>
      <c r="AX19" s="71">
        <v>4.1959999999999997</v>
      </c>
      <c r="AY19" s="71">
        <v>4.0857999999999999</v>
      </c>
      <c r="AZ19" s="792">
        <v>4.1619000000000002</v>
      </c>
      <c r="BA19" s="792">
        <v>4.0599999999999996</v>
      </c>
      <c r="BB19" s="792">
        <v>4.1121999999999996</v>
      </c>
      <c r="BC19" s="792">
        <v>3.6060580465999998</v>
      </c>
      <c r="BD19" s="792">
        <v>3.7540100103</v>
      </c>
      <c r="BE19" s="792">
        <v>3.9157876480999998</v>
      </c>
      <c r="BF19" s="317">
        <v>3.8497716005</v>
      </c>
      <c r="BG19" s="317">
        <v>3.7972253172000001</v>
      </c>
      <c r="BH19" s="317">
        <v>3.9392806855</v>
      </c>
      <c r="BI19" s="317">
        <v>3.9370577136999998</v>
      </c>
      <c r="BJ19" s="317">
        <v>3.9440586781000002</v>
      </c>
      <c r="BK19" s="317">
        <v>3.9188770751000002</v>
      </c>
      <c r="BL19" s="317">
        <v>3.8984450554999999</v>
      </c>
      <c r="BM19" s="317">
        <v>3.8778842645</v>
      </c>
      <c r="BN19" s="317">
        <v>3.8496899577999999</v>
      </c>
      <c r="BO19" s="317">
        <v>3.7395925587000001</v>
      </c>
      <c r="BP19" s="317">
        <v>3.7238358832</v>
      </c>
      <c r="BQ19" s="317">
        <v>3.7971509189999999</v>
      </c>
      <c r="BR19" s="317">
        <v>3.7429327739999998</v>
      </c>
      <c r="BS19" s="317">
        <v>3.5499865867999998</v>
      </c>
      <c r="BT19" s="317">
        <v>3.9851711825999998</v>
      </c>
      <c r="BU19" s="317">
        <v>4.0214108345000001</v>
      </c>
      <c r="BV19" s="317">
        <v>4.0728570471000003</v>
      </c>
    </row>
    <row r="20" spans="1:74" ht="11.1" customHeight="1" x14ac:dyDescent="0.2">
      <c r="A20" s="255" t="s">
        <v>272</v>
      </c>
      <c r="B20" s="331" t="s">
        <v>273</v>
      </c>
      <c r="C20" s="226">
        <v>1.9732000000000001</v>
      </c>
      <c r="D20" s="226">
        <v>2.0043000000000002</v>
      </c>
      <c r="E20" s="226">
        <v>1.9539</v>
      </c>
      <c r="F20" s="226">
        <v>1.8678999999999999</v>
      </c>
      <c r="G20" s="226">
        <v>1.8223</v>
      </c>
      <c r="H20" s="226">
        <v>1.5466</v>
      </c>
      <c r="I20" s="226">
        <v>1.8792</v>
      </c>
      <c r="J20" s="226">
        <v>2.0154000000000001</v>
      </c>
      <c r="K20" s="226">
        <v>1.8432999999999999</v>
      </c>
      <c r="L20" s="226">
        <v>1.9804999999999999</v>
      </c>
      <c r="M20" s="226">
        <v>1.9836</v>
      </c>
      <c r="N20" s="226">
        <v>2.0068999999999999</v>
      </c>
      <c r="O20" s="226">
        <v>2.0021</v>
      </c>
      <c r="P20" s="226">
        <v>2.0102000000000002</v>
      </c>
      <c r="Q20" s="226">
        <v>2.0676999999999999</v>
      </c>
      <c r="R20" s="226">
        <v>2.0560999999999998</v>
      </c>
      <c r="S20" s="226">
        <v>2.0116999999999998</v>
      </c>
      <c r="T20" s="226">
        <v>2.0232999999999999</v>
      </c>
      <c r="U20" s="226">
        <v>2.0659999999999998</v>
      </c>
      <c r="V20" s="226">
        <v>2.0204</v>
      </c>
      <c r="W20" s="226">
        <v>1.8604000000000001</v>
      </c>
      <c r="X20" s="226">
        <v>1.9923999999999999</v>
      </c>
      <c r="Y20" s="226">
        <v>2.0510999999999999</v>
      </c>
      <c r="Z20" s="226">
        <v>2.1278000000000001</v>
      </c>
      <c r="AA20" s="226">
        <v>2.0798000000000001</v>
      </c>
      <c r="AB20" s="226">
        <v>2.0087999999999999</v>
      </c>
      <c r="AC20" s="226">
        <v>2.0981000000000001</v>
      </c>
      <c r="AD20" s="226">
        <v>2.0973000000000002</v>
      </c>
      <c r="AE20" s="226">
        <v>1.9598</v>
      </c>
      <c r="AF20" s="226">
        <v>1.9762999999999999</v>
      </c>
      <c r="AG20" s="226">
        <v>2.0889000000000002</v>
      </c>
      <c r="AH20" s="226">
        <v>2.0059</v>
      </c>
      <c r="AI20" s="226">
        <v>1.7408999999999999</v>
      </c>
      <c r="AJ20" s="226">
        <v>2.0064000000000002</v>
      </c>
      <c r="AK20" s="226">
        <v>1.9776</v>
      </c>
      <c r="AL20" s="226">
        <v>2.0323000000000002</v>
      </c>
      <c r="AM20" s="226">
        <v>1.9843</v>
      </c>
      <c r="AN20" s="226">
        <v>1.9363999999999999</v>
      </c>
      <c r="AO20" s="226">
        <v>1.9811000000000001</v>
      </c>
      <c r="AP20" s="226">
        <v>2.0347</v>
      </c>
      <c r="AQ20" s="226">
        <v>1.9745999999999999</v>
      </c>
      <c r="AR20" s="226">
        <v>1.8668</v>
      </c>
      <c r="AS20" s="226">
        <v>2.1791999999999998</v>
      </c>
      <c r="AT20" s="226">
        <v>2.1650999999999998</v>
      </c>
      <c r="AU20" s="226">
        <v>2.0813999999999999</v>
      </c>
      <c r="AV20" s="226">
        <v>2.1074000000000002</v>
      </c>
      <c r="AW20" s="226">
        <v>2.0941999999999998</v>
      </c>
      <c r="AX20" s="226">
        <v>2.1987000000000001</v>
      </c>
      <c r="AY20" s="226">
        <v>2.2048000000000001</v>
      </c>
      <c r="AZ20" s="780">
        <v>2.1774</v>
      </c>
      <c r="BA20" s="780">
        <v>2.1475</v>
      </c>
      <c r="BB20" s="780">
        <v>2.1755</v>
      </c>
      <c r="BC20" s="780">
        <v>1.9058003446</v>
      </c>
      <c r="BD20" s="780">
        <v>2.0268830443999999</v>
      </c>
      <c r="BE20" s="780">
        <v>2.1341559265000001</v>
      </c>
      <c r="BF20" s="287">
        <v>2.1090181727999999</v>
      </c>
      <c r="BG20" s="287">
        <v>1.9650279129999999</v>
      </c>
      <c r="BH20" s="287">
        <v>2.0802195379000001</v>
      </c>
      <c r="BI20" s="287">
        <v>2.0740573648999998</v>
      </c>
      <c r="BJ20" s="287">
        <v>2.0780387578999999</v>
      </c>
      <c r="BK20" s="287">
        <v>2.0659666518000002</v>
      </c>
      <c r="BL20" s="287">
        <v>2.0442214742</v>
      </c>
      <c r="BM20" s="287">
        <v>2.0358364483</v>
      </c>
      <c r="BN20" s="287">
        <v>2.0307979182999998</v>
      </c>
      <c r="BO20" s="287">
        <v>1.9265185521999999</v>
      </c>
      <c r="BP20" s="287">
        <v>1.9257014095</v>
      </c>
      <c r="BQ20" s="287">
        <v>2.0398775391999999</v>
      </c>
      <c r="BR20" s="287">
        <v>2.0365645828000001</v>
      </c>
      <c r="BS20" s="287">
        <v>1.7281002087999999</v>
      </c>
      <c r="BT20" s="287">
        <v>2.1390059624000002</v>
      </c>
      <c r="BU20" s="287">
        <v>2.1724036583999999</v>
      </c>
      <c r="BV20" s="287">
        <v>2.2223648204000002</v>
      </c>
    </row>
    <row r="21" spans="1:74" ht="11.1" customHeight="1" x14ac:dyDescent="0.2">
      <c r="A21" s="255" t="s">
        <v>274</v>
      </c>
      <c r="B21" s="331" t="s">
        <v>275</v>
      </c>
      <c r="C21" s="226">
        <v>0.97450000000000003</v>
      </c>
      <c r="D21" s="226">
        <v>0.98829999999999996</v>
      </c>
      <c r="E21" s="226">
        <v>0.94679999999999997</v>
      </c>
      <c r="F21" s="226">
        <v>0.94920000000000004</v>
      </c>
      <c r="G21" s="226">
        <v>0.90439999999999998</v>
      </c>
      <c r="H21" s="226">
        <v>0.85519999999999996</v>
      </c>
      <c r="I21" s="226">
        <v>0.93879999999999997</v>
      </c>
      <c r="J21" s="226">
        <v>0.71679999999999999</v>
      </c>
      <c r="K21" s="226">
        <v>0.74399999999999999</v>
      </c>
      <c r="L21" s="226">
        <v>0.84140000000000004</v>
      </c>
      <c r="M21" s="226">
        <v>0.90659999999999996</v>
      </c>
      <c r="N21" s="226">
        <v>0.83620000000000005</v>
      </c>
      <c r="O21" s="226">
        <v>0.79730000000000001</v>
      </c>
      <c r="P21" s="226">
        <v>0.9466</v>
      </c>
      <c r="Q21" s="226">
        <v>0.88490000000000002</v>
      </c>
      <c r="R21" s="226">
        <v>0.80579999999999996</v>
      </c>
      <c r="S21" s="226">
        <v>0.82720000000000005</v>
      </c>
      <c r="T21" s="226">
        <v>0.77110000000000001</v>
      </c>
      <c r="U21" s="226">
        <v>0.7923</v>
      </c>
      <c r="V21" s="226">
        <v>0.70079999999999998</v>
      </c>
      <c r="W21" s="226">
        <v>0.71850000000000003</v>
      </c>
      <c r="X21" s="226">
        <v>0.77339999999999998</v>
      </c>
      <c r="Y21" s="226">
        <v>0.79569999999999996</v>
      </c>
      <c r="Z21" s="226">
        <v>0.78680000000000005</v>
      </c>
      <c r="AA21" s="226">
        <v>0.77080000000000004</v>
      </c>
      <c r="AB21" s="226">
        <v>0.74639999999999995</v>
      </c>
      <c r="AC21" s="226">
        <v>0.80269999999999997</v>
      </c>
      <c r="AD21" s="226">
        <v>0.78239999999999998</v>
      </c>
      <c r="AE21" s="226">
        <v>0.78029999999999999</v>
      </c>
      <c r="AF21" s="226">
        <v>0.65200000000000002</v>
      </c>
      <c r="AG21" s="226">
        <v>0.74660000000000004</v>
      </c>
      <c r="AH21" s="226">
        <v>0.5827</v>
      </c>
      <c r="AI21" s="226">
        <v>0.70040000000000002</v>
      </c>
      <c r="AJ21" s="226">
        <v>0.74629999999999996</v>
      </c>
      <c r="AK21" s="226">
        <v>0.73880000000000001</v>
      </c>
      <c r="AL21" s="226">
        <v>0.81089999999999995</v>
      </c>
      <c r="AM21" s="226">
        <v>0.83299999999999996</v>
      </c>
      <c r="AN21" s="226">
        <v>0.82950000000000002</v>
      </c>
      <c r="AO21" s="226">
        <v>0.8014</v>
      </c>
      <c r="AP21" s="226">
        <v>0.82050000000000001</v>
      </c>
      <c r="AQ21" s="226">
        <v>0.79400000000000004</v>
      </c>
      <c r="AR21" s="226">
        <v>0.71160000000000001</v>
      </c>
      <c r="AS21" s="226">
        <v>0.80830000000000002</v>
      </c>
      <c r="AT21" s="226">
        <v>0.66910000000000003</v>
      </c>
      <c r="AU21" s="226">
        <v>0.61839999999999995</v>
      </c>
      <c r="AV21" s="226">
        <v>0.76470000000000005</v>
      </c>
      <c r="AW21" s="226">
        <v>0.75160000000000005</v>
      </c>
      <c r="AX21" s="226">
        <v>0.81820000000000004</v>
      </c>
      <c r="AY21" s="226">
        <v>0.7198</v>
      </c>
      <c r="AZ21" s="780">
        <v>0.8206</v>
      </c>
      <c r="BA21" s="780">
        <v>0.77229999999999999</v>
      </c>
      <c r="BB21" s="780">
        <v>0.78910000000000002</v>
      </c>
      <c r="BC21" s="780">
        <v>0.61825297896999998</v>
      </c>
      <c r="BD21" s="780">
        <v>0.64285600581000002</v>
      </c>
      <c r="BE21" s="780">
        <v>0.68154370188000002</v>
      </c>
      <c r="BF21" s="287">
        <v>0.62557006869999998</v>
      </c>
      <c r="BG21" s="287">
        <v>0.71638579035000005</v>
      </c>
      <c r="BH21" s="287">
        <v>0.74460127080000005</v>
      </c>
      <c r="BI21" s="287">
        <v>0.74656766943999997</v>
      </c>
      <c r="BJ21" s="287">
        <v>0.74929127611000002</v>
      </c>
      <c r="BK21" s="287">
        <v>0.74356409403000001</v>
      </c>
      <c r="BL21" s="287">
        <v>0.74071229547999995</v>
      </c>
      <c r="BM21" s="287">
        <v>0.73132148334000002</v>
      </c>
      <c r="BN21" s="287">
        <v>0.71348089795000003</v>
      </c>
      <c r="BO21" s="287">
        <v>0.71638935102000001</v>
      </c>
      <c r="BP21" s="287">
        <v>0.70167630502</v>
      </c>
      <c r="BQ21" s="287">
        <v>0.65257203811999998</v>
      </c>
      <c r="BR21" s="287">
        <v>0.60558093299000004</v>
      </c>
      <c r="BS21" s="287">
        <v>0.70985831704000002</v>
      </c>
      <c r="BT21" s="287">
        <v>0.73457879294999995</v>
      </c>
      <c r="BU21" s="287">
        <v>0.73526506629999999</v>
      </c>
      <c r="BV21" s="287">
        <v>0.73671570226000005</v>
      </c>
    </row>
    <row r="22" spans="1:74" ht="11.1" customHeight="1" x14ac:dyDescent="0.2">
      <c r="A22" s="255"/>
      <c r="B22" s="331"/>
      <c r="C22" s="226"/>
      <c r="D22" s="226"/>
      <c r="E22" s="226"/>
      <c r="F22" s="226"/>
      <c r="G22" s="226"/>
      <c r="H22" s="226"/>
      <c r="I22" s="226"/>
      <c r="J22" s="226"/>
      <c r="K22" s="226"/>
      <c r="L22" s="226"/>
      <c r="M22" s="226"/>
      <c r="N22" s="226"/>
      <c r="O22" s="226"/>
      <c r="P22" s="226"/>
      <c r="Q22" s="226"/>
      <c r="R22" s="226"/>
      <c r="S22" s="226"/>
      <c r="T22" s="226"/>
      <c r="U22" s="226"/>
      <c r="V22" s="226"/>
      <c r="W22" s="226"/>
      <c r="X22" s="226"/>
      <c r="Y22" s="226"/>
      <c r="Z22" s="226"/>
      <c r="AA22" s="226"/>
      <c r="AB22" s="226"/>
      <c r="AC22" s="226"/>
      <c r="AD22" s="226"/>
      <c r="AE22" s="226"/>
      <c r="AF22" s="226"/>
      <c r="AG22" s="226"/>
      <c r="AH22" s="226"/>
      <c r="AI22" s="226"/>
      <c r="AJ22" s="226"/>
      <c r="AK22" s="226"/>
      <c r="AL22" s="226"/>
      <c r="AM22" s="226"/>
      <c r="AN22" s="226"/>
      <c r="AO22" s="226"/>
      <c r="AP22" s="226"/>
      <c r="AQ22" s="226"/>
      <c r="AR22" s="226"/>
      <c r="AS22" s="226"/>
      <c r="AT22" s="226"/>
      <c r="AU22" s="226"/>
      <c r="AV22" s="226"/>
      <c r="AW22" s="226"/>
      <c r="AX22" s="226"/>
      <c r="AY22" s="226"/>
      <c r="AZ22" s="780"/>
      <c r="BA22" s="780"/>
      <c r="BB22" s="780"/>
      <c r="BC22" s="780"/>
      <c r="BD22" s="780"/>
      <c r="BE22" s="780"/>
      <c r="BF22" s="287"/>
      <c r="BG22" s="287"/>
      <c r="BH22" s="287"/>
      <c r="BI22" s="287"/>
      <c r="BJ22" s="287"/>
      <c r="BK22" s="287"/>
      <c r="BL22" s="287"/>
      <c r="BM22" s="287"/>
      <c r="BN22" s="287"/>
      <c r="BO22" s="287"/>
      <c r="BP22" s="287"/>
      <c r="BQ22" s="287"/>
      <c r="BR22" s="287"/>
      <c r="BS22" s="287"/>
      <c r="BT22" s="287"/>
      <c r="BU22" s="287"/>
      <c r="BV22" s="287"/>
    </row>
    <row r="23" spans="1:74" s="210" customFormat="1" ht="11.1" customHeight="1" x14ac:dyDescent="0.2">
      <c r="A23" s="324" t="s">
        <v>276</v>
      </c>
      <c r="B23" s="330" t="s">
        <v>277</v>
      </c>
      <c r="C23" s="71">
        <v>14.3955</v>
      </c>
      <c r="D23" s="71">
        <v>14.449199999999999</v>
      </c>
      <c r="E23" s="71">
        <v>14.3422</v>
      </c>
      <c r="F23" s="71">
        <v>13.1701</v>
      </c>
      <c r="G23" s="71">
        <v>13.449199999999999</v>
      </c>
      <c r="H23" s="71">
        <v>13.5305</v>
      </c>
      <c r="I23" s="71">
        <v>13.7782</v>
      </c>
      <c r="J23" s="71">
        <v>13.456200000000001</v>
      </c>
      <c r="K23" s="71">
        <v>13.5059</v>
      </c>
      <c r="L23" s="71">
        <v>13.645</v>
      </c>
      <c r="M23" s="71">
        <v>14.178800000000001</v>
      </c>
      <c r="N23" s="71">
        <v>14.2151</v>
      </c>
      <c r="O23" s="71">
        <v>14.214399999999999</v>
      </c>
      <c r="P23" s="71">
        <v>14.357100000000001</v>
      </c>
      <c r="Q23" s="71">
        <v>14.0031</v>
      </c>
      <c r="R23" s="71">
        <v>13.902900000000001</v>
      </c>
      <c r="S23" s="71">
        <v>13.758800000000001</v>
      </c>
      <c r="T23" s="71">
        <v>13.7363</v>
      </c>
      <c r="U23" s="71">
        <v>13.592499999999999</v>
      </c>
      <c r="V23" s="71">
        <v>13.4815</v>
      </c>
      <c r="W23" s="71">
        <v>13.6745</v>
      </c>
      <c r="X23" s="71">
        <v>13.850300000000001</v>
      </c>
      <c r="Y23" s="71">
        <v>13.834</v>
      </c>
      <c r="Z23" s="71">
        <v>13.880800000000001</v>
      </c>
      <c r="AA23" s="71">
        <v>13.8527</v>
      </c>
      <c r="AB23" s="71">
        <v>13.769299999999999</v>
      </c>
      <c r="AC23" s="71">
        <v>13.759600000000001</v>
      </c>
      <c r="AD23" s="71">
        <v>13.5946</v>
      </c>
      <c r="AE23" s="71">
        <v>13.3249</v>
      </c>
      <c r="AF23" s="71">
        <v>13.28</v>
      </c>
      <c r="AG23" s="71">
        <v>13.2797</v>
      </c>
      <c r="AH23" s="71">
        <v>13.0871</v>
      </c>
      <c r="AI23" s="71">
        <v>13.2257</v>
      </c>
      <c r="AJ23" s="71">
        <v>13.0442</v>
      </c>
      <c r="AK23" s="71">
        <v>13.268700000000001</v>
      </c>
      <c r="AL23" s="71">
        <v>13.265700000000001</v>
      </c>
      <c r="AM23" s="71">
        <v>13.3291</v>
      </c>
      <c r="AN23" s="71">
        <v>13.6082</v>
      </c>
      <c r="AO23" s="71">
        <v>13.658899999999999</v>
      </c>
      <c r="AP23" s="71">
        <v>13.613</v>
      </c>
      <c r="AQ23" s="71">
        <v>13.528499999999999</v>
      </c>
      <c r="AR23" s="71">
        <v>13.617699999999999</v>
      </c>
      <c r="AS23" s="71">
        <v>13.581899999999999</v>
      </c>
      <c r="AT23" s="71">
        <v>13.635199999999999</v>
      </c>
      <c r="AU23" s="71">
        <v>13.704700000000001</v>
      </c>
      <c r="AV23" s="71">
        <v>13.7036</v>
      </c>
      <c r="AW23" s="71">
        <v>13.8169</v>
      </c>
      <c r="AX23" s="71">
        <v>13.5692</v>
      </c>
      <c r="AY23" s="71">
        <v>12.9924</v>
      </c>
      <c r="AZ23" s="792">
        <v>13.4709</v>
      </c>
      <c r="BA23" s="792">
        <v>13.525600000000001</v>
      </c>
      <c r="BB23" s="792">
        <v>13.664199999999999</v>
      </c>
      <c r="BC23" s="792">
        <v>13.510833598</v>
      </c>
      <c r="BD23" s="792">
        <v>13.415190257000001</v>
      </c>
      <c r="BE23" s="792">
        <v>13.127745317</v>
      </c>
      <c r="BF23" s="317">
        <v>13.367957026999999</v>
      </c>
      <c r="BG23" s="317">
        <v>13.433531323</v>
      </c>
      <c r="BH23" s="317">
        <v>13.709334159999999</v>
      </c>
      <c r="BI23" s="317">
        <v>13.737401762999999</v>
      </c>
      <c r="BJ23" s="317">
        <v>13.802637764</v>
      </c>
      <c r="BK23" s="317">
        <v>13.791034847000001</v>
      </c>
      <c r="BL23" s="317">
        <v>13.790551317</v>
      </c>
      <c r="BM23" s="317">
        <v>13.788394561</v>
      </c>
      <c r="BN23" s="317">
        <v>13.768915528000001</v>
      </c>
      <c r="BO23" s="317">
        <v>13.732485837</v>
      </c>
      <c r="BP23" s="317">
        <v>13.295617760000001</v>
      </c>
      <c r="BQ23" s="317">
        <v>13.625507263999999</v>
      </c>
      <c r="BR23" s="317">
        <v>13.474292991</v>
      </c>
      <c r="BS23" s="317">
        <v>13.614843815</v>
      </c>
      <c r="BT23" s="317">
        <v>13.754026361999999</v>
      </c>
      <c r="BU23" s="317">
        <v>13.781435741999999</v>
      </c>
      <c r="BV23" s="317">
        <v>13.796500826000001</v>
      </c>
    </row>
    <row r="24" spans="1:74" ht="11.1" customHeight="1" x14ac:dyDescent="0.2">
      <c r="A24" s="255" t="s">
        <v>278</v>
      </c>
      <c r="B24" s="331" t="s">
        <v>279</v>
      </c>
      <c r="C24" s="226">
        <v>0.70350000000000001</v>
      </c>
      <c r="D24" s="226">
        <v>0.68679999999999997</v>
      </c>
      <c r="E24" s="226">
        <v>0.69910000000000005</v>
      </c>
      <c r="F24" s="226">
        <v>0.69579999999999997</v>
      </c>
      <c r="G24" s="226">
        <v>0.68259999999999998</v>
      </c>
      <c r="H24" s="226">
        <v>0.6351</v>
      </c>
      <c r="I24" s="226">
        <v>0.66169999999999995</v>
      </c>
      <c r="J24" s="226">
        <v>0.64370000000000005</v>
      </c>
      <c r="K24" s="226">
        <v>0.65669999999999995</v>
      </c>
      <c r="L24" s="226">
        <v>0.66649999999999998</v>
      </c>
      <c r="M24" s="226">
        <v>0.66949999999999998</v>
      </c>
      <c r="N24" s="226">
        <v>0.67069999999999996</v>
      </c>
      <c r="O24" s="226">
        <v>0.65469999999999995</v>
      </c>
      <c r="P24" s="226">
        <v>0.65080000000000005</v>
      </c>
      <c r="Q24" s="226">
        <v>0.63480000000000003</v>
      </c>
      <c r="R24" s="226">
        <v>0.62870000000000004</v>
      </c>
      <c r="S24" s="226">
        <v>0.61480000000000001</v>
      </c>
      <c r="T24" s="226">
        <v>0.61280000000000001</v>
      </c>
      <c r="U24" s="226">
        <v>0.62380000000000002</v>
      </c>
      <c r="V24" s="226">
        <v>0.62280000000000002</v>
      </c>
      <c r="W24" s="226">
        <v>0.60980000000000001</v>
      </c>
      <c r="X24" s="226">
        <v>0.60570000000000002</v>
      </c>
      <c r="Y24" s="226">
        <v>0.61180000000000001</v>
      </c>
      <c r="Z24" s="226">
        <v>0.6069</v>
      </c>
      <c r="AA24" s="226">
        <v>0.60070000000000001</v>
      </c>
      <c r="AB24" s="226">
        <v>0.6008</v>
      </c>
      <c r="AC24" s="226">
        <v>0.60770000000000002</v>
      </c>
      <c r="AD24" s="226">
        <v>0.60670000000000002</v>
      </c>
      <c r="AE24" s="226">
        <v>0.57230000000000003</v>
      </c>
      <c r="AF24" s="226">
        <v>0.60060000000000002</v>
      </c>
      <c r="AG24" s="226">
        <v>0.60040000000000004</v>
      </c>
      <c r="AH24" s="226">
        <v>0.58330000000000004</v>
      </c>
      <c r="AI24" s="226">
        <v>0.58499999999999996</v>
      </c>
      <c r="AJ24" s="226">
        <v>0.59409999999999996</v>
      </c>
      <c r="AK24" s="226">
        <v>0.60009999999999997</v>
      </c>
      <c r="AL24" s="226">
        <v>0.61170000000000002</v>
      </c>
      <c r="AM24" s="226">
        <v>0.55189999999999995</v>
      </c>
      <c r="AN24" s="226">
        <v>0.58660000000000001</v>
      </c>
      <c r="AO24" s="226">
        <v>0.58260000000000001</v>
      </c>
      <c r="AP24" s="226">
        <v>0.56859999999999999</v>
      </c>
      <c r="AQ24" s="226">
        <v>0.57520000000000004</v>
      </c>
      <c r="AR24" s="226">
        <v>0.57179999999999997</v>
      </c>
      <c r="AS24" s="226">
        <v>0.56769999999999998</v>
      </c>
      <c r="AT24" s="226">
        <v>0.56499999999999995</v>
      </c>
      <c r="AU24" s="226">
        <v>0.56130000000000002</v>
      </c>
      <c r="AV24" s="226">
        <v>0.55820000000000003</v>
      </c>
      <c r="AW24" s="226">
        <v>0.55610000000000004</v>
      </c>
      <c r="AX24" s="226">
        <v>0.5534</v>
      </c>
      <c r="AY24" s="226">
        <v>0.55759999999999998</v>
      </c>
      <c r="AZ24" s="780">
        <v>0.55700000000000005</v>
      </c>
      <c r="BA24" s="780">
        <v>0.55710000000000004</v>
      </c>
      <c r="BB24" s="780">
        <v>0.55210000000000004</v>
      </c>
      <c r="BC24" s="780">
        <v>0.55018429129000002</v>
      </c>
      <c r="BD24" s="780">
        <v>0.54811039448999999</v>
      </c>
      <c r="BE24" s="780">
        <v>0.54603977838999995</v>
      </c>
      <c r="BF24" s="287">
        <v>0.54356022814000005</v>
      </c>
      <c r="BG24" s="287">
        <v>0.54100620202000005</v>
      </c>
      <c r="BH24" s="287">
        <v>0.53830124633999998</v>
      </c>
      <c r="BI24" s="287">
        <v>0.53605791730999997</v>
      </c>
      <c r="BJ24" s="287">
        <v>0.53381053897999997</v>
      </c>
      <c r="BK24" s="287">
        <v>0.53164824397999999</v>
      </c>
      <c r="BL24" s="287">
        <v>0.52968464405000004</v>
      </c>
      <c r="BM24" s="287">
        <v>0.52762184710000004</v>
      </c>
      <c r="BN24" s="287">
        <v>0.52616796769999996</v>
      </c>
      <c r="BO24" s="287">
        <v>0.52423990036000001</v>
      </c>
      <c r="BP24" s="287">
        <v>0.52238222227999997</v>
      </c>
      <c r="BQ24" s="287">
        <v>0.52044882162999995</v>
      </c>
      <c r="BR24" s="287">
        <v>0.51854038201999997</v>
      </c>
      <c r="BS24" s="287">
        <v>0.51667304199999997</v>
      </c>
      <c r="BT24" s="287">
        <v>0.51476657293999994</v>
      </c>
      <c r="BU24" s="287">
        <v>0.51297591505999995</v>
      </c>
      <c r="BV24" s="287">
        <v>0.51122159881999996</v>
      </c>
    </row>
    <row r="25" spans="1:74" ht="11.1" customHeight="1" x14ac:dyDescent="0.2">
      <c r="A25" s="255" t="s">
        <v>280</v>
      </c>
      <c r="B25" s="331" t="s">
        <v>281</v>
      </c>
      <c r="C25" s="226">
        <v>2.0164</v>
      </c>
      <c r="D25" s="226">
        <v>2.0278</v>
      </c>
      <c r="E25" s="226">
        <v>1.9761</v>
      </c>
      <c r="F25" s="226">
        <v>1.8005</v>
      </c>
      <c r="G25" s="226">
        <v>1.9480999999999999</v>
      </c>
      <c r="H25" s="226">
        <v>1.5671999999999999</v>
      </c>
      <c r="I25" s="226">
        <v>1.7668999999999999</v>
      </c>
      <c r="J25" s="226">
        <v>1.5881000000000001</v>
      </c>
      <c r="K25" s="226">
        <v>1.5082</v>
      </c>
      <c r="L25" s="226">
        <v>1.6626000000000001</v>
      </c>
      <c r="M25" s="226">
        <v>2.0436999999999999</v>
      </c>
      <c r="N25" s="226">
        <v>2.0512000000000001</v>
      </c>
      <c r="O25" s="226">
        <v>2.0379999999999998</v>
      </c>
      <c r="P25" s="226">
        <v>2.0146000000000002</v>
      </c>
      <c r="Q25" s="226">
        <v>2.0055000000000001</v>
      </c>
      <c r="R25" s="226">
        <v>2.0076999999999998</v>
      </c>
      <c r="S25" s="226">
        <v>1.9173</v>
      </c>
      <c r="T25" s="226">
        <v>1.982</v>
      </c>
      <c r="U25" s="226">
        <v>1.8562000000000001</v>
      </c>
      <c r="V25" s="226">
        <v>1.8035000000000001</v>
      </c>
      <c r="W25" s="226">
        <v>1.8896999999999999</v>
      </c>
      <c r="X25" s="226">
        <v>2.0131000000000001</v>
      </c>
      <c r="Y25" s="226">
        <v>1.9654</v>
      </c>
      <c r="Z25" s="226">
        <v>2.0003000000000002</v>
      </c>
      <c r="AA25" s="226">
        <v>1.9984999999999999</v>
      </c>
      <c r="AB25" s="226">
        <v>1.9910000000000001</v>
      </c>
      <c r="AC25" s="226">
        <v>1.9975000000000001</v>
      </c>
      <c r="AD25" s="226">
        <v>1.9363999999999999</v>
      </c>
      <c r="AE25" s="226">
        <v>1.8424</v>
      </c>
      <c r="AF25" s="226">
        <v>1.9108000000000001</v>
      </c>
      <c r="AG25" s="226">
        <v>1.9367000000000001</v>
      </c>
      <c r="AH25" s="226">
        <v>1.8212999999999999</v>
      </c>
      <c r="AI25" s="226">
        <v>1.9582999999999999</v>
      </c>
      <c r="AJ25" s="226">
        <v>1.7141</v>
      </c>
      <c r="AK25" s="226">
        <v>1.8777999999999999</v>
      </c>
      <c r="AL25" s="226">
        <v>1.8573</v>
      </c>
      <c r="AM25" s="226">
        <v>1.9809000000000001</v>
      </c>
      <c r="AN25" s="226">
        <v>2.2349000000000001</v>
      </c>
      <c r="AO25" s="226">
        <v>2.2746</v>
      </c>
      <c r="AP25" s="226">
        <v>2.1823000000000001</v>
      </c>
      <c r="AQ25" s="226">
        <v>2.1240999999999999</v>
      </c>
      <c r="AR25" s="226">
        <v>2.2486999999999999</v>
      </c>
      <c r="AS25" s="226">
        <v>2.1855000000000002</v>
      </c>
      <c r="AT25" s="226">
        <v>2.2502</v>
      </c>
      <c r="AU25" s="226">
        <v>2.1783999999999999</v>
      </c>
      <c r="AV25" s="226">
        <v>2.0505</v>
      </c>
      <c r="AW25" s="226">
        <v>2.1318000000000001</v>
      </c>
      <c r="AX25" s="226">
        <v>1.9639</v>
      </c>
      <c r="AY25" s="226">
        <v>1.3828</v>
      </c>
      <c r="AZ25" s="780">
        <v>1.9115</v>
      </c>
      <c r="BA25" s="780">
        <v>1.9675</v>
      </c>
      <c r="BB25" s="780">
        <v>2.2618</v>
      </c>
      <c r="BC25" s="780">
        <v>2.2086223391000002</v>
      </c>
      <c r="BD25" s="780">
        <v>2.2500236995999998</v>
      </c>
      <c r="BE25" s="780">
        <v>2.0348623669000001</v>
      </c>
      <c r="BF25" s="287">
        <v>2.2824658619</v>
      </c>
      <c r="BG25" s="287">
        <v>2.2282056450000001</v>
      </c>
      <c r="BH25" s="287">
        <v>2.2747724986</v>
      </c>
      <c r="BI25" s="287">
        <v>2.2730789462000001</v>
      </c>
      <c r="BJ25" s="287">
        <v>2.2709663620999998</v>
      </c>
      <c r="BK25" s="287">
        <v>2.2688899459999998</v>
      </c>
      <c r="BL25" s="287">
        <v>2.2670225400000001</v>
      </c>
      <c r="BM25" s="287">
        <v>2.2650071267</v>
      </c>
      <c r="BN25" s="287">
        <v>2.2691571980999998</v>
      </c>
      <c r="BO25" s="287">
        <v>2.2671579325</v>
      </c>
      <c r="BP25" s="287">
        <v>1.8642253592</v>
      </c>
      <c r="BQ25" s="287">
        <v>2.2632646085000001</v>
      </c>
      <c r="BR25" s="287">
        <v>2.1179087326000001</v>
      </c>
      <c r="BS25" s="287">
        <v>2.2099294354999999</v>
      </c>
      <c r="BT25" s="287">
        <v>2.2660579573000001</v>
      </c>
      <c r="BU25" s="287">
        <v>2.2632282993000001</v>
      </c>
      <c r="BV25" s="287">
        <v>2.2604207481</v>
      </c>
    </row>
    <row r="26" spans="1:74" ht="11.1" customHeight="1" x14ac:dyDescent="0.2">
      <c r="A26" s="255" t="s">
        <v>282</v>
      </c>
      <c r="B26" s="331" t="s">
        <v>283</v>
      </c>
      <c r="C26" s="226">
        <v>11.2776</v>
      </c>
      <c r="D26" s="226">
        <v>11.3308</v>
      </c>
      <c r="E26" s="226">
        <v>11.287100000000001</v>
      </c>
      <c r="F26" s="226">
        <v>10.3224</v>
      </c>
      <c r="G26" s="226">
        <v>10.4674</v>
      </c>
      <c r="H26" s="226">
        <v>10.977499999999999</v>
      </c>
      <c r="I26" s="226">
        <v>10.9992</v>
      </c>
      <c r="J26" s="226">
        <v>10.8743</v>
      </c>
      <c r="K26" s="226">
        <v>10.991300000000001</v>
      </c>
      <c r="L26" s="226">
        <v>10.9664</v>
      </c>
      <c r="M26" s="226">
        <v>11.116400000000001</v>
      </c>
      <c r="N26" s="226">
        <v>11.144399999999999</v>
      </c>
      <c r="O26" s="226">
        <v>11.1532</v>
      </c>
      <c r="P26" s="226">
        <v>11.323399999999999</v>
      </c>
      <c r="Q26" s="226">
        <v>10.9947</v>
      </c>
      <c r="R26" s="226">
        <v>10.898899999999999</v>
      </c>
      <c r="S26" s="226">
        <v>10.859400000000001</v>
      </c>
      <c r="T26" s="226">
        <v>10.7743</v>
      </c>
      <c r="U26" s="226">
        <v>10.745699999999999</v>
      </c>
      <c r="V26" s="226">
        <v>10.688700000000001</v>
      </c>
      <c r="W26" s="226">
        <v>10.8087</v>
      </c>
      <c r="X26" s="226">
        <v>10.8657</v>
      </c>
      <c r="Y26" s="226">
        <v>10.8912</v>
      </c>
      <c r="Z26" s="226">
        <v>10.908099999999999</v>
      </c>
      <c r="AA26" s="226">
        <v>10.8886</v>
      </c>
      <c r="AB26" s="226">
        <v>10.8127</v>
      </c>
      <c r="AC26" s="226">
        <v>10.790100000000001</v>
      </c>
      <c r="AD26" s="226">
        <v>10.6874</v>
      </c>
      <c r="AE26" s="226">
        <v>10.546799999999999</v>
      </c>
      <c r="AF26" s="226">
        <v>10.4055</v>
      </c>
      <c r="AG26" s="226">
        <v>10.379899999999999</v>
      </c>
      <c r="AH26" s="226">
        <v>10.3203</v>
      </c>
      <c r="AI26" s="226">
        <v>10.3203</v>
      </c>
      <c r="AJ26" s="226">
        <v>10.3741</v>
      </c>
      <c r="AK26" s="226">
        <v>10.4293</v>
      </c>
      <c r="AL26" s="226">
        <v>10.4505</v>
      </c>
      <c r="AM26" s="226">
        <v>10.4506</v>
      </c>
      <c r="AN26" s="226">
        <v>10.4412</v>
      </c>
      <c r="AO26" s="226">
        <v>10.441599999999999</v>
      </c>
      <c r="AP26" s="226">
        <v>10.5006</v>
      </c>
      <c r="AQ26" s="226">
        <v>10.4664</v>
      </c>
      <c r="AR26" s="226">
        <v>10.432700000000001</v>
      </c>
      <c r="AS26" s="226">
        <v>10.463100000000001</v>
      </c>
      <c r="AT26" s="226">
        <v>10.452999999999999</v>
      </c>
      <c r="AU26" s="226">
        <v>10.5966</v>
      </c>
      <c r="AV26" s="226">
        <v>10.725099999999999</v>
      </c>
      <c r="AW26" s="226">
        <v>10.757999999999999</v>
      </c>
      <c r="AX26" s="226">
        <v>10.6793</v>
      </c>
      <c r="AY26" s="226">
        <v>10.6785</v>
      </c>
      <c r="AZ26" s="780">
        <v>10.6289</v>
      </c>
      <c r="BA26" s="780">
        <v>10.628299999999999</v>
      </c>
      <c r="BB26" s="780">
        <v>10.4779</v>
      </c>
      <c r="BC26" s="780">
        <v>10.368206646999999</v>
      </c>
      <c r="BD26" s="780">
        <v>10.233835365999999</v>
      </c>
      <c r="BE26" s="780">
        <v>10.163901435</v>
      </c>
      <c r="BF26" s="287">
        <v>10.159386734</v>
      </c>
      <c r="BG26" s="287">
        <v>10.28203628</v>
      </c>
      <c r="BH26" s="287">
        <v>10.514919187</v>
      </c>
      <c r="BI26" s="287">
        <v>10.547414684</v>
      </c>
      <c r="BJ26" s="287">
        <v>10.618011512000001</v>
      </c>
      <c r="BK26" s="287">
        <v>10.611402504000001</v>
      </c>
      <c r="BL26" s="287">
        <v>10.615005111</v>
      </c>
      <c r="BM26" s="287">
        <v>10.617753394999999</v>
      </c>
      <c r="BN26" s="287">
        <v>10.596108869</v>
      </c>
      <c r="BO26" s="287">
        <v>10.564286155</v>
      </c>
      <c r="BP26" s="287">
        <v>10.53282235</v>
      </c>
      <c r="BQ26" s="287">
        <v>10.465876519</v>
      </c>
      <c r="BR26" s="287">
        <v>10.462547194000001</v>
      </c>
      <c r="BS26" s="287">
        <v>10.513195424999999</v>
      </c>
      <c r="BT26" s="287">
        <v>10.599086144999999</v>
      </c>
      <c r="BU26" s="287">
        <v>10.631593807</v>
      </c>
      <c r="BV26" s="287">
        <v>10.652207916</v>
      </c>
    </row>
    <row r="27" spans="1:74" ht="11.1" customHeight="1" x14ac:dyDescent="0.2">
      <c r="A27" s="255"/>
      <c r="B27" s="331"/>
      <c r="C27" s="226"/>
      <c r="D27" s="226"/>
      <c r="E27" s="226"/>
      <c r="F27" s="226"/>
      <c r="G27" s="226"/>
      <c r="H27" s="226"/>
      <c r="I27" s="226"/>
      <c r="J27" s="226"/>
      <c r="K27" s="226"/>
      <c r="L27" s="226"/>
      <c r="M27" s="226"/>
      <c r="N27" s="226"/>
      <c r="O27" s="226"/>
      <c r="P27" s="226"/>
      <c r="Q27" s="226"/>
      <c r="R27" s="226"/>
      <c r="S27" s="226"/>
      <c r="T27" s="226"/>
      <c r="U27" s="226"/>
      <c r="V27" s="226"/>
      <c r="W27" s="226"/>
      <c r="X27" s="226"/>
      <c r="Y27" s="226"/>
      <c r="Z27" s="226"/>
      <c r="AA27" s="226"/>
      <c r="AB27" s="226"/>
      <c r="AC27" s="226"/>
      <c r="AD27" s="226"/>
      <c r="AE27" s="226"/>
      <c r="AF27" s="226"/>
      <c r="AG27" s="226"/>
      <c r="AH27" s="226"/>
      <c r="AI27" s="226"/>
      <c r="AJ27" s="226"/>
      <c r="AK27" s="226"/>
      <c r="AL27" s="226"/>
      <c r="AM27" s="226"/>
      <c r="AN27" s="226"/>
      <c r="AO27" s="226"/>
      <c r="AP27" s="226"/>
      <c r="AQ27" s="226"/>
      <c r="AR27" s="226"/>
      <c r="AS27" s="226"/>
      <c r="AT27" s="226"/>
      <c r="AU27" s="226"/>
      <c r="AV27" s="226"/>
      <c r="AW27" s="226"/>
      <c r="AX27" s="226"/>
      <c r="AY27" s="226"/>
      <c r="AZ27" s="780"/>
      <c r="BA27" s="780"/>
      <c r="BB27" s="780"/>
      <c r="BC27" s="780"/>
      <c r="BD27" s="780"/>
      <c r="BE27" s="780"/>
      <c r="BF27" s="287"/>
      <c r="BG27" s="287"/>
      <c r="BH27" s="287"/>
      <c r="BI27" s="287"/>
      <c r="BJ27" s="287"/>
      <c r="BK27" s="287"/>
      <c r="BL27" s="287"/>
      <c r="BM27" s="287"/>
      <c r="BN27" s="287"/>
      <c r="BO27" s="287"/>
      <c r="BP27" s="287"/>
      <c r="BQ27" s="287"/>
      <c r="BR27" s="287"/>
      <c r="BS27" s="287"/>
      <c r="BT27" s="287"/>
      <c r="BU27" s="287"/>
      <c r="BV27" s="287"/>
    </row>
    <row r="28" spans="1:74" s="210" customFormat="1" ht="11.1" customHeight="1" x14ac:dyDescent="0.2">
      <c r="A28" s="324" t="s">
        <v>284</v>
      </c>
      <c r="B28" s="330" t="s">
        <v>285</v>
      </c>
      <c r="C28" s="71">
        <v>6.9977</v>
      </c>
      <c r="D28" s="71">
        <v>7.2487000000000004</v>
      </c>
      <c r="E28" s="71">
        <v>7.2896000000000001</v>
      </c>
      <c r="F28" s="71">
        <v>7.4424999999999999</v>
      </c>
      <c r="G28" s="71">
        <v>7.4835000000000003</v>
      </c>
      <c r="H28" s="71">
        <v>7.6005000000000003</v>
      </c>
      <c r="I28" s="71">
        <v>7.5365000000000002</v>
      </c>
      <c r="J28" s="71">
        <v>7.5913000000000004</v>
      </c>
      <c r="K28" s="71">
        <v>7.6353</v>
      </c>
      <c r="L28" s="71">
        <v>7.7112999999999996</v>
      </c>
      <c r="M28" s="71">
        <v>7.5403000000000002</v>
      </c>
      <c r="N28" s="71">
        <v>7.4866999999999999</v>
      </c>
      <c r="O28" s="71">
        <v>7.4561999999999999</v>
      </c>
      <c r="P28" s="71">
        <v>7.4829999999999997</v>
      </c>
      <c r="Q28" s="71">
        <v>7.5336999999999996</v>
      </c>
      <c r="R28" s="71">
        <v>7.4282000000000004</v>
      </c>
      <c r="S28" s="71">
        <v>7.3844000000000003</v>
      </c>
      <c r="T28" s="71">
        <v>7.3270999999999997</v>
      </c>
      <c r="U28" s="71">
        <v>7.2312000000000003</v>
      </c>
      <c r="V28" s="71">
        <v>7.2157</v>
      </c>
      <c r="W28" s="71">
        <v>7.2347000000000001</v>
      </c>
      <c r="X28" s="71">
        <v>7.2968999999999999</v>
      </c>
      <c r="Y28" s="71">
        <v>7.3310000000000004</v>
      </c>
      <c r="Z28" s="71">
        <v>7.359</v>
      </c>
      <c r="AA28" s="71">
        <v>7.4019000000000004</v>
      </c>
      <c r="AB28" s="71">
        <v>7.3212000000000002</v>
      </c>
      <c r="AC28" s="71">
        <v>7.2996999999999996</v>
      </c>
      <c r="AD28" s="71">
        <v>7.3280000000000003</v>
      </c>
      <c r="AE28" s="71">
        <v>7.3644999999999996</v>
      </c>
      <c r="AF28" s="71">
        <v>7.3521000000000001</v>
      </c>
      <c r="AG28" s="71">
        <v>7.3490000000000002</v>
      </c>
      <c r="AH28" s="71">
        <v>7.3353000000000002</v>
      </c>
      <c r="AI28" s="71">
        <v>7.4499000000000004</v>
      </c>
      <c r="AJ28" s="71">
        <v>7.4897</v>
      </c>
      <c r="AK28" s="71">
        <v>7.4911000000000003</v>
      </c>
      <c r="AL28" s="71">
        <v>7.4154999999999998</v>
      </c>
      <c r="AM28" s="71">
        <v>7.2984999999999998</v>
      </c>
      <c r="AN28" s="71">
        <v>7.2797000000000001</v>
      </c>
      <c r="AO28" s="71">
        <v>7.3091999999999997</v>
      </c>
      <c r="AP28" s="71">
        <v>7.3121999999999998</v>
      </c>
      <c r="AQ28" s="71">
        <v>7.4649999999999999</v>
      </c>
      <c r="AR28" s="71">
        <v>7.5095000000000001</v>
      </c>
      <c r="AS28" s="71">
        <v>7.6424000000000003</v>
      </c>
      <c r="AT28" s="71">
        <v>7.6824000000000003</v>
      </c>
      <c r="AU28" s="71">
        <v>7.7484999999999999</v>
      </c>
      <c r="AV28" s="71">
        <v>7.7173999999999996</v>
      </c>
      <c r="AW28" s="71">
        <v>7.8136999999999999</v>
      </c>
      <c r="AX28" s="71">
        <v>7.6731999999999996</v>
      </c>
      <c r="AY28" s="71">
        <v>7.6478000000000002</v>
      </c>
      <c r="AZ28" s="792">
        <v>7.8243999999999998</v>
      </c>
      <c r="BA28" s="792">
        <v>4.4973000000000001</v>
      </c>
      <c r="BB28" s="792">
        <v>4.2538999999999998</v>
      </c>
      <c r="BC28" s="792">
        <v>4.3542085648000004</v>
      </c>
      <c r="BD28" s="792">
        <v>6.0918378094000003</v>
      </c>
      <c r="BE28" s="792">
        <v>6.3148664751999997</v>
      </c>
      <c r="BF28" s="317">
        <v>5.6657945555999998</v>
      </c>
      <c r="BG28" s="317">
        <v>6.0259042448000004</v>
      </c>
      <c r="BH28" s="317">
        <v>6.4255169801000003</v>
      </c>
      <c r="BI28" s="317">
        <v>6.6357448497</v>
      </c>
      <c r="BJ28" s="317">
        <v>6.9262028729000003</v>
      </c>
      <c r="BK28" s="317">
        <v>7.2643905499999999</v>
      </c>
      <c r="BL28" s="317">
        <v>7.4544379346999996</v>
      </c>
      <c r="BM28" s="317">
        <v>7.7637486793999999</v>
      </c>
      <c r="BN28" s="317">
        <v>7.8339218541999998</v>
      </c>
      <c r="BO28" s="317">
        <v>8.0239809915000002</v>
      </c>
      <c r="BP28" s="317">
        <v>8.0744529947999997</v>
      </c>
      <c r="BQ28" s="317">
        <v>8.2043588284000002</v>
      </c>
      <c r="BR28" s="317">
        <v>8.2143106245999995</v>
      </c>
      <c r="BS28" s="317">
        <v>8.3444203368000007</v>
      </c>
      <c r="BT28" s="317">
        <v>8.3490439830999996</v>
      </c>
      <c r="BU28" s="317">
        <v>8.4492879188999996</v>
      </c>
      <c r="BV28" s="317">
        <v>8.4497680840000005</v>
      </c>
    </row>
    <row r="29" spans="1:74" ht="11.1" customHeight="1" x14ac:dyDescent="0.2">
      <c r="A29" s="255" t="s">
        <v>286</v>
      </c>
      <c r="B29" s="331" t="s">
        <v>287</v>
      </c>
      <c r="C29" s="226">
        <v>1.0373000000000001</v>
      </c>
      <c r="D29" s="226">
        <v>1.0463</v>
      </c>
      <c r="E29" s="226">
        <v>1.0532999999999999</v>
      </c>
      <c r="F29" s="226">
        <v>1.0583</v>
      </c>
      <c r="G29" s="226">
        <v>1.0623</v>
      </c>
      <c r="H29" s="226">
        <v>1.0783</v>
      </c>
      <c r="I29" s="226">
        <v>1.0932999999999999</v>
      </c>
      <c r="J29" s="226">
        <v>1.1003000000000001</v>
      </c>
      <c r="K29" s="226">
        <v>1.1003000000000001</v>
      </c>
      <c r="L29" s="226">
        <v>1.1032999999999999</v>
      </c>
      <c r="M29" s="226">
        <v>1.0703</v>
      </c>
      <c r="N29" s="226">
        <v>1.0652999999999999</v>
      </c>
      <c r="O29" s="226">
        <v>1.0743</v>
      </c>
      <c r="P29" s="226">
        <v>1.0704</v>
      </c>
      <c r="Q29" s="226">
        <v>1.0723</v>
      </c>
      <c r="R29" s="226">
        <v>1.0752999999999999</v>
      </c>
      <c r="S29" s="226">
        <v>1.0532999999999999</v>
      </c>
      <c r="T29" s="226">
        <v>1.0495000000000001</v>
      </c>
      <c r="U29" s="226">
        <v>1.0478000000000001</v>
      </c>
      <c r="V29" s="226">
        <v>1.0504</v>
      </c>
      <c r="W29" s="226">
        <v>1.0501</v>
      </c>
      <c r="X29" s="226">
        <v>1.0499000000000001</v>
      </c>
      <c r="Y29" s="226">
        <v>1.0457000000000001</v>
      </c>
      <c r="Z29" s="226">
        <v>1.0490999999999999</v>
      </c>
      <c r="AA29" s="226">
        <v>1.0167999999999999</v>
      </c>
      <c r="AB29" s="226">
        <v>1.0037</v>
      </c>
      <c r="AC29" s="226">
        <v>1.0033000000000001</v>
      </c>
      <c r="AD29" s="226">
        <v>1.0015000000000001</v>
      </c>
      <c r="AE29" s="226">
        <v>1.0011000000000001</v>
      </c>
      <c r="AF29" s="226">
        <v>1.0006999999999999</v>
      </c>
      <c r="AG29" s="226">
        <v>1.0012000000000001</v>
      </c>
      <c r="AH29" s="226">
        <v>1.0018</v>
      </c>
      <c r="AI29" s="226">
        <v>1.0006999999999999</v>
      </c>
      <c r="AJ29" s="226">
        <v>1.0006999999999999</v>
      </c>
      <c r="AK29" s="226">
        <v>0.99399999999999999</v>
      </c>
      <c r="AL29" s="226">
        <v>0.99619999999999997</v>
      </c>
      <c r="AM29" s="226">
        <v>0.99670000000000003</v>
      </c>
      <c r="AN29" s="226">
        <v>0.99560000000000004</v>
      </c>
      <c r="AO29" s="226">
        <v>0.99580000000000002</v>
      </c>
      <c r="AP29" s="226">
        <v>0.99560000000000004</v>
      </c>
      <c r="AQ29" s="226">
        <v>1.0004999999999999</v>
      </c>
      <c r="AR29" s="226">
        <v>1.0064</v>
      </c>
      <c r="AS29" s="226">
        <v>1.0118</v>
      </c>
      <c r="AT29" s="226">
        <v>1.0172000000000001</v>
      </c>
      <c r="AU29" s="226">
        <v>1.0202</v>
      </c>
      <c r="AV29" s="226">
        <v>1.0266999999999999</v>
      </c>
      <c r="AW29" s="226">
        <v>1.0326</v>
      </c>
      <c r="AX29" s="226">
        <v>1.0355000000000001</v>
      </c>
      <c r="AY29" s="226">
        <v>1.0334000000000001</v>
      </c>
      <c r="AZ29" s="780">
        <v>1.0343</v>
      </c>
      <c r="BA29" s="780">
        <v>1.0618000000000001</v>
      </c>
      <c r="BB29" s="780">
        <v>1.0799000000000001</v>
      </c>
      <c r="BC29" s="780">
        <v>1.0450012211999999</v>
      </c>
      <c r="BD29" s="780">
        <v>1.0790407306000001</v>
      </c>
      <c r="BE29" s="780">
        <v>1.0621297611</v>
      </c>
      <c r="BF29" s="287">
        <v>1.0621401419000001</v>
      </c>
      <c r="BG29" s="287">
        <v>1.0621817547000001</v>
      </c>
      <c r="BH29" s="287">
        <v>1.0621501522000001</v>
      </c>
      <c r="BI29" s="287">
        <v>1.0621430736999999</v>
      </c>
      <c r="BJ29" s="287">
        <v>1.0622499076</v>
      </c>
      <c r="BK29" s="287">
        <v>1.0354043876000001</v>
      </c>
      <c r="BL29" s="287">
        <v>1.0353490565000001</v>
      </c>
      <c r="BM29" s="287">
        <v>1.035312059</v>
      </c>
      <c r="BN29" s="287">
        <v>1.0352705746999999</v>
      </c>
      <c r="BO29" s="287">
        <v>1.0352603687999999</v>
      </c>
      <c r="BP29" s="287">
        <v>1.0352500903999999</v>
      </c>
      <c r="BQ29" s="287">
        <v>1.0352307140999999</v>
      </c>
      <c r="BR29" s="287">
        <v>1.0352052442999999</v>
      </c>
      <c r="BS29" s="287">
        <v>1.0352490603</v>
      </c>
      <c r="BT29" s="287">
        <v>1.0352200007000001</v>
      </c>
      <c r="BU29" s="287">
        <v>1.0352155843999999</v>
      </c>
      <c r="BV29" s="287">
        <v>1.0353252388</v>
      </c>
    </row>
    <row r="30" spans="1:74" ht="11.1" customHeight="1" x14ac:dyDescent="0.2">
      <c r="A30" s="255" t="s">
        <v>288</v>
      </c>
      <c r="B30" s="331" t="s">
        <v>289</v>
      </c>
      <c r="C30" s="226">
        <v>1.7865</v>
      </c>
      <c r="D30" s="226">
        <v>1.7264999999999999</v>
      </c>
      <c r="E30" s="226">
        <v>1.7615000000000001</v>
      </c>
      <c r="F30" s="226">
        <v>1.7965</v>
      </c>
      <c r="G30" s="226">
        <v>1.7965</v>
      </c>
      <c r="H30" s="226">
        <v>1.7965</v>
      </c>
      <c r="I30" s="226">
        <v>1.7965</v>
      </c>
      <c r="J30" s="226">
        <v>1.7965</v>
      </c>
      <c r="K30" s="226">
        <v>1.7965</v>
      </c>
      <c r="L30" s="226">
        <v>1.8015000000000001</v>
      </c>
      <c r="M30" s="226">
        <v>1.8015000000000001</v>
      </c>
      <c r="N30" s="226">
        <v>1.8015000000000001</v>
      </c>
      <c r="O30" s="226">
        <v>1.8266</v>
      </c>
      <c r="P30" s="226">
        <v>1.8268</v>
      </c>
      <c r="Q30" s="226">
        <v>1.8267</v>
      </c>
      <c r="R30" s="226">
        <v>1.8266</v>
      </c>
      <c r="S30" s="226">
        <v>1.8267</v>
      </c>
      <c r="T30" s="226">
        <v>1.8268</v>
      </c>
      <c r="U30" s="226">
        <v>1.8268</v>
      </c>
      <c r="V30" s="226">
        <v>1.8268</v>
      </c>
      <c r="W30" s="226">
        <v>1.8268</v>
      </c>
      <c r="X30" s="226">
        <v>1.8267</v>
      </c>
      <c r="Y30" s="226">
        <v>1.8268</v>
      </c>
      <c r="Z30" s="226">
        <v>1.8259000000000001</v>
      </c>
      <c r="AA30" s="226">
        <v>1.8398000000000001</v>
      </c>
      <c r="AB30" s="226">
        <v>1.8403</v>
      </c>
      <c r="AC30" s="226">
        <v>1.8399000000000001</v>
      </c>
      <c r="AD30" s="226">
        <v>1.8499000000000001</v>
      </c>
      <c r="AE30" s="226">
        <v>1.8499000000000001</v>
      </c>
      <c r="AF30" s="226">
        <v>1.8499000000000001</v>
      </c>
      <c r="AG30" s="226">
        <v>1.8593999999999999</v>
      </c>
      <c r="AH30" s="226">
        <v>1.8593999999999999</v>
      </c>
      <c r="AI30" s="226">
        <v>1.8597999999999999</v>
      </c>
      <c r="AJ30" s="226">
        <v>1.8596999999999999</v>
      </c>
      <c r="AK30" s="226">
        <v>1.8596999999999999</v>
      </c>
      <c r="AL30" s="226">
        <v>1.8596999999999999</v>
      </c>
      <c r="AM30" s="226">
        <v>1.8762000000000001</v>
      </c>
      <c r="AN30" s="226">
        <v>1.8773</v>
      </c>
      <c r="AO30" s="226">
        <v>1.877</v>
      </c>
      <c r="AP30" s="226">
        <v>1.8569</v>
      </c>
      <c r="AQ30" s="226">
        <v>1.8768</v>
      </c>
      <c r="AR30" s="226">
        <v>1.8768</v>
      </c>
      <c r="AS30" s="226">
        <v>1.8885000000000001</v>
      </c>
      <c r="AT30" s="226">
        <v>1.8904000000000001</v>
      </c>
      <c r="AU30" s="226">
        <v>1.8833</v>
      </c>
      <c r="AV30" s="226">
        <v>1.8620000000000001</v>
      </c>
      <c r="AW30" s="226">
        <v>1.8873</v>
      </c>
      <c r="AX30" s="226">
        <v>1.8857999999999999</v>
      </c>
      <c r="AY30" s="226">
        <v>1.8593999999999999</v>
      </c>
      <c r="AZ30" s="226">
        <v>1.8476999999999999</v>
      </c>
      <c r="BA30" s="226">
        <v>0.47720000000000001</v>
      </c>
      <c r="BB30" s="226">
        <v>0.28699999999999998</v>
      </c>
      <c r="BC30" s="780">
        <v>0.28708169859999999</v>
      </c>
      <c r="BD30" s="780">
        <v>0.46721455387999999</v>
      </c>
      <c r="BE30" s="780">
        <v>0.72719769918999999</v>
      </c>
      <c r="BF30" s="287">
        <v>0.48740665127999999</v>
      </c>
      <c r="BG30" s="287">
        <v>0.60741983444000003</v>
      </c>
      <c r="BH30" s="287">
        <v>0.76733546243999995</v>
      </c>
      <c r="BI30" s="287">
        <v>0.92738748008000005</v>
      </c>
      <c r="BJ30" s="287">
        <v>1.0874664599999999</v>
      </c>
      <c r="BK30" s="287">
        <v>1.2172641246</v>
      </c>
      <c r="BL30" s="287">
        <v>1.3574244659000001</v>
      </c>
      <c r="BM30" s="287">
        <v>1.5173403919999999</v>
      </c>
      <c r="BN30" s="287">
        <v>1.5674005421999999</v>
      </c>
      <c r="BO30" s="287">
        <v>1.6474132802000001</v>
      </c>
      <c r="BP30" s="287">
        <v>1.6775215164999999</v>
      </c>
      <c r="BQ30" s="287">
        <v>1.6975014956000001</v>
      </c>
      <c r="BR30" s="287">
        <v>1.707493693</v>
      </c>
      <c r="BS30" s="287">
        <v>1.7175065262</v>
      </c>
      <c r="BT30" s="287">
        <v>1.7224242331999999</v>
      </c>
      <c r="BU30" s="287">
        <v>1.7224794877</v>
      </c>
      <c r="BV30" s="287">
        <v>1.7225630655999999</v>
      </c>
    </row>
    <row r="31" spans="1:74" ht="11.1" customHeight="1" x14ac:dyDescent="0.2">
      <c r="A31" s="255" t="s">
        <v>290</v>
      </c>
      <c r="B31" s="322" t="s">
        <v>291</v>
      </c>
      <c r="C31" s="226">
        <v>3.9125000000000001</v>
      </c>
      <c r="D31" s="226">
        <v>4.1165000000000003</v>
      </c>
      <c r="E31" s="226">
        <v>4.0964999999999998</v>
      </c>
      <c r="F31" s="226">
        <v>4.2175000000000002</v>
      </c>
      <c r="G31" s="226">
        <v>4.2774999999999999</v>
      </c>
      <c r="H31" s="226">
        <v>4.3475000000000001</v>
      </c>
      <c r="I31" s="226">
        <v>4.2685000000000004</v>
      </c>
      <c r="J31" s="226">
        <v>4.3185000000000002</v>
      </c>
      <c r="K31" s="226">
        <v>4.3585000000000003</v>
      </c>
      <c r="L31" s="226">
        <v>4.4295</v>
      </c>
      <c r="M31" s="226">
        <v>4.3494999999999999</v>
      </c>
      <c r="N31" s="226">
        <v>4.3094999999999999</v>
      </c>
      <c r="O31" s="226">
        <v>4.3094999999999999</v>
      </c>
      <c r="P31" s="226">
        <v>4.3098999999999998</v>
      </c>
      <c r="Q31" s="226">
        <v>4.3297999999999996</v>
      </c>
      <c r="R31" s="226">
        <v>4.2295999999999996</v>
      </c>
      <c r="S31" s="226">
        <v>4.1997</v>
      </c>
      <c r="T31" s="226">
        <v>4.1399999999999997</v>
      </c>
      <c r="U31" s="226">
        <v>4.1299000000000001</v>
      </c>
      <c r="V31" s="226">
        <v>4.0399000000000003</v>
      </c>
      <c r="W31" s="226">
        <v>4.05</v>
      </c>
      <c r="X31" s="226">
        <v>4.1097000000000001</v>
      </c>
      <c r="Y31" s="226">
        <v>4.1498999999999997</v>
      </c>
      <c r="Z31" s="226">
        <v>4.2102000000000004</v>
      </c>
      <c r="AA31" s="226">
        <v>4.2347000000000001</v>
      </c>
      <c r="AB31" s="226">
        <v>4.2153</v>
      </c>
      <c r="AC31" s="226">
        <v>4.1849999999999996</v>
      </c>
      <c r="AD31" s="226">
        <v>4.1749999999999998</v>
      </c>
      <c r="AE31" s="226">
        <v>4.2149999999999999</v>
      </c>
      <c r="AF31" s="226">
        <v>4.21</v>
      </c>
      <c r="AG31" s="226">
        <v>4.1990999999999996</v>
      </c>
      <c r="AH31" s="226">
        <v>4.2089999999999996</v>
      </c>
      <c r="AI31" s="226">
        <v>4.32</v>
      </c>
      <c r="AJ31" s="226">
        <v>4.3399000000000001</v>
      </c>
      <c r="AK31" s="226">
        <v>4.34</v>
      </c>
      <c r="AL31" s="226">
        <v>4.2701000000000002</v>
      </c>
      <c r="AM31" s="226">
        <v>4.1448</v>
      </c>
      <c r="AN31" s="226">
        <v>4.1348000000000003</v>
      </c>
      <c r="AO31" s="226">
        <v>4.1447000000000003</v>
      </c>
      <c r="AP31" s="226">
        <v>4.1547999999999998</v>
      </c>
      <c r="AQ31" s="226">
        <v>4.2747999999999999</v>
      </c>
      <c r="AR31" s="226">
        <v>4.2453000000000003</v>
      </c>
      <c r="AS31" s="226">
        <v>4.4151999999999996</v>
      </c>
      <c r="AT31" s="226">
        <v>4.4550000000000001</v>
      </c>
      <c r="AU31" s="226">
        <v>4.5251999999999999</v>
      </c>
      <c r="AV31" s="226">
        <v>4.4950000000000001</v>
      </c>
      <c r="AW31" s="226">
        <v>4.5599999999999996</v>
      </c>
      <c r="AX31" s="226">
        <v>4.5053000000000001</v>
      </c>
      <c r="AY31" s="226">
        <v>4.5397999999999996</v>
      </c>
      <c r="AZ31" s="226">
        <v>4.6001000000000003</v>
      </c>
      <c r="BA31" s="226">
        <v>2.7665999999999999</v>
      </c>
      <c r="BB31" s="226">
        <v>2.7162999999999999</v>
      </c>
      <c r="BC31" s="780">
        <v>2.8463163976999999</v>
      </c>
      <c r="BD31" s="780">
        <v>4.3666224994</v>
      </c>
      <c r="BE31" s="780">
        <v>4.3265836658000003</v>
      </c>
      <c r="BF31" s="287">
        <v>3.9370650963</v>
      </c>
      <c r="BG31" s="287">
        <v>4.1670954704999996</v>
      </c>
      <c r="BH31" s="287">
        <v>4.3869010755</v>
      </c>
      <c r="BI31" s="287">
        <v>4.4170209253000001</v>
      </c>
      <c r="BJ31" s="287">
        <v>4.5172028968999998</v>
      </c>
      <c r="BK31" s="287">
        <v>4.6867367114</v>
      </c>
      <c r="BL31" s="287">
        <v>4.7071061414999997</v>
      </c>
      <c r="BM31" s="287">
        <v>4.8569124332999998</v>
      </c>
      <c r="BN31" s="287">
        <v>4.8770510206999997</v>
      </c>
      <c r="BO31" s="287">
        <v>4.9870803694000001</v>
      </c>
      <c r="BP31" s="287">
        <v>5.0073297485000001</v>
      </c>
      <c r="BQ31" s="287">
        <v>5.1172836198000002</v>
      </c>
      <c r="BR31" s="287">
        <v>5.1172656422999996</v>
      </c>
      <c r="BS31" s="287">
        <v>5.2372952103000001</v>
      </c>
      <c r="BT31" s="287">
        <v>5.2371056054</v>
      </c>
      <c r="BU31" s="287">
        <v>5.3372329130000002</v>
      </c>
      <c r="BV31" s="287">
        <v>5.3374254785000002</v>
      </c>
    </row>
    <row r="32" spans="1:74" ht="11.1" customHeight="1" x14ac:dyDescent="0.2">
      <c r="A32" s="255"/>
      <c r="B32" s="331"/>
      <c r="C32" s="226"/>
      <c r="D32" s="226"/>
      <c r="E32" s="226"/>
      <c r="F32" s="226"/>
      <c r="G32" s="226"/>
      <c r="H32" s="226"/>
      <c r="I32" s="226"/>
      <c r="J32" s="226"/>
      <c r="K32" s="226"/>
      <c r="L32" s="226"/>
      <c r="M32" s="226"/>
      <c r="N32" s="226"/>
      <c r="O32" s="226"/>
      <c r="P32" s="226"/>
      <c r="Q32" s="226"/>
      <c r="R32" s="226"/>
      <c r="S32" s="226"/>
      <c r="T32" s="226"/>
      <c r="U32" s="226"/>
      <c r="V32" s="226"/>
      <c r="W32" s="226"/>
      <c r="X32" s="226"/>
      <c r="Y32" s="226"/>
      <c r="Z32" s="226"/>
      <c r="AA32" s="226"/>
      <c r="AB32" s="226"/>
      <c r="AC32" s="226"/>
      <c r="AD32" s="226"/>
      <c r="AE32" s="226"/>
      <c r="AF32" s="226"/>
      <c r="AG32" s="226"/>
      <c r="AH32" s="226"/>
      <c r="AI32" s="226"/>
      <c r="AJ32" s="226"/>
      <c r="AK32" s="226"/>
      <c r="AL32" s="226"/>
      <c r="AM32" s="226"/>
      <c r="AN32" s="226"/>
      <c r="AO32" s="226"/>
      <c r="AP32" s="226"/>
      <c r="AQ32" s="226"/>
      <c r="AR32" s="226"/>
      <c r="AS32" s="226"/>
      <c r="AT32" s="226"/>
      <c r="AU32" s="226"/>
      <c r="AV32" s="226"/>
      <c r="AW32" s="226"/>
      <c r="AX32" s="226"/>
      <c r="AY32" s="226"/>
      <c r="AZ32" s="780"/>
      <c r="BA32" s="780"/>
      <c r="BB32" s="780"/>
      <c r="BC32" s="780"/>
      <c r="BD32" s="780"/>
      <c r="BE32" s="780"/>
      <c r="BF32" s="287"/>
      <c r="BG32" s="287"/>
      <c r="BH32" s="287"/>
      <c r="BI32" s="287"/>
      <c r="BJ32" s="287"/>
      <c r="BK32" s="287"/>
      <c r="BL32" s="287"/>
      <c r="BM32" s="287"/>
      <c r="BN32" s="287"/>
      <c r="BO32" s="287"/>
      <c r="BP32" s="287"/>
      <c r="BQ32" s="287"/>
      <c r="BR32" s="287"/>
      <c r="BS32" s="287"/>
      <c r="BT32" s="287"/>
      <c r="BU32" s="287"/>
      <c r="BV32" s="287"/>
    </row>
    <row r="33" spans="1:74" s="210" customFormat="1" ht="11.1" customHeight="1" x14ac:dyDescent="0.2">
      <c r="A33" s="324" t="s">
        <v>292</v>
      </c>
      <c r="B33" s="330" t="s">
        <v>293</v>
      </c>
      <c r="C33" s="71">
        <v>2.5608</v>
      </c>
      <c r="D33" s="71">
        <v>2.629</v>
      </c>
      <c r="E33" s="71">
        <v>2.5973000000000002</v>
      </c>
      <c r="F33" s="71">
        <v>2.6421000000000001</v>
      </c>
      <c r="G33" s="71">
        <v>2.6633</v>
      </c>
      <c r="H33" s="71">
        <v>2.6999</v>
      </c>
      <c r="I33" s="71">
        <v>2.6070000000000002</v>
      </c>
      <c r="J33" s="71">
        <v>2.6530999999999998</v>
      </c>
      <c r="K33" s="71">
        <v>2.6225000000000001</v>
      </c>
      <c r="L33" s="71">
        <v>2.5846</v>
      </c>
      <c r="M33" s="71">
        <v>2.5421999999999998</v>
      </c>
      <c r="N33" s="71">
        <v>2.5741999999999998</v>
      </c>
      <c r="O33" s="71">
        <v>2.6009000000000002</v>
      </c>
      <c r="P33" s="71">
        <v>2.5310999999999999</v>
      </c>
      <c r="Q33" s="71">
        <v>2.4681999999999999</v>
      </c>
      <c r="R33" s="71">
        <v>2.5657000000000001</v>
      </c>
      <c r="S33" s="71">
        <v>2.6484999999999999</v>
      </c>
      <c r="T33" s="71">
        <v>2.6349</v>
      </c>
      <c r="U33" s="71">
        <v>2.6501999999999999</v>
      </c>
      <c r="V33" s="71">
        <v>2.5928</v>
      </c>
      <c r="W33" s="71">
        <v>2.5842999999999998</v>
      </c>
      <c r="X33" s="71">
        <v>2.6625000000000001</v>
      </c>
      <c r="Y33" s="71">
        <v>2.6415999999999999</v>
      </c>
      <c r="Z33" s="71">
        <v>2.7248999999999999</v>
      </c>
      <c r="AA33" s="71">
        <v>2.6476999999999999</v>
      </c>
      <c r="AB33" s="71">
        <v>2.6652999999999998</v>
      </c>
      <c r="AC33" s="71">
        <v>2.5409999999999999</v>
      </c>
      <c r="AD33" s="71">
        <v>2.4702999999999999</v>
      </c>
      <c r="AE33" s="71">
        <v>2.4630999999999998</v>
      </c>
      <c r="AF33" s="71">
        <v>2.5310999999999999</v>
      </c>
      <c r="AG33" s="71">
        <v>2.4823</v>
      </c>
      <c r="AH33" s="71">
        <v>2.5889000000000002</v>
      </c>
      <c r="AI33" s="71">
        <v>2.5236000000000001</v>
      </c>
      <c r="AJ33" s="71">
        <v>2.5299999999999998</v>
      </c>
      <c r="AK33" s="71">
        <v>2.5794000000000001</v>
      </c>
      <c r="AL33" s="71">
        <v>2.5265</v>
      </c>
      <c r="AM33" s="71">
        <v>2.5125999999999999</v>
      </c>
      <c r="AN33" s="71">
        <v>2.5596999999999999</v>
      </c>
      <c r="AO33" s="71">
        <v>2.5407000000000002</v>
      </c>
      <c r="AP33" s="71">
        <v>2.5354999999999999</v>
      </c>
      <c r="AQ33" s="71">
        <v>2.5358000000000001</v>
      </c>
      <c r="AR33" s="71">
        <v>2.5019999999999998</v>
      </c>
      <c r="AS33" s="71">
        <v>2.6867999999999999</v>
      </c>
      <c r="AT33" s="71">
        <v>2.6301999999999999</v>
      </c>
      <c r="AU33" s="71">
        <v>2.6581000000000001</v>
      </c>
      <c r="AV33" s="71">
        <v>2.6377000000000002</v>
      </c>
      <c r="AW33" s="71">
        <v>2.6429</v>
      </c>
      <c r="AX33" s="71">
        <v>2.5897999999999999</v>
      </c>
      <c r="AY33" s="71">
        <v>2.4851999999999999</v>
      </c>
      <c r="AZ33" s="792">
        <v>2.5451000000000001</v>
      </c>
      <c r="BA33" s="792">
        <v>2.6533000000000002</v>
      </c>
      <c r="BB33" s="792">
        <v>2.6072000000000002</v>
      </c>
      <c r="BC33" s="792">
        <v>2.5852326701999999</v>
      </c>
      <c r="BD33" s="792">
        <v>2.6356886442</v>
      </c>
      <c r="BE33" s="792">
        <v>2.5948146268999999</v>
      </c>
      <c r="BF33" s="317">
        <v>2.6554267128000002</v>
      </c>
      <c r="BG33" s="317">
        <v>2.6646090545000001</v>
      </c>
      <c r="BH33" s="317">
        <v>2.6755752036999998</v>
      </c>
      <c r="BI33" s="317">
        <v>2.6918336237</v>
      </c>
      <c r="BJ33" s="317">
        <v>2.7091466871000001</v>
      </c>
      <c r="BK33" s="317">
        <v>2.6364124415000001</v>
      </c>
      <c r="BL33" s="317">
        <v>2.6378417169000001</v>
      </c>
      <c r="BM33" s="317">
        <v>2.6387979240999999</v>
      </c>
      <c r="BN33" s="317">
        <v>2.6340632497000001</v>
      </c>
      <c r="BO33" s="317">
        <v>2.6352214717</v>
      </c>
      <c r="BP33" s="317">
        <v>2.6365832673999998</v>
      </c>
      <c r="BQ33" s="317">
        <v>2.6316626089000001</v>
      </c>
      <c r="BR33" s="317">
        <v>2.6327648675000002</v>
      </c>
      <c r="BS33" s="317">
        <v>2.6339084699000002</v>
      </c>
      <c r="BT33" s="317">
        <v>2.6338420172000001</v>
      </c>
      <c r="BU33" s="317">
        <v>2.6375711899000001</v>
      </c>
      <c r="BV33" s="317">
        <v>2.6413587826999998</v>
      </c>
    </row>
    <row r="34" spans="1:74" ht="11.1" customHeight="1" x14ac:dyDescent="0.2">
      <c r="A34" s="255" t="s">
        <v>294</v>
      </c>
      <c r="B34" s="331" t="s">
        <v>295</v>
      </c>
      <c r="C34" s="226">
        <v>1.1579999999999999</v>
      </c>
      <c r="D34" s="226">
        <v>1.218</v>
      </c>
      <c r="E34" s="226">
        <v>1.1879999999999999</v>
      </c>
      <c r="F34" s="226">
        <v>1.238</v>
      </c>
      <c r="G34" s="226">
        <v>1.198</v>
      </c>
      <c r="H34" s="226">
        <v>1.238</v>
      </c>
      <c r="I34" s="226">
        <v>1.1779999999999999</v>
      </c>
      <c r="J34" s="226">
        <v>1.218</v>
      </c>
      <c r="K34" s="226">
        <v>1.1879999999999999</v>
      </c>
      <c r="L34" s="226">
        <v>1.1479999999999999</v>
      </c>
      <c r="M34" s="226">
        <v>1.1080000000000001</v>
      </c>
      <c r="N34" s="226">
        <v>1.1479999999999999</v>
      </c>
      <c r="O34" s="226">
        <v>1.1854</v>
      </c>
      <c r="P34" s="226">
        <v>1.1153999999999999</v>
      </c>
      <c r="Q34" s="226">
        <v>1.0553999999999999</v>
      </c>
      <c r="R34" s="226">
        <v>1.1354</v>
      </c>
      <c r="S34" s="226">
        <v>1.2154</v>
      </c>
      <c r="T34" s="226">
        <v>1.1854</v>
      </c>
      <c r="U34" s="226">
        <v>1.2154</v>
      </c>
      <c r="V34" s="226">
        <v>1.1554</v>
      </c>
      <c r="W34" s="226">
        <v>1.1554</v>
      </c>
      <c r="X34" s="226">
        <v>1.2154</v>
      </c>
      <c r="Y34" s="226">
        <v>1.1854</v>
      </c>
      <c r="Z34" s="226">
        <v>1.2654000000000001</v>
      </c>
      <c r="AA34" s="226">
        <v>1.1934</v>
      </c>
      <c r="AB34" s="226">
        <v>1.2334000000000001</v>
      </c>
      <c r="AC34" s="226">
        <v>1.1834</v>
      </c>
      <c r="AD34" s="226">
        <v>1.1334</v>
      </c>
      <c r="AE34" s="226">
        <v>1.1434</v>
      </c>
      <c r="AF34" s="226">
        <v>1.2034</v>
      </c>
      <c r="AG34" s="226">
        <v>1.1535</v>
      </c>
      <c r="AH34" s="226">
        <v>1.2135</v>
      </c>
      <c r="AI34" s="226">
        <v>1.1334</v>
      </c>
      <c r="AJ34" s="226">
        <v>1.1334</v>
      </c>
      <c r="AK34" s="226">
        <v>1.1534</v>
      </c>
      <c r="AL34" s="226">
        <v>1.0933999999999999</v>
      </c>
      <c r="AM34" s="226">
        <v>1.0637000000000001</v>
      </c>
      <c r="AN34" s="226">
        <v>1.0936999999999999</v>
      </c>
      <c r="AO34" s="226">
        <v>1.0837000000000001</v>
      </c>
      <c r="AP34" s="226">
        <v>1.0737000000000001</v>
      </c>
      <c r="AQ34" s="226">
        <v>1.0337000000000001</v>
      </c>
      <c r="AR34" s="226">
        <v>0.93359999999999999</v>
      </c>
      <c r="AS34" s="226">
        <v>1.1335999999999999</v>
      </c>
      <c r="AT34" s="226">
        <v>1.0637000000000001</v>
      </c>
      <c r="AU34" s="226">
        <v>1.0736000000000001</v>
      </c>
      <c r="AV34" s="226">
        <v>1.0537000000000001</v>
      </c>
      <c r="AW34" s="226">
        <v>1.0737000000000001</v>
      </c>
      <c r="AX34" s="226">
        <v>1.0336000000000001</v>
      </c>
      <c r="AY34" s="226">
        <v>0.98019999999999996</v>
      </c>
      <c r="AZ34" s="780">
        <v>1.0102</v>
      </c>
      <c r="BA34" s="780">
        <v>1.1002000000000001</v>
      </c>
      <c r="BB34" s="780">
        <v>1.0602</v>
      </c>
      <c r="BC34" s="780">
        <v>1.0301997277999999</v>
      </c>
      <c r="BD34" s="780">
        <v>1.0801847144000001</v>
      </c>
      <c r="BE34" s="780">
        <v>1.0461866191</v>
      </c>
      <c r="BF34" s="287">
        <v>1.1061630063000001</v>
      </c>
      <c r="BG34" s="287">
        <v>1.1161615165000001</v>
      </c>
      <c r="BH34" s="287">
        <v>1.1261710511</v>
      </c>
      <c r="BI34" s="287">
        <v>1.1361651728</v>
      </c>
      <c r="BJ34" s="287">
        <v>1.1461562476</v>
      </c>
      <c r="BK34" s="287">
        <v>1.1461791126</v>
      </c>
      <c r="BL34" s="287">
        <v>1.1461609932000001</v>
      </c>
      <c r="BM34" s="287">
        <v>1.1461704939999999</v>
      </c>
      <c r="BN34" s="287">
        <v>1.1461636967</v>
      </c>
      <c r="BO34" s="287">
        <v>1.1461622572000001</v>
      </c>
      <c r="BP34" s="287">
        <v>1.1461500258999999</v>
      </c>
      <c r="BQ34" s="287">
        <v>1.1461522883999999</v>
      </c>
      <c r="BR34" s="287">
        <v>1.1461531701000001</v>
      </c>
      <c r="BS34" s="287">
        <v>1.1461517199</v>
      </c>
      <c r="BT34" s="287">
        <v>1.1461610195</v>
      </c>
      <c r="BU34" s="287">
        <v>1.1461547754000001</v>
      </c>
      <c r="BV34" s="287">
        <v>1.1461453306</v>
      </c>
    </row>
    <row r="35" spans="1:74" ht="11.1" customHeight="1" x14ac:dyDescent="0.2">
      <c r="A35" s="255" t="s">
        <v>296</v>
      </c>
      <c r="B35" s="331" t="s">
        <v>297</v>
      </c>
      <c r="C35" s="226">
        <v>0.65280000000000005</v>
      </c>
      <c r="D35" s="226">
        <v>0.65369999999999995</v>
      </c>
      <c r="E35" s="226">
        <v>0.66090000000000004</v>
      </c>
      <c r="F35" s="226">
        <v>0.65429999999999999</v>
      </c>
      <c r="G35" s="226">
        <v>0.68969999999999998</v>
      </c>
      <c r="H35" s="226">
        <v>0.68810000000000004</v>
      </c>
      <c r="I35" s="226">
        <v>0.6633</v>
      </c>
      <c r="J35" s="226">
        <v>0.67179999999999995</v>
      </c>
      <c r="K35" s="226">
        <v>0.66479999999999995</v>
      </c>
      <c r="L35" s="226">
        <v>0.66320000000000001</v>
      </c>
      <c r="M35" s="226">
        <v>0.66810000000000003</v>
      </c>
      <c r="N35" s="226">
        <v>0.66769999999999996</v>
      </c>
      <c r="O35" s="226">
        <v>0.65629999999999999</v>
      </c>
      <c r="P35" s="226">
        <v>0.66180000000000005</v>
      </c>
      <c r="Q35" s="226">
        <v>0.66700000000000004</v>
      </c>
      <c r="R35" s="226">
        <v>0.68330000000000002</v>
      </c>
      <c r="S35" s="226">
        <v>0.66769999999999996</v>
      </c>
      <c r="T35" s="226">
        <v>0.66910000000000003</v>
      </c>
      <c r="U35" s="226">
        <v>0.66839999999999999</v>
      </c>
      <c r="V35" s="226">
        <v>0.67100000000000004</v>
      </c>
      <c r="W35" s="226">
        <v>0.65890000000000004</v>
      </c>
      <c r="X35" s="226">
        <v>0.66539999999999999</v>
      </c>
      <c r="Y35" s="226">
        <v>0.66420000000000001</v>
      </c>
      <c r="Z35" s="226">
        <v>0.66180000000000005</v>
      </c>
      <c r="AA35" s="226">
        <v>0.6593</v>
      </c>
      <c r="AB35" s="226">
        <v>0.65359999999999996</v>
      </c>
      <c r="AC35" s="226">
        <v>0.65400000000000003</v>
      </c>
      <c r="AD35" s="226">
        <v>0.64529999999999998</v>
      </c>
      <c r="AE35" s="226">
        <v>0.64359999999999995</v>
      </c>
      <c r="AF35" s="226">
        <v>0.6462</v>
      </c>
      <c r="AG35" s="226">
        <v>0.63939999999999997</v>
      </c>
      <c r="AH35" s="226">
        <v>0.62690000000000001</v>
      </c>
      <c r="AI35" s="226">
        <v>0.62790000000000001</v>
      </c>
      <c r="AJ35" s="226">
        <v>0.61839999999999995</v>
      </c>
      <c r="AK35" s="226">
        <v>0.62719999999999998</v>
      </c>
      <c r="AL35" s="226">
        <v>0.62490000000000001</v>
      </c>
      <c r="AM35" s="226">
        <v>0.61799999999999999</v>
      </c>
      <c r="AN35" s="226">
        <v>0.6109</v>
      </c>
      <c r="AO35" s="226">
        <v>0.6099</v>
      </c>
      <c r="AP35" s="226">
        <v>0.6099</v>
      </c>
      <c r="AQ35" s="226">
        <v>0.6099</v>
      </c>
      <c r="AR35" s="226">
        <v>0.6099</v>
      </c>
      <c r="AS35" s="226">
        <v>0.58889999999999998</v>
      </c>
      <c r="AT35" s="226">
        <v>0.60389999999999999</v>
      </c>
      <c r="AU35" s="226">
        <v>0.62219999999999998</v>
      </c>
      <c r="AV35" s="226">
        <v>0.62219999999999998</v>
      </c>
      <c r="AW35" s="226">
        <v>0.62219999999999998</v>
      </c>
      <c r="AX35" s="226">
        <v>0.62219999999999998</v>
      </c>
      <c r="AY35" s="226">
        <v>0.59940000000000004</v>
      </c>
      <c r="AZ35" s="780">
        <v>0.59930000000000005</v>
      </c>
      <c r="BA35" s="780">
        <v>0.59940000000000004</v>
      </c>
      <c r="BB35" s="780">
        <v>0.59940000000000004</v>
      </c>
      <c r="BC35" s="780">
        <v>0.59944192728000001</v>
      </c>
      <c r="BD35" s="780">
        <v>0.59942571459000005</v>
      </c>
      <c r="BE35" s="780">
        <v>0.59942777141000003</v>
      </c>
      <c r="BF35" s="287">
        <v>0.59940227240999999</v>
      </c>
      <c r="BG35" s="287">
        <v>0.59940066363</v>
      </c>
      <c r="BH35" s="287">
        <v>0.59941095978000003</v>
      </c>
      <c r="BI35" s="287">
        <v>0.59940461192000005</v>
      </c>
      <c r="BJ35" s="287">
        <v>0.59939497378999995</v>
      </c>
      <c r="BK35" s="287">
        <v>0.53999078003000001</v>
      </c>
      <c r="BL35" s="287">
        <v>0.53997121312999996</v>
      </c>
      <c r="BM35" s="287">
        <v>0.53998147289999998</v>
      </c>
      <c r="BN35" s="287">
        <v>0.53997413261000005</v>
      </c>
      <c r="BO35" s="287">
        <v>0.53997257815999999</v>
      </c>
      <c r="BP35" s="287">
        <v>0.53995936977000003</v>
      </c>
      <c r="BQ35" s="287">
        <v>0.53996181298000001</v>
      </c>
      <c r="BR35" s="287">
        <v>0.53996276515999997</v>
      </c>
      <c r="BS35" s="287">
        <v>0.53996119908999995</v>
      </c>
      <c r="BT35" s="287">
        <v>0.53997124152999998</v>
      </c>
      <c r="BU35" s="287">
        <v>0.53996449866999996</v>
      </c>
      <c r="BV35" s="287">
        <v>0.53995429941999995</v>
      </c>
    </row>
    <row r="36" spans="1:74" ht="11.1" customHeight="1" x14ac:dyDescent="0.2">
      <c r="A36" s="255"/>
      <c r="B36" s="331"/>
      <c r="C36" s="226"/>
      <c r="D36" s="226"/>
      <c r="E36" s="226"/>
      <c r="F36" s="226"/>
      <c r="G36" s="226"/>
      <c r="H36" s="226"/>
      <c r="I36" s="226"/>
      <c r="J36" s="226"/>
      <c r="K36" s="226"/>
      <c r="L36" s="226"/>
      <c r="M36" s="226"/>
      <c r="N36" s="226"/>
      <c r="O36" s="226"/>
      <c r="P36" s="226"/>
      <c r="Q36" s="226"/>
      <c r="R36" s="226"/>
      <c r="S36" s="226"/>
      <c r="T36" s="226"/>
      <c r="U36" s="226"/>
      <c r="V36" s="226"/>
      <c r="W36" s="226"/>
      <c r="X36" s="226"/>
      <c r="Y36" s="226"/>
      <c r="Z36" s="226"/>
      <c r="AA36" s="226"/>
      <c r="AB36" s="226"/>
      <c r="AC36" s="226"/>
      <c r="AD36" s="226"/>
      <c r="AE36" s="226"/>
      <c r="AF36" s="226"/>
      <c r="AG36" s="226"/>
      <c r="AH36" s="226"/>
      <c r="AI36" s="226"/>
      <c r="AJ36" s="226"/>
      <c r="AK36" s="226"/>
      <c r="AL36" s="226"/>
      <c r="AM36" s="226"/>
      <c r="AN36" s="226"/>
      <c r="AO36" s="226"/>
      <c r="AP36" s="226"/>
      <c r="AQ36" s="226"/>
      <c r="AR36" s="226"/>
      <c r="AS36" s="226"/>
      <c r="AT36" s="226"/>
      <c r="AU36" s="226"/>
      <c r="AV36" s="226"/>
      <c r="AW36" s="226"/>
      <c r="AX36" s="226"/>
      <c r="AY36" s="226"/>
      <c r="AZ36" s="780"/>
      <c r="BA36" s="780"/>
      <c r="BB36" s="780"/>
      <c r="BC36" s="780"/>
      <c r="BD36" s="780"/>
      <c r="BE36" s="780"/>
      <c r="BF36" s="287"/>
      <c r="BG36" s="287"/>
      <c r="BH36" s="287"/>
      <c r="BI36" s="287"/>
      <c r="BJ36" s="287"/>
      <c r="BK36" s="287"/>
      <c r="BL36" s="287"/>
      <c r="BM36" s="287"/>
      <c r="BN36" s="287"/>
      <c r="BO36" s="287"/>
      <c r="BP36" s="287"/>
      <c r="BQ36" s="287"/>
      <c r="BR36" s="287"/>
      <c r="BS36" s="287"/>
      <c r="BT36" s="287"/>
      <c r="BU36" s="287"/>
      <c r="BV36" s="287"/>
    </row>
    <row r="37" spans="1:74" s="210" customFormat="1" ht="11.1" customHeight="1" x14ac:dyDescent="0.2">
      <c r="A37" s="324" t="s">
        <v>298</v>
      </c>
      <c r="B37" s="330" t="s">
        <v>299</v>
      </c>
      <c r="C37" s="71">
        <v>9.1685999999999996</v>
      </c>
      <c r="D37" s="71">
        <v>9.1786999999999992</v>
      </c>
      <c r="E37" s="71">
        <v>9.2029999999999994</v>
      </c>
      <c r="F37" s="71">
        <v>9.1720000000000006</v>
      </c>
      <c r="G37" s="71">
        <v>9.1533999999999995</v>
      </c>
      <c r="H37" s="71">
        <v>9.2172000000000001</v>
      </c>
      <c r="I37" s="71">
        <v>8.8351000000000006</v>
      </c>
      <c r="J37" s="71">
        <v>8.8584999999999994</v>
      </c>
      <c r="K37" s="71">
        <v>8.9946000000000002</v>
      </c>
      <c r="L37" s="71">
        <v>8.9907000000000004</v>
      </c>
      <c r="M37" s="71">
        <v>9.0802999999999994</v>
      </c>
      <c r="N37" s="71">
        <v>8.9974000000000007</v>
      </c>
      <c r="O37" s="71">
        <v>9.2174999999999994</v>
      </c>
      <c r="P37" s="71">
        <v>9.3508999999999993</v>
      </c>
      <c r="Q37" s="71">
        <v>9.3383000000000003</v>
      </c>
      <c r="R37" s="71">
        <v>9.2143999999999995</v>
      </c>
      <c r="S37" s="71">
        <v>9.2614000000000001</v>
      </c>
      <c r="T37" s="71">
        <v>9.2998999999999992</v>
      </c>
      <c r="U37" s="71">
        <v>9.0900999999999996</v>
      </c>
      <c r="V37" s="71">
        <v>9.0958000000000006</v>
      </c>
      <c r="W37" s="71">
        <v>9.07</v>
      </c>
      <c r="X37" s="71">
        <v>9.0747999999999998</v>
      </c>
      <c r="Y37" s="71">
        <v>9.1631</v>
      </c>
      <c r="Z37" s="71">
        <v>9.2083999999999993</v>
      </c>
      <c r="AA37" s="71">
        <v>9.3432999999999993</v>
      </c>
      <c r="AB37" s="71">
        <v>9.2937999999999992</v>
      </c>
      <c r="AC37" s="71">
        <v>9.3591999999999995</v>
      </c>
      <c r="AD37" s="71">
        <v>9.2741000000000007</v>
      </c>
      <c r="AE37" s="71">
        <v>9.2097999999999995</v>
      </c>
      <c r="AF37" s="71">
        <v>9.2470999999999997</v>
      </c>
      <c r="AG37" s="71">
        <v>9.1976999999999993</v>
      </c>
      <c r="AH37" s="71">
        <v>9.1044</v>
      </c>
      <c r="AI37" s="71">
        <v>8.9802</v>
      </c>
      <c r="AJ37" s="71">
        <v>9.1010000000000009</v>
      </c>
      <c r="AK37" s="71">
        <v>9.1693999999999996</v>
      </c>
      <c r="AL37" s="71">
        <v>9.2466000000000008</v>
      </c>
      <c r="AM37" s="71">
        <v>9.3558000000000003</v>
      </c>
      <c r="AN37" s="71">
        <v>9.3668999999999993</v>
      </c>
      <c r="AO37" s="71">
        <v>9.5396999999999998</v>
      </c>
      <c r="AP37" s="71">
        <v>9.3856999999999999</v>
      </c>
      <c r="AQ37" s="71">
        <v>9.4210999999999991</v>
      </c>
      <c r="AR37" s="71">
        <v>9.5203000000000007</v>
      </c>
      <c r="AS37" s="71">
        <v>9.4540000000000006</v>
      </c>
      <c r="AT37" s="71">
        <v>9.4153000000000002</v>
      </c>
      <c r="AU37" s="71">
        <v>9.2812999999999999</v>
      </c>
      <c r="AV37" s="71">
        <v>9.2913999999999994</v>
      </c>
      <c r="AW37" s="71">
        <v>9.4159000000000006</v>
      </c>
      <c r="AX37" s="71">
        <v>9.2820999999999998</v>
      </c>
      <c r="AY37" s="71">
        <v>9.3995999999999995</v>
      </c>
      <c r="AZ37" s="792">
        <v>9.4718999999999998</v>
      </c>
      <c r="BA37" s="792">
        <v>9.4903999999999993</v>
      </c>
      <c r="BB37" s="792">
        <v>9.3701000000000008</v>
      </c>
      <c r="BC37" s="792">
        <v>9.4554332495000004</v>
      </c>
      <c r="BD37" s="792">
        <v>9.5870361632000005</v>
      </c>
      <c r="BE37" s="792">
        <v>9.4894008251000006</v>
      </c>
      <c r="BF37" s="317">
        <v>9.5457828145000008</v>
      </c>
      <c r="BG37" s="317">
        <v>9.5819173164000002</v>
      </c>
      <c r="BH37" s="317">
        <v>9.5719323391</v>
      </c>
      <c r="BI37" s="317">
        <v>9.6057613155000006</v>
      </c>
      <c r="BJ37" s="317">
        <v>9.5449364483999997</v>
      </c>
      <c r="BK37" s="317">
        <v>9.5648848215999998</v>
      </c>
      <c r="BL37" s="317">
        <v>9.6197111787999994</v>
      </c>
      <c r="BM37" s="317">
        <v>9.5309277434999995</v>
      </c>
      <c r="BN37" s="317">
        <v>9.558059622</v>
      </c>
      <c r="BO37" s="317">
        <v>9.5527148942999993</v>
      </c>
      <c r="BP37" s="317">
        <v>9.6110292460999993</v>
      </c>
      <c r="BQ37" s="317">
        <v>9.5109770560999998</v>
      </c>
      <c r="BR37" s="317">
        <v>9.5440705841</v>
      </c>
      <c r="BS37" s="317">
        <v>9.5771923101999992</v>
      </c>
      <c r="BT37" s="317">
        <v>9.5637641741999992</v>
      </c>
      <c r="BU37" s="317">
        <v>9.5960656923999998</v>
      </c>
      <c r="BV37" s="317">
        <v>9.5465235926999998</v>
      </c>
    </row>
    <row r="38" spans="1:74" ht="11.1" customHeight="1" x14ac:dyDescent="0.2">
      <c r="A38" s="255" t="s">
        <v>300</v>
      </c>
      <c r="B38" s="331" t="s">
        <v>226</v>
      </c>
      <c r="C38" s="226">
        <v>5.2068000000000003</v>
      </c>
      <c r="D38" s="226">
        <v>5.1158000000000001</v>
      </c>
      <c r="E38" s="226">
        <v>5.1947999999999999</v>
      </c>
      <c r="F38" s="226">
        <v>5.1647999999999996</v>
      </c>
      <c r="G38" s="226">
        <v>5.1627000000000001</v>
      </c>
      <c r="H38" s="226">
        <v>5.2096999999999998</v>
      </c>
      <c r="I38" s="226">
        <v>5.0576999999999996</v>
      </c>
      <c r="J38" s="226">
        <v>5.0178000000000003</v>
      </c>
      <c r="K38" s="226">
        <v>5.0717999999999996</v>
      </c>
      <c r="L38" s="226">
        <v>5.0909000000000004</v>
      </c>
      <c r="M38" s="226">
        <v>5.1128</v>
      </c>
      <c r="N38" s="226">
        <v>5.0068999999999999</v>
      </c>
      <c r="O38" s="226">
        <v>5.2336999999999998</v>
      </c>
      <c r="P38" s="226">
        <v>5.3691000000000004</v>
      </c>
      <c r="Q38" s="226">
        <v>5.3560999999999996</v>
      </c>
      <c r="R38" s="226">
        <v>5.282</v>
      </c>
      <c r="S38" s="226">
        <v>5.3300999999999998</v>
      </c>
      <c r="T38" s="226">
        <v>5.3438999999999997</v>
      </c>
      <c r="U38" s="226">
        <v>5.1562999999999999</v>
      </c>
      <c r="V38" s="226">
        <v>5.194</v>
      </c>
      <c r="W38" s="226">
        <v>5.2043999999999997</v>
      </c>
      <c r="X38" s="226">
        <v>5.1790000000000003</v>
      </c>
      <c r="Y38" s="226">
        <v>5.2343000000000002</v>
      </c>
      <c r="Z38" s="226">
        <v>5.2628000000000004</v>
      </c>
      <c r="AA38" s="226">
        <v>5.3803000000000001</v>
      </c>
      <c r="AB38" s="226">
        <v>5.3590999999999998</v>
      </c>
      <c r="AC38" s="226">
        <v>5.4238999999999997</v>
      </c>
      <c r="AD38" s="226">
        <v>5.3486000000000002</v>
      </c>
      <c r="AE38" s="226">
        <v>5.3734000000000002</v>
      </c>
      <c r="AF38" s="226">
        <v>5.3493000000000004</v>
      </c>
      <c r="AG38" s="226">
        <v>5.3220999999999998</v>
      </c>
      <c r="AH38" s="226">
        <v>5.3037999999999998</v>
      </c>
      <c r="AI38" s="226">
        <v>5.2530000000000001</v>
      </c>
      <c r="AJ38" s="226">
        <v>5.2823000000000002</v>
      </c>
      <c r="AK38" s="226">
        <v>5.2961</v>
      </c>
      <c r="AL38" s="226">
        <v>5.3170000000000002</v>
      </c>
      <c r="AM38" s="226">
        <v>5.4579000000000004</v>
      </c>
      <c r="AN38" s="226">
        <v>5.4587000000000003</v>
      </c>
      <c r="AO38" s="226">
        <v>5.6163999999999996</v>
      </c>
      <c r="AP38" s="226">
        <v>5.4287999999999998</v>
      </c>
      <c r="AQ38" s="226">
        <v>5.4687999999999999</v>
      </c>
      <c r="AR38" s="226">
        <v>5.556</v>
      </c>
      <c r="AS38" s="226">
        <v>5.3943000000000003</v>
      </c>
      <c r="AT38" s="226">
        <v>5.4207999999999998</v>
      </c>
      <c r="AU38" s="226">
        <v>5.4447000000000001</v>
      </c>
      <c r="AV38" s="226">
        <v>5.3613999999999997</v>
      </c>
      <c r="AW38" s="226">
        <v>5.4318999999999997</v>
      </c>
      <c r="AX38" s="226">
        <v>5.3163999999999998</v>
      </c>
      <c r="AY38" s="226">
        <v>5.5545</v>
      </c>
      <c r="AZ38" s="780">
        <v>5.5591999999999997</v>
      </c>
      <c r="BA38" s="780">
        <v>5.6215999999999999</v>
      </c>
      <c r="BB38" s="780">
        <v>5.4961000000000002</v>
      </c>
      <c r="BC38" s="780">
        <v>5.5153423887999997</v>
      </c>
      <c r="BD38" s="780">
        <v>5.5521487594999996</v>
      </c>
      <c r="BE38" s="780">
        <v>5.4804498615000004</v>
      </c>
      <c r="BF38" s="287">
        <v>5.5263647663000004</v>
      </c>
      <c r="BG38" s="287">
        <v>5.5478653877999999</v>
      </c>
      <c r="BH38" s="287">
        <v>5.5668091096000003</v>
      </c>
      <c r="BI38" s="287">
        <v>5.5845074367</v>
      </c>
      <c r="BJ38" s="287">
        <v>5.5355136314999998</v>
      </c>
      <c r="BK38" s="287">
        <v>5.5368958897000002</v>
      </c>
      <c r="BL38" s="287">
        <v>5.5244315217000004</v>
      </c>
      <c r="BM38" s="287">
        <v>5.5177371867999998</v>
      </c>
      <c r="BN38" s="287">
        <v>5.5287184079999996</v>
      </c>
      <c r="BO38" s="287">
        <v>5.5518339357000004</v>
      </c>
      <c r="BP38" s="287">
        <v>5.5878384208999998</v>
      </c>
      <c r="BQ38" s="287">
        <v>5.5155254591</v>
      </c>
      <c r="BR38" s="287">
        <v>5.5532664842999999</v>
      </c>
      <c r="BS38" s="287">
        <v>5.5748346884000002</v>
      </c>
      <c r="BT38" s="287">
        <v>5.593947183</v>
      </c>
      <c r="BU38" s="287">
        <v>5.6118184339999999</v>
      </c>
      <c r="BV38" s="287">
        <v>5.5626283669000003</v>
      </c>
    </row>
    <row r="39" spans="1:74" ht="11.1" customHeight="1" x14ac:dyDescent="0.2">
      <c r="A39" s="255" t="s">
        <v>301</v>
      </c>
      <c r="B39" s="331" t="s">
        <v>302</v>
      </c>
      <c r="C39" s="226">
        <v>0.9153</v>
      </c>
      <c r="D39" s="226">
        <v>0.91359999999999997</v>
      </c>
      <c r="E39" s="226">
        <v>0.9234</v>
      </c>
      <c r="F39" s="226">
        <v>0.92559999999999998</v>
      </c>
      <c r="G39" s="226">
        <v>0.93330000000000002</v>
      </c>
      <c r="H39" s="226">
        <v>0.93830000000000002</v>
      </c>
      <c r="I39" s="226">
        <v>0.91690000000000005</v>
      </c>
      <c r="J39" s="226">
        <v>0.89329999999999998</v>
      </c>
      <c r="K39" s="226">
        <v>0.92510000000000003</v>
      </c>
      <c r="L39" s="226">
        <v>0.90229999999999999</v>
      </c>
      <c r="M39" s="226">
        <v>0.91510000000000002</v>
      </c>
      <c r="N39" s="226">
        <v>0.91469999999999996</v>
      </c>
      <c r="O39" s="226">
        <v>0.9304</v>
      </c>
      <c r="P39" s="226">
        <v>0.89690000000000003</v>
      </c>
      <c r="Q39" s="226">
        <v>0.90700000000000003</v>
      </c>
      <c r="R39" s="226">
        <v>0.92730000000000001</v>
      </c>
      <c r="S39" s="226">
        <v>0.9375</v>
      </c>
      <c r="T39" s="226">
        <v>0.93379999999999996</v>
      </c>
      <c r="U39" s="226">
        <v>0.93810000000000004</v>
      </c>
      <c r="V39" s="226">
        <v>0.93330000000000002</v>
      </c>
      <c r="W39" s="226">
        <v>0.92810000000000004</v>
      </c>
      <c r="X39" s="226">
        <v>0.92659999999999998</v>
      </c>
      <c r="Y39" s="226">
        <v>0.93810000000000004</v>
      </c>
      <c r="Z39" s="226">
        <v>0.92630000000000001</v>
      </c>
      <c r="AA39" s="226">
        <v>0.95</v>
      </c>
      <c r="AB39" s="226">
        <v>0.94620000000000004</v>
      </c>
      <c r="AC39" s="226">
        <v>0.95140000000000002</v>
      </c>
      <c r="AD39" s="226">
        <v>0.94220000000000004</v>
      </c>
      <c r="AE39" s="226">
        <v>0.94259999999999999</v>
      </c>
      <c r="AF39" s="226">
        <v>0.93530000000000002</v>
      </c>
      <c r="AG39" s="226">
        <v>0.9375</v>
      </c>
      <c r="AH39" s="226">
        <v>0.92049999999999998</v>
      </c>
      <c r="AI39" s="226">
        <v>0.91810000000000003</v>
      </c>
      <c r="AJ39" s="226">
        <v>0.91639999999999999</v>
      </c>
      <c r="AK39" s="226">
        <v>0.94740000000000002</v>
      </c>
      <c r="AL39" s="226">
        <v>0.95399999999999996</v>
      </c>
      <c r="AM39" s="226">
        <v>1.0112000000000001</v>
      </c>
      <c r="AN39" s="226">
        <v>0.9929</v>
      </c>
      <c r="AO39" s="226">
        <v>1.0016</v>
      </c>
      <c r="AP39" s="226">
        <v>0.98560000000000003</v>
      </c>
      <c r="AQ39" s="226">
        <v>0.99029999999999996</v>
      </c>
      <c r="AR39" s="226">
        <v>0.99260000000000004</v>
      </c>
      <c r="AS39" s="226">
        <v>0.99039999999999995</v>
      </c>
      <c r="AT39" s="226">
        <v>0.99139999999999995</v>
      </c>
      <c r="AU39" s="226">
        <v>0.9728</v>
      </c>
      <c r="AV39" s="226">
        <v>0.9768</v>
      </c>
      <c r="AW39" s="226">
        <v>0.9889</v>
      </c>
      <c r="AX39" s="226">
        <v>0.98609999999999998</v>
      </c>
      <c r="AY39" s="226">
        <v>0.98229999999999995</v>
      </c>
      <c r="AZ39" s="780">
        <v>0.9909</v>
      </c>
      <c r="BA39" s="780">
        <v>0.96889999999999998</v>
      </c>
      <c r="BB39" s="780">
        <v>0.97960000000000003</v>
      </c>
      <c r="BC39" s="780">
        <v>0.99493876200999998</v>
      </c>
      <c r="BD39" s="780">
        <v>1.0104229365999999</v>
      </c>
      <c r="BE39" s="780">
        <v>0.99143078906000004</v>
      </c>
      <c r="BF39" s="287">
        <v>0.99483762485000005</v>
      </c>
      <c r="BG39" s="287">
        <v>1.0118491072</v>
      </c>
      <c r="BH39" s="287">
        <v>0.99168852556999998</v>
      </c>
      <c r="BI39" s="287">
        <v>1.0103017108000001</v>
      </c>
      <c r="BJ39" s="287">
        <v>0.99282937824999995</v>
      </c>
      <c r="BK39" s="287">
        <v>1.0187473741999999</v>
      </c>
      <c r="BL39" s="287">
        <v>1.0808557684</v>
      </c>
      <c r="BM39" s="287">
        <v>1.016695154</v>
      </c>
      <c r="BN39" s="287">
        <v>1.0337638388999999</v>
      </c>
      <c r="BO39" s="287">
        <v>1.0138963868999999</v>
      </c>
      <c r="BP39" s="287">
        <v>1.0333065588999999</v>
      </c>
      <c r="BQ39" s="287">
        <v>1.0139829508</v>
      </c>
      <c r="BR39" s="287">
        <v>1.0136953246</v>
      </c>
      <c r="BS39" s="287">
        <v>1.0305660887000001</v>
      </c>
      <c r="BT39" s="287">
        <v>1.0102473309</v>
      </c>
      <c r="BU39" s="287">
        <v>1.0288022969999999</v>
      </c>
      <c r="BV39" s="287">
        <v>1.0112513139999999</v>
      </c>
    </row>
    <row r="40" spans="1:74" ht="11.1" customHeight="1" x14ac:dyDescent="0.2">
      <c r="A40" s="255" t="s">
        <v>303</v>
      </c>
      <c r="B40" s="331" t="s">
        <v>304</v>
      </c>
      <c r="C40" s="226">
        <v>0.82040000000000002</v>
      </c>
      <c r="D40" s="226">
        <v>0.89549999999999996</v>
      </c>
      <c r="E40" s="226">
        <v>0.82950000000000002</v>
      </c>
      <c r="F40" s="226">
        <v>0.83250000000000002</v>
      </c>
      <c r="G40" s="226">
        <v>0.83350000000000002</v>
      </c>
      <c r="H40" s="226">
        <v>0.84450000000000003</v>
      </c>
      <c r="I40" s="226">
        <v>0.82050000000000001</v>
      </c>
      <c r="J40" s="226">
        <v>0.8175</v>
      </c>
      <c r="K40" s="226">
        <v>0.81950000000000001</v>
      </c>
      <c r="L40" s="226">
        <v>0.83050000000000002</v>
      </c>
      <c r="M40" s="226">
        <v>0.84650000000000003</v>
      </c>
      <c r="N40" s="226">
        <v>0.83650000000000002</v>
      </c>
      <c r="O40" s="226">
        <v>0.87250000000000005</v>
      </c>
      <c r="P40" s="226">
        <v>0.87890000000000001</v>
      </c>
      <c r="Q40" s="226">
        <v>0.87680000000000002</v>
      </c>
      <c r="R40" s="226">
        <v>0.86870000000000003</v>
      </c>
      <c r="S40" s="226">
        <v>0.86880000000000002</v>
      </c>
      <c r="T40" s="226">
        <v>0.88700000000000001</v>
      </c>
      <c r="U40" s="226">
        <v>0.85799999999999998</v>
      </c>
      <c r="V40" s="226">
        <v>0.8589</v>
      </c>
      <c r="W40" s="226">
        <v>0.84799999999999998</v>
      </c>
      <c r="X40" s="226">
        <v>0.84179999999999999</v>
      </c>
      <c r="Y40" s="226">
        <v>0.83979999999999999</v>
      </c>
      <c r="Z40" s="226">
        <v>0.86019999999999996</v>
      </c>
      <c r="AA40" s="226">
        <v>0.83779999999999999</v>
      </c>
      <c r="AB40" s="226">
        <v>0.83630000000000004</v>
      </c>
      <c r="AC40" s="226">
        <v>0.83</v>
      </c>
      <c r="AD40" s="226">
        <v>0.86599999999999999</v>
      </c>
      <c r="AE40" s="226">
        <v>0.84099999999999997</v>
      </c>
      <c r="AF40" s="226">
        <v>0.84199999999999997</v>
      </c>
      <c r="AG40" s="226">
        <v>0.84099999999999997</v>
      </c>
      <c r="AH40" s="226">
        <v>0.83489999999999998</v>
      </c>
      <c r="AI40" s="226">
        <v>0.82599999999999996</v>
      </c>
      <c r="AJ40" s="226">
        <v>0.83599999999999997</v>
      </c>
      <c r="AK40" s="226">
        <v>0.85199999999999998</v>
      </c>
      <c r="AL40" s="226">
        <v>0.85709999999999997</v>
      </c>
      <c r="AM40" s="226">
        <v>0.8488</v>
      </c>
      <c r="AN40" s="226">
        <v>0.84660000000000002</v>
      </c>
      <c r="AO40" s="226">
        <v>0.85029999999999994</v>
      </c>
      <c r="AP40" s="226">
        <v>0.84930000000000005</v>
      </c>
      <c r="AQ40" s="226">
        <v>0.8508</v>
      </c>
      <c r="AR40" s="226">
        <v>0.85619999999999996</v>
      </c>
      <c r="AS40" s="226">
        <v>0.86809999999999998</v>
      </c>
      <c r="AT40" s="226">
        <v>0.8669</v>
      </c>
      <c r="AU40" s="226">
        <v>0.83520000000000005</v>
      </c>
      <c r="AV40" s="226">
        <v>0.85599999999999998</v>
      </c>
      <c r="AW40" s="226">
        <v>0.85899999999999999</v>
      </c>
      <c r="AX40" s="226">
        <v>0.84330000000000005</v>
      </c>
      <c r="AY40" s="226">
        <v>0.78069999999999995</v>
      </c>
      <c r="AZ40" s="780">
        <v>0.84199999999999997</v>
      </c>
      <c r="BA40" s="780">
        <v>0.84060000000000001</v>
      </c>
      <c r="BB40" s="780">
        <v>0.84630000000000005</v>
      </c>
      <c r="BC40" s="780">
        <v>0.81633197348999997</v>
      </c>
      <c r="BD40" s="780">
        <v>0.83815460696999999</v>
      </c>
      <c r="BE40" s="780">
        <v>0.83696811633000001</v>
      </c>
      <c r="BF40" s="287">
        <v>0.83627050045999995</v>
      </c>
      <c r="BG40" s="287">
        <v>0.83514904215999997</v>
      </c>
      <c r="BH40" s="287">
        <v>0.83381637564</v>
      </c>
      <c r="BI40" s="287">
        <v>0.83277899454000004</v>
      </c>
      <c r="BJ40" s="287">
        <v>0.83179998716000003</v>
      </c>
      <c r="BK40" s="287">
        <v>0.83421192823000001</v>
      </c>
      <c r="BL40" s="287">
        <v>0.83340906935000003</v>
      </c>
      <c r="BM40" s="287">
        <v>0.83207704817000006</v>
      </c>
      <c r="BN40" s="287">
        <v>0.83105727409999997</v>
      </c>
      <c r="BO40" s="287">
        <v>0.82993485212999996</v>
      </c>
      <c r="BP40" s="287">
        <v>0.82901918527999996</v>
      </c>
      <c r="BQ40" s="287">
        <v>0.82782583972000001</v>
      </c>
      <c r="BR40" s="287">
        <v>0.82665894689999997</v>
      </c>
      <c r="BS40" s="287">
        <v>0.82553673092000002</v>
      </c>
      <c r="BT40" s="287">
        <v>0.82420856555999999</v>
      </c>
      <c r="BU40" s="287">
        <v>0.82317819226</v>
      </c>
      <c r="BV40" s="287">
        <v>0.82220913964999998</v>
      </c>
    </row>
    <row r="41" spans="1:74" ht="11.1" customHeight="1" x14ac:dyDescent="0.2">
      <c r="A41" s="255" t="s">
        <v>305</v>
      </c>
      <c r="B41" s="331" t="s">
        <v>306</v>
      </c>
      <c r="C41" s="226">
        <v>0.58509999999999995</v>
      </c>
      <c r="D41" s="226">
        <v>0.6381</v>
      </c>
      <c r="E41" s="226">
        <v>0.60709999999999997</v>
      </c>
      <c r="F41" s="226">
        <v>0.60709999999999997</v>
      </c>
      <c r="G41" s="226">
        <v>0.58189999999999997</v>
      </c>
      <c r="H41" s="226">
        <v>0.61070000000000002</v>
      </c>
      <c r="I41" s="226">
        <v>0.54759999999999998</v>
      </c>
      <c r="J41" s="226">
        <v>0.59140000000000004</v>
      </c>
      <c r="K41" s="226">
        <v>0.59819999999999995</v>
      </c>
      <c r="L41" s="226">
        <v>0.59209999999999996</v>
      </c>
      <c r="M41" s="226">
        <v>0.6179</v>
      </c>
      <c r="N41" s="226">
        <v>0.61970000000000003</v>
      </c>
      <c r="O41" s="226">
        <v>0.60660000000000003</v>
      </c>
      <c r="P41" s="226">
        <v>0.61980000000000002</v>
      </c>
      <c r="Q41" s="226">
        <v>0.61550000000000005</v>
      </c>
      <c r="R41" s="226">
        <v>0.58930000000000005</v>
      </c>
      <c r="S41" s="226">
        <v>0.57220000000000004</v>
      </c>
      <c r="T41" s="226">
        <v>0.57820000000000005</v>
      </c>
      <c r="U41" s="226">
        <v>0.59899999999999998</v>
      </c>
      <c r="V41" s="226">
        <v>0.55479999999999996</v>
      </c>
      <c r="W41" s="226">
        <v>0.57669999999999999</v>
      </c>
      <c r="X41" s="226">
        <v>0.60840000000000005</v>
      </c>
      <c r="Y41" s="226">
        <v>0.61140000000000005</v>
      </c>
      <c r="Z41" s="226">
        <v>0.61240000000000006</v>
      </c>
      <c r="AA41" s="226">
        <v>0.6069</v>
      </c>
      <c r="AB41" s="226">
        <v>0.60219999999999996</v>
      </c>
      <c r="AC41" s="226">
        <v>0.60470000000000002</v>
      </c>
      <c r="AD41" s="226">
        <v>0.60060000000000002</v>
      </c>
      <c r="AE41" s="226">
        <v>0.56240000000000001</v>
      </c>
      <c r="AF41" s="226">
        <v>0.58520000000000005</v>
      </c>
      <c r="AG41" s="226">
        <v>0.55859999999999999</v>
      </c>
      <c r="AH41" s="226">
        <v>0.52180000000000004</v>
      </c>
      <c r="AI41" s="226">
        <v>0.50270000000000004</v>
      </c>
      <c r="AJ41" s="226">
        <v>0.5635</v>
      </c>
      <c r="AK41" s="226">
        <v>0.58640000000000003</v>
      </c>
      <c r="AL41" s="226">
        <v>0.56630000000000003</v>
      </c>
      <c r="AM41" s="226">
        <v>0.55210000000000004</v>
      </c>
      <c r="AN41" s="226">
        <v>0.58089999999999997</v>
      </c>
      <c r="AO41" s="226">
        <v>0.57650000000000001</v>
      </c>
      <c r="AP41" s="226">
        <v>0.57730000000000004</v>
      </c>
      <c r="AQ41" s="226">
        <v>0.61839999999999995</v>
      </c>
      <c r="AR41" s="226">
        <v>0.60670000000000002</v>
      </c>
      <c r="AS41" s="226">
        <v>0.62649999999999995</v>
      </c>
      <c r="AT41" s="226">
        <v>0.63200000000000001</v>
      </c>
      <c r="AU41" s="226">
        <v>0.6361</v>
      </c>
      <c r="AV41" s="226">
        <v>0.62090000000000001</v>
      </c>
      <c r="AW41" s="226">
        <v>0.60970000000000002</v>
      </c>
      <c r="AX41" s="226">
        <v>0.60950000000000004</v>
      </c>
      <c r="AY41" s="226">
        <v>0.56830000000000003</v>
      </c>
      <c r="AZ41" s="780">
        <v>0.56830000000000003</v>
      </c>
      <c r="BA41" s="780">
        <v>0.56769999999999998</v>
      </c>
      <c r="BB41" s="780">
        <v>0.56920000000000004</v>
      </c>
      <c r="BC41" s="780">
        <v>0.57638110976000001</v>
      </c>
      <c r="BD41" s="780">
        <v>0.57646951631999999</v>
      </c>
      <c r="BE41" s="780">
        <v>0.57425586227000003</v>
      </c>
      <c r="BF41" s="287">
        <v>0.57249630432999998</v>
      </c>
      <c r="BG41" s="287">
        <v>0.57034197615000004</v>
      </c>
      <c r="BH41" s="287">
        <v>0.56799065718999997</v>
      </c>
      <c r="BI41" s="287">
        <v>0.56591343390000004</v>
      </c>
      <c r="BJ41" s="287">
        <v>0.56388997933999996</v>
      </c>
      <c r="BK41" s="287">
        <v>0.56299549977999996</v>
      </c>
      <c r="BL41" s="287">
        <v>0.56080117141999997</v>
      </c>
      <c r="BM41" s="287">
        <v>0.55846162803999999</v>
      </c>
      <c r="BN41" s="287">
        <v>0.55588989288000001</v>
      </c>
      <c r="BO41" s="287">
        <v>0.55374359115000005</v>
      </c>
      <c r="BP41" s="287">
        <v>0.55178877190999998</v>
      </c>
      <c r="BQ41" s="287">
        <v>0.54957490528999997</v>
      </c>
      <c r="BR41" s="287">
        <v>0.54738487519000001</v>
      </c>
      <c r="BS41" s="287">
        <v>0.54523565334000001</v>
      </c>
      <c r="BT41" s="287">
        <v>0.54289416343999997</v>
      </c>
      <c r="BU41" s="287">
        <v>0.54082893706000001</v>
      </c>
      <c r="BV41" s="287">
        <v>0.53882006153999995</v>
      </c>
    </row>
    <row r="42" spans="1:74" ht="11.1" customHeight="1" x14ac:dyDescent="0.2">
      <c r="A42" s="255"/>
      <c r="B42" s="260"/>
      <c r="C42" s="226"/>
      <c r="D42" s="226"/>
      <c r="E42" s="226"/>
      <c r="F42" s="226"/>
      <c r="G42" s="226"/>
      <c r="H42" s="226"/>
      <c r="I42" s="226"/>
      <c r="J42" s="226"/>
      <c r="K42" s="226"/>
      <c r="L42" s="226"/>
      <c r="M42" s="226"/>
      <c r="N42" s="226"/>
      <c r="O42" s="226"/>
      <c r="P42" s="226"/>
      <c r="Q42" s="226"/>
      <c r="R42" s="226"/>
      <c r="S42" s="226"/>
      <c r="T42" s="226"/>
      <c r="U42" s="226"/>
      <c r="V42" s="226"/>
      <c r="W42" s="226"/>
      <c r="X42" s="226"/>
      <c r="Y42" s="226"/>
      <c r="Z42" s="226"/>
      <c r="AA42" s="226"/>
      <c r="AB42" s="226"/>
      <c r="AC42" s="226"/>
      <c r="AD42" s="226"/>
      <c r="AE42" s="226"/>
      <c r="AF42" s="226"/>
      <c r="AG42" s="226"/>
      <c r="AH42" s="226"/>
      <c r="AI42" s="226"/>
      <c r="AJ42" s="226"/>
      <c r="AK42" s="226"/>
      <c r="AL42" s="226"/>
      <c r="AM42" s="226"/>
      <c r="AN42" s="226"/>
      <c r="AO42" s="226"/>
      <c r="AP42" s="226"/>
      <c r="AQ42" s="226"/>
      <c r="AR42" s="226"/>
      <c r="AS42" s="226"/>
      <c r="AT42" s="226"/>
      <c r="AU42" s="226"/>
      <c r="AV42" s="226"/>
      <c r="AW42" s="226"/>
      <c r="AX42" s="226"/>
      <c r="AY42" s="226"/>
      <c r="AZ42" s="780"/>
      <c r="BA42" s="780"/>
      <c r="BB42" s="780"/>
      <c r="BC42" s="780"/>
      <c r="BD42" s="780"/>
      <c r="BE42" s="780"/>
      <c r="BF42" s="287"/>
      <c r="BG42" s="287"/>
      <c r="BH42" s="287"/>
      <c r="BI42" s="287"/>
      <c r="BJ42" s="287"/>
      <c r="BK42" s="287"/>
      <c r="BL42" s="287"/>
      <c r="BM42" s="287"/>
      <c r="BN42" s="287"/>
      <c r="BO42" s="287"/>
      <c r="BP42" s="287"/>
      <c r="BQ42" s="287"/>
      <c r="BR42" s="287"/>
      <c r="BS42" s="287"/>
      <c r="BT42" s="287"/>
      <c r="BU42" s="287"/>
      <c r="BV42" s="287"/>
    </row>
    <row r="43" spans="1:74" ht="11.1" customHeight="1" x14ac:dyDescent="0.2">
      <c r="A43" s="255"/>
      <c r="B43" s="256" t="s">
        <v>307</v>
      </c>
      <c r="C43" s="226"/>
      <c r="D43" s="226"/>
      <c r="E43" s="226"/>
      <c r="F43" s="226"/>
      <c r="G43" s="226"/>
      <c r="H43" s="226"/>
      <c r="I43" s="226"/>
      <c r="J43" s="226"/>
      <c r="K43" s="226"/>
      <c r="L43" s="226"/>
      <c r="M43" s="226"/>
      <c r="N43" s="226"/>
      <c r="O43" s="226"/>
      <c r="P43" s="226"/>
      <c r="Q43" s="226"/>
      <c r="R43" s="226"/>
      <c r="S43" s="226"/>
      <c r="T43" s="226"/>
      <c r="U43" s="226"/>
      <c r="V43" s="226"/>
      <c r="W43" s="226"/>
      <c r="X43" s="226"/>
      <c r="Y43" s="226"/>
      <c r="Z43" s="226"/>
      <c r="AA43" s="226"/>
      <c r="AB43" s="226"/>
      <c r="AC43" s="226"/>
      <c r="AD43" s="226"/>
      <c r="AE43" s="226"/>
      <c r="AF43" s="226"/>
      <c r="AG43" s="226"/>
      <c r="AH43" s="226"/>
      <c r="AI43" s="226"/>
      <c r="AJ43" s="226"/>
      <c r="AK43" s="226"/>
      <c r="AL43" s="226"/>
      <c r="AM43" s="226"/>
      <c r="AN43" s="226"/>
      <c r="AO43" s="226"/>
      <c r="AP43" s="226"/>
      <c r="AQ43" s="226"/>
      <c r="AR43" s="226"/>
      <c r="AS43" s="226"/>
      <c r="AT43" s="226"/>
      <c r="AU43" s="226"/>
      <c r="AV43" s="226"/>
      <c r="AW43" s="226"/>
      <c r="AX43" s="226"/>
      <c r="AY43" s="226"/>
      <c r="AZ43" s="780"/>
      <c r="BA43" s="780"/>
      <c r="BB43" s="780"/>
      <c r="BC43" s="780"/>
      <c r="BD43" s="780"/>
      <c r="BE43" s="780"/>
      <c r="BF43" s="287"/>
      <c r="BG43" s="287"/>
      <c r="BH43" s="287"/>
      <c r="BI43" s="287"/>
      <c r="BJ43" s="287"/>
      <c r="BK43" s="287"/>
      <c r="BL43" s="287"/>
      <c r="BM43" s="287"/>
      <c r="BN43" s="287"/>
      <c r="BO43" s="287"/>
      <c r="BP43" s="287"/>
      <c r="BQ43" s="287"/>
      <c r="BR43" s="287"/>
      <c r="BS43" s="287"/>
      <c r="BT43" s="287"/>
      <c r="BU43" s="287"/>
      <c r="BV43" s="287"/>
    </row>
    <row r="44" spans="1:74" s="210" customFormat="1" ht="11.1" customHeight="1" x14ac:dyDescent="0.2">
      <c r="A44" s="324" t="s">
        <v>308</v>
      </c>
      <c r="B44" s="326" t="s">
        <v>204</v>
      </c>
      <c r="C44" s="72">
        <v>1.0609999999999999</v>
      </c>
      <c r="D44" s="72">
        <v>0.41599999999999998</v>
      </c>
      <c r="E44" s="72">
        <v>0.76100000000000001</v>
      </c>
      <c r="F44" s="72">
        <v>1.746</v>
      </c>
      <c r="G44" s="72">
        <v>1.4410000000000001</v>
      </c>
      <c r="H44" s="72">
        <v>0.73350000000000004</v>
      </c>
      <c r="I44" s="72">
        <v>0.65600000000000003</v>
      </c>
      <c r="J44" s="72">
        <v>0.90300000000000002</v>
      </c>
      <c r="K44" s="72">
        <v>0.78500000000000003</v>
      </c>
      <c r="L44" s="72">
        <v>0.55400000000000005</v>
      </c>
      <c r="M44" s="72">
        <v>0.46400000000000002</v>
      </c>
      <c r="N44" s="72">
        <v>0.66641935484000003</v>
      </c>
      <c r="O44" s="72">
        <v>0.55700000000000005</v>
      </c>
      <c r="P44" s="72">
        <v>0.44600000000000001</v>
      </c>
      <c r="Q44" s="72">
        <v>0.73</v>
      </c>
      <c r="R44" s="72">
        <v>0.88200000000000001</v>
      </c>
      <c r="S44" s="72">
        <v>1.159</v>
      </c>
      <c r="T44" s="72">
        <v>1.1379999999999999</v>
      </c>
      <c r="U44" s="72">
        <v>0.97899999999999998</v>
      </c>
      <c r="V44" s="72">
        <v>0.95899999999999996</v>
      </c>
      <c r="W44" s="72">
        <v>0.95599999999999996</v>
      </c>
      <c r="X44" s="72">
        <v>0.84099999999999997</v>
      </c>
      <c r="Y44" s="72">
        <v>1.0589999999999999</v>
      </c>
      <c r="Z44" s="72">
        <v>0.82799999999999996</v>
      </c>
      <c r="AA44" s="72">
        <v>1.425</v>
      </c>
      <c r="AB44" s="72">
        <v>0.81599999999999995</v>
      </c>
      <c r="AC44" s="72">
        <v>0.94599999999999995</v>
      </c>
      <c r="AD44" s="72">
        <v>1.0660000000000001</v>
      </c>
      <c r="AE44" s="72">
        <v>1.101</v>
      </c>
      <c r="AF44" s="72">
        <v>1.2126209999999999</v>
      </c>
      <c r="AG44" s="72">
        <v>1.3779999999999999</v>
      </c>
      <c r="AH44" s="72">
        <v>1.1859999999999999</v>
      </c>
      <c r="AI44" s="72">
        <v>1.4886999999999999</v>
      </c>
      <c r="AJ44" s="72">
        <v>1.2350000000000001</v>
      </c>
      <c r="AK44" s="72">
        <v>1.4419999999999999</v>
      </c>
      <c r="AL44" s="72">
        <v>1.3560000000000001</v>
      </c>
      <c r="AM44" s="72">
        <v>1.3979999999999999</v>
      </c>
      <c r="AN44" s="72">
        <v>1.1859999999999999</v>
      </c>
      <c r="AO44" s="72">
        <v>1.1859999999999999</v>
      </c>
      <c r="AP44" s="72">
        <v>1.1759999999999999</v>
      </c>
      <c r="AQ44" s="72">
        <v>1.143</v>
      </c>
      <c r="AR44" s="72">
        <v>1.0660000000000001</v>
      </c>
      <c r="AS44" s="72">
        <v>1.194</v>
      </c>
      <c r="AT44" s="72">
        <v>1.0489999999999999</v>
      </c>
      <c r="AU44" s="72">
        <v>0.89100000000000001</v>
      </c>
      <c r="AV44" s="72">
        <v>0.76300000000000001</v>
      </c>
      <c r="AW44" s="72">
        <v>0.751</v>
      </c>
      <c r="AX44" s="72">
        <v>1.0149999999999999</v>
      </c>
      <c r="AY44" s="72">
        <v>1.9330000000000001</v>
      </c>
      <c r="AZ44" s="793">
        <v>1.1850000000000001</v>
      </c>
      <c r="BA44" s="793">
        <v>4.4889999999999999</v>
      </c>
      <c r="BB44" s="793">
        <v>4.4690000000000003</v>
      </c>
      <c r="BC44" s="793">
        <v>4.5629999999999997</v>
      </c>
      <c r="BD44" s="793">
        <v>3.2717000000000001</v>
      </c>
      <c r="BE44" s="793">
        <v>3.0190000000000001</v>
      </c>
      <c r="BF44" s="332" t="s">
        <v>159</v>
      </c>
      <c r="BG44" s="332" t="s">
        <v>159</v>
      </c>
      <c r="BH44" s="332" t="s">
        <v>159</v>
      </c>
      <c r="BI44" s="332" t="s">
        <v>159</v>
      </c>
      <c r="BJ44" s="332" t="s">
        <v>159</v>
      </c>
      <c r="BK44" s="332" t="s">
        <v>159</v>
      </c>
      <c r="BL44" s="332" t="s">
        <v>159</v>
      </c>
      <c r="BM44" s="332" t="s">
        <v>159</v>
      </c>
      <c r="BN44" s="332" t="s">
        <v>159</v>
      </c>
      <c r="BO44" s="332" t="s">
        <v>159</v>
      </c>
      <c r="BP44" s="332" t="s">
        <v>159</v>
      </c>
      <c r="BQ44" s="332" t="s">
        <v>159</v>
      </c>
      <c r="BR44" s="332" t="s">
        <v>159</v>
      </c>
      <c r="BS44" s="332" t="s">
        <v>159</v>
      </c>
      <c r="BT44" s="332" t="s">
        <v>159</v>
      </c>
      <c r="BU44" s="332" t="s">
        <v>159</v>
      </c>
      <c r="BV44" s="332" t="s">
        <v>159</v>
      </c>
    </row>
    <row r="45" spans="1:74" ht="12" customHeight="1" x14ac:dyDescent="0.2">
      <c r="B45" s="1006" t="s">
        <v>309</v>
      </c>
      <c r="C45" s="1005"/>
      <c r="D45" s="1005"/>
      <c r="E45" s="1005"/>
      <c r="F45" s="1005"/>
      <c r="G45" s="1005"/>
      <c r="H45" s="1005"/>
      <c r="I45" s="1005"/>
      <c r="J45" s="1005"/>
      <c r="K45" s="1005"/>
      <c r="L45" s="1005"/>
      <c r="M45" s="1005"/>
      <c r="N45" s="1005"/>
      <c r="O45" s="1005"/>
      <c r="P45" s="1005"/>
      <c r="Q45" s="1005"/>
      <c r="R45" s="564"/>
      <c r="S45" s="564"/>
      <c r="T45" s="564"/>
      <c r="U45" s="564"/>
      <c r="V45" s="564"/>
      <c r="W45" s="564"/>
      <c r="X45" s="564"/>
      <c r="Y45" s="564"/>
      <c r="Z45" s="564"/>
      <c r="AA45" s="564"/>
      <c r="AB45" s="564"/>
      <c r="AC45" s="564"/>
      <c r="AD45" s="564"/>
      <c r="AE45" s="564"/>
      <c r="AF45" s="564"/>
      <c r="AG45" s="564"/>
      <c r="AH45" s="564"/>
      <c r="AI45" s="564"/>
      <c r="AJ45" s="564"/>
      <c r="AK45" s="564"/>
      <c r="AL45" s="564"/>
      <c r="AM45" s="564"/>
      <c r="AN45" s="564"/>
      <c r="AO45" s="564"/>
      <c r="AP45" s="564"/>
      <c r="AQ45" s="564"/>
      <c r="AR45" s="564"/>
      <c r="AS45" s="564"/>
      <c r="AT45" s="564"/>
      <c r="AU45" s="564"/>
      <c r="AV45" s="564"/>
      <c r="AW45" s="564"/>
      <c r="AX45" s="564"/>
      <c r="BD45" s="560"/>
      <c r="BE45" s="560"/>
      <c r="BF45" s="560"/>
    </row>
    <row r="46" spans="1:74" x14ac:dyDescent="0.2">
      <c r="B46" s="1017" t="s">
        <v>246</v>
      </c>
      <c r="C46" s="1017"/>
      <c r="D46" s="1017"/>
      <c r="E46" s="1017"/>
      <c r="F46" s="1017"/>
      <c r="G46" s="1017"/>
      <c r="H46" s="1017"/>
      <c r="I46" s="1017"/>
      <c r="J46" s="1017"/>
      <c r="K46" s="1017"/>
      <c r="L46" s="1017"/>
      <c r="M46" s="1017"/>
      <c r="N46" s="1017"/>
      <c r="O46" s="1017"/>
      <c r="P46" s="1017"/>
      <c r="Q46" s="1017"/>
      <c r="R46" s="684"/>
      <c r="S46" s="564"/>
      <c r="T46" s="564"/>
      <c r="U46" s="564"/>
      <c r="V46" s="564"/>
      <c r="W46" s="564"/>
      <c r="X46" s="564"/>
      <c r="Y46" s="564"/>
      <c r="Z46" s="564"/>
      <c r="AA46" s="564"/>
      <c r="AB46" s="564"/>
      <c r="AC46" s="564"/>
      <c r="AD46" s="564"/>
      <c r="AE46" s="564"/>
      <c r="AF46" s="564"/>
      <c r="AG46" s="564"/>
      <c r="AH46" s="564"/>
      <c r="AI46" s="564"/>
      <c r="AJ46" s="564"/>
      <c r="AK46" s="564"/>
      <c r="AL46" s="564"/>
      <c r="AM46" s="564"/>
      <c r="AN46" s="564"/>
      <c r="AO46" s="564"/>
      <c r="AP46" s="564"/>
      <c r="AQ46" s="564"/>
      <c r="AR46" s="564"/>
      <c r="AS46" s="564"/>
      <c r="AT46" s="564"/>
      <c r="AU46" s="564"/>
      <c r="AV46" s="564"/>
      <c r="AW46" s="564"/>
      <c r="AX46" s="564"/>
      <c r="BD46" s="560"/>
      <c r="BE46" s="560"/>
      <c r="BF46" s="560"/>
    </row>
    <row r="47" spans="1:74" s="114" customFormat="1" ht="12" customHeight="1" x14ac:dyDescent="0.2">
      <c r="A47" s="115"/>
      <c r="B47" s="691" t="s">
        <v>114</v>
      </c>
      <c r="C47" s="882"/>
      <c r="D47" s="882"/>
      <c r="E47" s="882"/>
      <c r="F47" s="882"/>
      <c r="G47" s="882"/>
      <c r="H47" s="707"/>
      <c r="I47" s="882"/>
      <c r="J47" s="882"/>
      <c r="K47" s="882"/>
      <c r="L47" s="882"/>
      <c r="M47" s="882"/>
      <c r="N47" s="882"/>
      <c r="O47" s="882"/>
      <c r="P47" s="882"/>
      <c r="Q47" s="882"/>
      <c r="R47" s="684"/>
      <c r="S47" s="683"/>
      <c r="T47" s="683"/>
      <c r="U47" s="683"/>
      <c r="V47" s="683"/>
      <c r="W47" s="683"/>
      <c r="X47" s="683"/>
      <c r="Y47" s="683"/>
      <c r="Z47" s="683"/>
      <c r="AA47" s="683"/>
      <c r="AB47" s="683"/>
      <c r="AC47" s="683"/>
      <c r="AD47" s="683"/>
      <c r="AE47" s="683"/>
      <c r="AF47" s="683"/>
      <c r="AG47" s="683"/>
      <c r="AH47" s="683"/>
      <c r="AI47" s="683"/>
      <c r="AJ47" s="683"/>
      <c r="AK47" s="683"/>
      <c r="AL47" s="683"/>
      <c r="AM47" s="683"/>
      <c r="AN47" s="683"/>
      <c r="AO47" s="683"/>
      <c r="AP47" s="683"/>
      <c r="AQ47" s="683"/>
      <c r="AR47" s="683"/>
      <c r="AS47" s="683"/>
      <c r="AT47" s="683"/>
      <c r="AU47" s="683"/>
      <c r="AV47" s="683"/>
      <c r="AW47" s="683"/>
      <c r="AX47" s="683"/>
      <c r="AY47" s="561"/>
      <c r="AZ47" s="561"/>
      <c r="BA47" s="561"/>
      <c r="BB47" s="561"/>
      <c r="BC47" s="561"/>
      <c r="BD47" s="561"/>
      <c r="BE47" s="561"/>
      <c r="BF47" s="561"/>
      <c r="BG47" s="561"/>
      <c r="BH47" s="561"/>
      <c r="BI47" s="561"/>
      <c r="BJ47" s="162"/>
    </row>
    <row r="48" spans="1:74" s="114" customFormat="1" ht="12" customHeight="1" x14ac:dyDescent="0.2">
      <c r="A48" s="115"/>
      <c r="B48" s="974" t="str">
        <f>Dates!$G$2</f>
        <v>EIA completed modeling and analysis for this report on Thursday, August 6, 2026.</v>
      </c>
      <c r="C48" s="975"/>
      <c r="D48" s="975"/>
      <c r="E48" s="975"/>
      <c r="F48" s="975"/>
      <c r="G48" s="975"/>
      <c r="H48" s="975"/>
      <c r="I48" s="975"/>
      <c r="J48" s="975"/>
      <c r="K48" s="975"/>
      <c r="L48" s="975"/>
      <c r="M48" s="975"/>
      <c r="N48" s="975"/>
      <c r="O48" s="975"/>
      <c r="P48" s="975"/>
      <c r="Q48" s="975"/>
      <c r="R48" s="564"/>
      <c r="S48" s="683"/>
      <c r="T48" s="683"/>
      <c r="U48" s="683"/>
      <c r="V48" s="683"/>
      <c r="W48" s="683"/>
      <c r="X48" s="683"/>
      <c r="Y48" s="683"/>
      <c r="Z48" s="683"/>
      <c r="AA48" s="683"/>
      <c r="AB48" s="683"/>
      <c r="AC48" s="683"/>
      <c r="AD48" s="683"/>
      <c r="AE48" s="683"/>
      <c r="AF48" s="683"/>
      <c r="AG48" s="683"/>
      <c r="AH48" s="683"/>
      <c r="AI48" s="683"/>
      <c r="AJ48" s="683"/>
      <c r="AK48" s="683"/>
      <c r="AL48" s="683"/>
      <c r="AM48" s="683"/>
      <c r="AN48" s="683"/>
      <c r="AO48" s="683"/>
      <c r="AP48" s="683"/>
      <c r="AQ48" s="683"/>
      <c r="AR48" s="683"/>
      <c r="AS48" s="683"/>
      <c r="AT48" s="683"/>
      <c r="AU48" s="683"/>
      <c r="AV48" s="683"/>
      <c r="AW48" s="683"/>
      <c r="AX48" s="683"/>
      <c r="AY48" s="561"/>
      <c r="AZ48" s="561"/>
      <c r="BA48" s="561"/>
      <c r="BB48" s="561"/>
      <c r="BC48" s="561"/>
      <c r="BD48" s="561"/>
      <c r="BE48" s="561"/>
      <c r="BF48" s="561"/>
      <c r="BG48" s="561"/>
      <c r="BH48" s="561"/>
      <c r="BI48" s="561"/>
      <c r="BJ48" s="162"/>
    </row>
    <row r="49" spans="1:74" s="114" customFormat="1" ht="12" customHeight="1" x14ac:dyDescent="0.2">
      <c r="A49" s="115"/>
      <c r="B49" s="1002" t="s">
        <v>115</v>
      </c>
      <c r="C49" s="1003"/>
      <c r="D49" s="1003"/>
      <c r="E49" s="1003"/>
      <c r="F49" s="1003"/>
      <c r="G49" s="1003"/>
      <c r="H49" s="1003"/>
      <c r="I49" s="1003"/>
      <c r="J49" s="1003"/>
      <c r="K49" s="1003"/>
      <c r="L49" s="1003"/>
      <c r="M49" s="1003"/>
      <c r="N49" s="1003"/>
      <c r="O49" s="1003"/>
      <c r="P49" s="1003"/>
      <c r="Q49" s="1003"/>
      <c r="R49" s="564"/>
      <c r="S49" s="683"/>
      <c r="T49" s="683"/>
      <c r="U49" s="683"/>
      <c r="V49" s="683"/>
      <c r="W49" s="683"/>
      <c r="X49" s="683"/>
      <c r="Y49" s="683"/>
      <c r="Z49" s="683"/>
      <c r="AA49" s="683"/>
      <c r="AB49" s="683"/>
      <c r="AC49" s="683"/>
      <c r="AD49" s="683"/>
      <c r="AE49" s="683"/>
      <c r="AF49" s="683"/>
      <c r="AG49" s="683"/>
      <c r="AH49" s="683"/>
      <c r="AI49" s="683"/>
      <c r="AJ49" s="683"/>
      <c r="AK49" s="683"/>
      <c r="AL49" s="683"/>
      <c r="AM49" s="683"/>
      <c r="AN49" s="683"/>
      <c r="AO49" s="683"/>
      <c r="AP49" s="683"/>
      <c r="AQ49" s="683"/>
      <c r="AR49" s="683"/>
      <c r="AS49" s="683"/>
      <c r="AT49" s="683"/>
      <c r="AU49" s="683"/>
      <c r="AV49" s="683"/>
      <c r="AW49" s="683"/>
      <c r="AX49" s="683"/>
      <c r="AY49" s="561"/>
      <c r="AZ49" s="561"/>
      <c r="BA49" s="561"/>
      <c r="BB49" s="561"/>
      <c r="BC49" s="561"/>
      <c r="BD49" s="561"/>
      <c r="BE49" s="561"/>
      <c r="BF49" s="561"/>
      <c r="BG49" s="561"/>
      <c r="BH49" s="561"/>
      <c r="BI49" s="561"/>
      <c r="BJ49" s="162"/>
    </row>
    <row r="50" spans="1:74" s="114" customFormat="1" ht="12.75" customHeight="1" x14ac:dyDescent="0.2">
      <c r="A50" s="115"/>
      <c r="B50" s="976" t="s">
        <v>116</v>
      </c>
      <c r="C50" s="977"/>
      <c r="D50" s="977"/>
      <c r="E50" s="977"/>
      <c r="F50" s="977"/>
      <c r="G50" s="977"/>
      <c r="H50" s="977"/>
      <c r="I50" s="977"/>
      <c r="J50" s="977"/>
      <c r="K50" s="977"/>
      <c r="L50" s="977"/>
      <c r="M50" s="977"/>
      <c r="N50" s="977"/>
      <c r="O50" s="977"/>
      <c r="P50" s="977"/>
      <c r="Q50" s="977"/>
      <c r="R50" s="564"/>
      <c r="S50" s="683"/>
      <c r="T50" s="683"/>
      <c r="U50" s="683"/>
      <c r="V50" s="683"/>
      <c r="W50" s="683"/>
      <c r="X50" s="683"/>
      <c r="Y50" s="683"/>
      <c r="Z50" s="683"/>
      <c r="AA50" s="683"/>
      <c r="AB50" s="683"/>
      <c r="AC50" s="683"/>
      <c r="AD50" s="683"/>
      <c r="AE50" s="683"/>
      <c r="AF50" s="683"/>
      <c r="AG50" s="683"/>
      <c r="AH50" s="683"/>
      <c r="AI50" s="683"/>
      <c r="AJ50" s="683"/>
      <c r="AK50" s="683"/>
      <c r="AL50" s="683"/>
      <c r="AM50" s="683"/>
      <c r="AN50" s="683"/>
      <c r="AO50" s="683"/>
      <c r="AP50" s="683"/>
      <c r="AQ50" s="683"/>
      <c r="AR50" s="683"/>
      <c r="AS50" s="683"/>
      <c r="AT50" s="683"/>
      <c r="AU50" s="683"/>
      <c r="AV50" s="683"/>
      <c r="AW50" s="683"/>
      <c r="AX50" s="683"/>
      <c r="AY50" s="561"/>
      <c r="AZ50" s="561"/>
      <c r="BA50" s="561"/>
      <c r="BB50" s="561"/>
      <c r="BC50" s="561"/>
      <c r="BD50" s="561"/>
      <c r="BE50" s="561"/>
      <c r="BF50" s="561"/>
      <c r="BG50" s="561"/>
      <c r="BH50" s="561"/>
      <c r="BI50" s="561"/>
      <c r="BJ50" s="162"/>
    </row>
    <row r="51" spans="1:74" s="114" customFormat="1" ht="12" customHeight="1" x14ac:dyDescent="0.2">
      <c r="A51" s="115"/>
      <c r="B51" s="966" t="s">
        <v>122</v>
      </c>
      <c r="C51" s="1005"/>
      <c r="D51" s="1005"/>
      <c r="E51" s="1005"/>
      <c r="F51" s="1005"/>
      <c r="G51" s="1005"/>
      <c r="H51" s="1005"/>
      <c r="I51" s="1005"/>
      <c r="J51" s="1005"/>
      <c r="K51" s="1005"/>
      <c r="L51" s="1005"/>
      <c r="M51" s="1005"/>
      <c r="N51" s="1005"/>
      <c r="O51" s="1005"/>
      <c r="P51" s="1005"/>
      <c r="Q51" s="1005"/>
      <c r="R51" s="564"/>
      <c r="S51" s="683"/>
      <c r="T51" s="683"/>
      <c r="U51" s="683"/>
      <c r="V51" s="683"/>
      <c r="W51" s="683"/>
      <c r="X51" s="683"/>
      <c r="Y51" s="683"/>
      <c r="Z51" s="683"/>
      <c r="AA51" s="683"/>
      <c r="AB51" s="683"/>
      <c r="AC51" s="683"/>
      <c r="AD51" s="683"/>
      <c r="AE51" s="683"/>
      <c r="AF51" s="683"/>
      <c r="AG51" s="683"/>
      <c r="AH51" s="683"/>
      <c r="AI51" s="683"/>
      <c r="AJ51" s="683"/>
      <c r="AK51" s="683"/>
      <c r="AL51" s="683"/>
      <c r="AM51" s="683"/>
      <c r="AN51" s="683"/>
      <c r="AO51" s="683"/>
      <c r="AP51" s="683"/>
      <c r="AQ51" s="683"/>
      <c r="AR51" s="683"/>
      <c r="AS51" s="683"/>
      <c r="AT51" s="683"/>
      <c r="AU51" s="683"/>
      <c r="AV51" s="683"/>
      <c r="AW51" s="683"/>
      <c r="AX51" s="683"/>
      <c r="AY51" s="561"/>
      <c r="AZ51" s="561"/>
      <c r="BA51" s="561"/>
      <c r="BB51" s="561"/>
      <c r="BC51" s="561"/>
      <c r="BD51" s="561"/>
      <c r="BE51" s="561"/>
      <c r="BF51" s="561"/>
      <c r="BG51" s="561"/>
      <c r="BH51" s="561"/>
      <c r="BI51" s="561"/>
      <c r="BJ51" s="162"/>
    </row>
    <row r="52" spans="1:74" s="114" customFormat="1" ht="12" customHeight="1" x14ac:dyDescent="0.2">
      <c r="A52" s="194"/>
      <c r="B52" s="698" t="s">
        <v>118</v>
      </c>
      <c r="C52" s="880"/>
      <c r="D52" s="880"/>
      <c r="E52" s="880"/>
      <c r="F52" s="880"/>
      <c r="G52" s="880"/>
      <c r="H52" s="708"/>
      <c r="I52" s="880"/>
      <c r="J52" s="880"/>
      <c r="K52" s="880"/>
      <c r="L52" s="880"/>
      <c r="M52" s="880"/>
      <c r="N52" s="880"/>
      <c r="O52" s="880"/>
      <c r="P52" s="880"/>
      <c r="Q52" s="881"/>
      <c r="R52" s="559"/>
      <c r="S52" s="683"/>
      <c r="T52" s="683"/>
      <c r="U52" s="683"/>
      <c r="V52" s="683"/>
      <c r="W52" s="683"/>
      <c r="X52" s="683"/>
      <c r="Y52" s="683"/>
      <c r="Z52" s="683"/>
      <c r="AA52" s="683"/>
      <c r="AB52" s="683"/>
      <c r="AC52" s="683"/>
      <c r="AD52" s="683"/>
      <c r="AE52" s="683"/>
      <c r="AF52" s="683"/>
      <c r="AG52" s="683"/>
      <c r="AH52" s="683"/>
      <c r="AI52" s="683"/>
      <c r="AJ52" s="683"/>
      <c r="AK52" s="683"/>
      <c r="AL52" s="683"/>
      <c r="AM52" s="683"/>
      <c r="AN52" s="683"/>
      <c r="AO52" s="683"/>
      <c r="AP52" s="683"/>
      <c r="AQ52" s="683"/>
      <c r="AR52" s="683"/>
      <c r="AS52" s="683"/>
      <c r="AT52" s="683"/>
      <c r="AU52" s="683"/>
      <c r="AV52" s="683"/>
      <c r="AW52" s="683"/>
      <c r="AX52" s="683"/>
      <c r="AY52" s="561"/>
      <c r="AZ52" s="561"/>
      <c r="BA52" s="561"/>
      <c r="BB52" s="561"/>
      <c r="BC52" s="561"/>
      <c r="BD52" s="561"/>
      <c r="BE52" s="561"/>
      <c r="BF52" s="561"/>
      <c r="BG52" s="561"/>
      <c r="BH52" s="561"/>
      <c r="BI52" s="561"/>
      <c r="BJ52" s="162"/>
    </row>
    <row r="53" spans="1:74" ht="12.6" customHeight="1" x14ac:dyDescent="0.2">
      <c r="B53" s="1019" t="s">
        <v>250</v>
      </c>
      <c r="C53" s="1005"/>
      <c r="D53" s="1005"/>
      <c r="E53" s="1005"/>
      <c r="F53" s="1005"/>
      <c r="G53" s="1005"/>
      <c r="H53" s="1005"/>
      <c r="I53" s="1005"/>
      <c r="J53" s="1005"/>
      <c r="K53" s="1005"/>
      <c r="L53" s="1005"/>
      <c r="M53" s="1005"/>
      <c r="N53" s="1005"/>
      <c r="O53" s="1005"/>
      <c r="P53" s="1005"/>
      <c r="Q53" s="1005"/>
      <c r="R53" s="685"/>
      <c r="S53" s="564"/>
      <c r="T53" s="564"/>
      <c r="U53" s="564"/>
      <c r="V53" s="564"/>
      <c r="W53" s="564"/>
      <c r="X53" s="564"/>
      <c r="Y53" s="564"/>
      <c r="Z53" s="564"/>
      <c r="AA53" s="564"/>
      <c r="AB53" s="564"/>
      <c r="AC53" s="564"/>
      <c r="AD53" s="564"/>
      <c r="AE53" s="564"/>
      <c r="AF53" s="564"/>
      <c r="AG53" s="564"/>
      <c r="AH53" s="564"/>
      <c r="AI53" s="564"/>
      <c r="AJ53" s="564"/>
      <c r="AK53" s="564"/>
      <c r="AL53" s="564"/>
      <c r="AM53" s="564"/>
      <c r="AN53" s="564"/>
      <c r="AO53" s="564"/>
      <c r="AP53" s="564"/>
      <c r="AQ53" s="564"/>
      <c r="AR53" s="564"/>
      <c r="AS53" s="564"/>
      <c r="AT53" s="564"/>
      <c r="AU53" s="564"/>
      <c r="AV53" s="564"/>
      <c r="AW53" s="564"/>
      <c r="AX53" s="564"/>
      <c r="BD53" s="560"/>
      <c r="BE53" s="560"/>
      <c r="BF53" s="560"/>
      <c r="BK53" s="137"/>
      <c r="BL53" s="137"/>
      <c r="BM53" s="137"/>
      <c r="BN53" s="137"/>
      <c r="BO53" s="137"/>
      <c r="BP53" s="137"/>
      <c r="BQ53" s="137"/>
      <c r="BR53" s="137"/>
      <c r="BS53" s="137"/>
      <c r="BT53" s="137"/>
      <c r="BU53" s="137"/>
      <c r="BV53" s="137"/>
    </row>
    <row r="54" spans="1:74" ht="12.75" x14ac:dyDescent="0.2">
      <c r="B54" s="994" t="s">
        <v>191</v>
      </c>
      <c r="C54" s="1005"/>
      <c r="D54" s="1005"/>
      <c r="E54" s="1005"/>
      <c r="F54" s="1005"/>
      <c r="G54" s="1005"/>
      <c r="H54" s="1005"/>
      <c r="I54" s="1005"/>
      <c r="J54" s="1005"/>
      <c r="K54" s="1005"/>
      <c r="L54" s="1005"/>
      <c r="M54" s="1005"/>
      <c r="N54" s="1005"/>
      <c r="O54" s="1005"/>
      <c r="P54" s="1005"/>
      <c r="Q54" s="1005"/>
      <c r="R54" s="113"/>
      <c r="BD54" s="560"/>
      <c r="BE54" s="560"/>
      <c r="BF54" s="560"/>
      <c r="BK54" s="137"/>
      <c r="BL54" s="137"/>
      <c r="BM54" s="137"/>
      <c r="BN54" s="137"/>
      <c r="BO54" s="137"/>
      <c r="BP54" s="137"/>
      <c r="BQ54" s="137"/>
      <c r="BR54" s="137"/>
      <c r="BS54" s="137"/>
      <c r="BT54" s="137"/>
      <c r="BU54" s="137"/>
      <c r="BV54" s="137"/>
    </row>
    <row r="55" spans="1:74" x14ac:dyDescent="0.2">
      <c r="BD55" s="560"/>
      <c r="BE55" s="560"/>
      <c r="BF55" s="560"/>
      <c r="BK55" s="137"/>
      <c r="BL55" s="137"/>
      <c r="BM55" s="137"/>
      <c r="BN55" s="137"/>
      <c r="BO55" s="137"/>
      <c r="BP55" s="137"/>
      <c r="BQ55" s="137"/>
      <c r="BR55" s="137"/>
      <c r="BS55" s="137"/>
      <c r="BT55" s="137"/>
      <c r="BU55" s="137"/>
      <c r="BV55" s="137"/>
    </row>
    <row r="56" spans="1:74" x14ac:dyDescent="0.2">
      <c r="BD56" s="560"/>
      <c r="BE56" s="560"/>
      <c r="BF56" s="560"/>
      <c r="BK56" s="137"/>
      <c r="BL56" s="137"/>
      <c r="BM56" s="137"/>
      <c r="BN56" s="137"/>
      <c r="BO56" s="137"/>
      <c r="BP56" s="137"/>
      <c r="BQ56" s="137"/>
      <c r="BR56" s="137"/>
      <c r="BS56" s="137"/>
      <c r="BT56" s="137"/>
      <c r="BU56" s="137"/>
      <c r="BV56" s="137"/>
    </row>
    <row r="57" spans="1:74" x14ac:dyDescent="0.2">
      <c r="BD57" s="560"/>
      <c r="BE57" s="560"/>
      <c r="BF57" s="560"/>
      <c r="BK57" s="137"/>
      <c r="BL57" s="137"/>
      <c r="BM57" s="137"/>
      <c r="BN57" s="137"/>
      <c r="BO57" s="137"/>
      <c r="BP57" s="137"/>
      <c r="BQ57" s="137"/>
      <c r="BR57" s="137"/>
      <c r="BS57" s="137"/>
      <c r="BT57" s="137"/>
      <c r="BU57" s="137"/>
      <c r="BV57" s="137"/>
    </row>
    <row r="58" spans="1:74" x14ac:dyDescent="0.2">
      <c r="BD58" s="560"/>
      <c r="BE58" s="560"/>
      <c r="BF58" s="560"/>
      <c r="BK58" s="137"/>
      <c r="BL58" s="137"/>
      <c r="BM58" s="137"/>
      <c r="BN58" s="137"/>
      <c r="BO58" s="137"/>
      <c r="BP58" s="137"/>
      <c r="BQ58" s="137"/>
      <c r="BR58" s="137"/>
      <c r="BS58" s="137"/>
      <c r="BT58" s="137"/>
      <c r="BU58" s="137"/>
      <c r="BV58" s="137"/>
    </row>
    <row r="59" spans="1:74" x14ac:dyDescent="0.2">
      <c r="BD59" s="560"/>
      <c r="BE59" s="560"/>
      <c r="BF59" s="560"/>
      <c r="BK59" s="137"/>
      <c r="BL59" s="137"/>
      <c r="BM59" s="137"/>
      <c r="BN59" s="137"/>
      <c r="BO59" s="137"/>
      <c r="BP59" s="137"/>
      <c r="BQ59" s="137"/>
      <c r="BR59" s="137"/>
      <c r="BS59" s="137"/>
      <c r="BT59" s="137"/>
      <c r="BU59" s="137"/>
      <c r="BV59" s="137"/>
    </row>
    <row r="60" spans="1:74" x14ac:dyDescent="0.2">
      <c r="BD60" s="560"/>
      <c r="BE60" s="560"/>
      <c r="BF60" s="560"/>
      <c r="BK60" s="137"/>
      <c r="BL60" s="137"/>
      <c r="BM60" s="137"/>
      <c r="BN60" s="137"/>
      <c r="BO60" s="137"/>
      <c r="BP60" s="137"/>
      <c r="BQ60" s="137"/>
      <c r="BR60" s="137"/>
      <c r="BS60" s="137"/>
      <c r="BT60" s="137"/>
      <c r="BU60" s="137"/>
      <c r="BV60" s="137"/>
    </row>
    <row r="61" spans="1:74" ht="12.75" x14ac:dyDescent="0.2">
      <c r="B61" s="1020"/>
      <c r="C61" s="1021"/>
      <c r="D61" s="1021"/>
      <c r="E61" s="1021"/>
      <c r="F61" s="1021"/>
      <c r="G61" s="1021"/>
      <c r="H61" s="1021"/>
      <c r="I61" s="1021"/>
      <c r="J61" s="1021"/>
      <c r="K61" s="1021"/>
      <c r="L61" s="1021"/>
      <c r="M61" s="1021"/>
      <c r="N61" s="1021"/>
      <c r="O61" s="1021"/>
      <c r="P61" s="1021"/>
      <c r="Q61" s="1021"/>
      <c r="BD61" s="560"/>
      <c r="BE61" s="560"/>
      <c r="BF61" s="560"/>
      <c r="BK61" s="137"/>
      <c r="BL61" s="137"/>
      <c r="BM61" s="137"/>
      <c r="BN61" s="137"/>
      <c r="BO61" s="137"/>
      <c r="BP61" s="137"/>
      <c r="BQ61" s="137"/>
      <c r="BR61" s="137"/>
      <c r="BS61" s="137"/>
      <c r="BT61" s="137"/>
      <c r="BU61" s="137"/>
      <c r="BV61" s="137"/>
    </row>
    <row r="62" spans="1:74" x14ac:dyDescent="0.2">
      <c r="BD62" s="560"/>
      <c r="BE62" s="560"/>
      <c r="BF62" s="560"/>
      <c r="BK62" s="137"/>
      <c r="BL62" s="137"/>
      <c r="BM62" s="137"/>
      <c r="BN62" s="137"/>
      <c r="BO62" s="137"/>
      <c r="BP62" s="137"/>
      <c r="BQ62" s="137"/>
      <c r="BR62" s="137"/>
      <c r="BS62" s="137"/>
      <c r="BT62" s="137"/>
      <c r="BU62" s="137"/>
      <c r="BV62" s="137"/>
    </row>
    <row r="63" spans="1:74" x14ac:dyDescent="0.2">
      <c r="BD63" s="560"/>
      <c r="BE63" s="560"/>
      <c r="BF63" s="560"/>
      <c r="BK63" s="137"/>
      <c r="BL63" s="137"/>
      <c r="BM63" s="137"/>
      <c r="BN63" s="137"/>
      <c r="BO63" s="137"/>
      <c r="BP63" s="137"/>
      <c r="BQ63" s="137"/>
      <c r="BR63" s="137"/>
      <c r="BS63" s="137"/>
      <c r="BT63" s="137"/>
      <c r="BU63" s="137"/>
      <c r="BV63" s="137"/>
    </row>
    <row r="64" spans="1:74" x14ac:dyDescent="0.2">
      <c r="BK64" s="137"/>
      <c r="BL64" s="137"/>
      <c r="BM64" s="137"/>
      <c r="BN64" s="137"/>
      <c r="BO64" s="137"/>
      <c r="BP64" s="137"/>
      <c r="BQ64" s="137"/>
      <c r="BR64" s="137"/>
      <c r="BS64" s="137"/>
      <c r="BT64" s="137"/>
      <c r="BU64" s="137"/>
      <c r="BV64" s="137"/>
    </row>
    <row r="65" spans="63:74" x14ac:dyDescent="0.2">
      <c r="BK65" s="137"/>
      <c r="BL65" s="137"/>
      <c r="BM65" s="137"/>
      <c r="BN65" s="137"/>
      <c r="BO65" s="137"/>
      <c r="BP65" s="137"/>
      <c r="BQ65" s="137"/>
      <c r="BR65" s="137"/>
      <c r="BS65" s="137"/>
      <c r="BT65" s="137"/>
      <c r="BU65" s="137"/>
      <c r="BV65" s="137"/>
    </row>
    <row r="66" spans="63:74" x14ac:dyDescent="0.2">
      <c r="BK66" s="137"/>
      <c r="BL66" s="137"/>
      <c r="BM66" s="137"/>
      <c r="BN66" s="137"/>
      <c r="BO66" s="137"/>
      <c r="BP66" s="137"/>
      <c r="BQ66" s="137"/>
      <c r="BR66" s="137"/>
      <c r="BS66" s="137"/>
      <c r="BT66" s="137"/>
      <c r="BU66" s="137"/>
      <c r="BV66" s="137"/>
    </row>
    <row r="67" spans="63:74" x14ac:dyDescent="0.2">
      <c r="BK67" s="137"/>
      <c r="BL67" s="137"/>
      <c r="BM67" s="137"/>
      <c r="BN67" s="137"/>
      <c r="BO67" s="137"/>
      <c r="BP67" s="137"/>
      <c r="BQ67" s="137"/>
      <c r="BR67" s="137"/>
      <c r="BS67" s="137"/>
      <c r="BT67" s="137"/>
      <c r="BU67" s="137"/>
      <c r="BV67" s="137"/>
    </row>
    <row r="68" spans="63:74" x14ac:dyDescent="0.2">
      <c r="BK68" s="137"/>
      <c r="BL68" s="137"/>
      <c r="BM68" s="137"/>
      <c r="BN68" s="137"/>
      <c r="BO68" s="137"/>
      <c r="BP68" s="137"/>
      <c r="BQ68" s="137"/>
      <c r="BR68" s="137"/>
      <c r="BS68" s="137"/>
      <c r="BT68" s="137"/>
      <c r="BU68" s="137"/>
      <c r="BV68" s="137"/>
    </row>
    <row r="69" spans="63:74" x14ac:dyDescent="0.2">
      <c r="BK69" s="137"/>
      <c r="BL69" s="137"/>
      <c r="BM69" s="137"/>
      <c r="BN69" s="137"/>
      <c r="BO69" s="137"/>
      <c r="BP69" s="137"/>
      <c r="BQ69" s="137"/>
      <c r="BR69" s="137"/>
      <c r="BS69" s="137"/>
      <c r="BT69" s="137"/>
      <c r="BU69" s="137"/>
      <c r="BV69" s="137"/>
    </row>
    <row r="70" spans="63:74" x14ac:dyDescent="0.2">
      <c r="BK70" s="137"/>
      <c r="BL70" s="137"/>
      <c r="BM70" s="137"/>
      <c r="BN70" s="137"/>
      <c r="BO70" s="137"/>
      <c r="BP70" s="137"/>
      <c r="BQ70" s="137"/>
      <c r="BR70" s="137"/>
      <c r="BS70" s="137"/>
      <c r="BT70" s="137"/>
      <c r="BU70" s="137"/>
      <c r="BV70" s="137"/>
    </row>
    <row r="71" spans="63:74" x14ac:dyDescent="0.2">
      <c r="BK71" s="137"/>
      <c r="BL71" s="137"/>
      <c r="BM71" s="137"/>
      <c r="BN71" s="137"/>
      <c r="BO71" s="137"/>
      <c r="BP71" s="137"/>
      <c r="BQ71" s="137"/>
      <c r="BR71" s="137"/>
      <c r="BS71" s="137"/>
      <c r="BT71" s="137"/>
      <c r="BU71" s="137"/>
      <c r="BV71" s="137"/>
    </row>
    <row r="72" spans="63:74" x14ac:dyDescent="0.2">
      <c r="BK72" s="137"/>
      <c r="BL72" s="137"/>
      <c r="BM72" s="137"/>
      <c r="BN72" s="137"/>
      <c r="BO72" s="137"/>
      <c r="BP72" s="137"/>
      <c r="BQ72" s="137"/>
      <c r="BR72" s="137"/>
      <c r="BS72" s="137"/>
      <c r="BT72" s="137"/>
      <c r="BU72" s="137"/>
      <c r="BV72" s="137"/>
    </row>
    <row r="73" spans="63:74" x14ac:dyDescent="0.2">
      <c r="BK73" s="137"/>
      <c r="BL73" s="137"/>
      <c r="BM73" s="137"/>
      <c r="BN73" s="137"/>
      <c r="BO73" s="137"/>
      <c r="BP73" s="137"/>
      <c r="BQ73" s="137"/>
      <c r="BR73" s="137"/>
      <c r="BS73" s="137"/>
      <c r="BT73" s="137"/>
      <c r="BU73" s="137"/>
      <c r="BV73" s="137"/>
    </row>
    <row r="74" spans="63:74" x14ac:dyDescent="0.2">
      <c r="BK74" s="137"/>
      <c r="BL74" s="137"/>
      <c r="BM74" s="137"/>
      <c r="BN74" s="137"/>
      <c r="BO74" s="137"/>
      <c r="BP74" s="137"/>
      <c r="BQ74" s="137"/>
      <c r="BR74" s="137"/>
      <c r="BS74" s="137"/>
      <c r="BT74" s="137"/>
      <c r="BU74" s="137"/>
      <c r="BV74" s="137"/>
    </row>
    <row r="75" spans="63:74" x14ac:dyDescent="0.2">
      <c r="BK75" s="137"/>
      <c r="BL75" s="137"/>
      <c r="BM75" s="137"/>
      <c r="BN75" s="137"/>
      <c r="BO75" s="137"/>
      <c r="BP75" s="137"/>
      <c r="BQ75" s="137"/>
      <c r="BR75" s="137"/>
      <c r="BS75" s="137"/>
      <c r="BT75" s="137"/>
      <c r="BU75" s="137"/>
      <c r="BV75" s="137"/>
    </row>
    <row r="76" spans="63:74" x14ac:dyDescent="0.2">
      <c r="BK76" s="137"/>
      <c r="BL76" s="137"/>
      <c r="BM76" s="137"/>
      <c r="BN76" s="137"/>
      <c r="BO76" s="137"/>
      <c r="BP76" s="137"/>
      <c r="BQ76" s="137"/>
      <c r="BR76" s="137"/>
      <c r="BS76" s="137"/>
      <c r="BT76" s="137"/>
      <c r="BU76" s="137"/>
      <c r="BV76" s="137"/>
    </row>
    <row r="77" spans="63:74" x14ac:dyDescent="0.2">
      <c r="BK77" s="137"/>
      <c r="BL77" s="137"/>
      <c r="BM77" s="137"/>
      <c r="BN77" s="137"/>
      <c r="BO77" s="137"/>
      <c r="BP77" s="137"/>
      <c r="BQ77" s="137"/>
      <c r="BR77" s="137"/>
      <c r="BS77" s="137"/>
      <c r="BT77" s="137"/>
      <c r="BU77" s="137"/>
      <c r="BV77" s="137"/>
    </row>
    <row r="78" spans="63:74" x14ac:dyDescent="0.2">
      <c r="BK78" s="137"/>
      <c r="BL78" s="137"/>
      <c r="BM78" s="137"/>
      <c r="BN78" s="137"/>
      <c r="BO78" s="137"/>
      <c r="BP78" s="137"/>
      <c r="BQ78" s="137"/>
      <c r="BR78" s="137"/>
      <c r="BS78" s="137"/>
      <c r="BT78" s="137"/>
      <c r="BU78" s="137"/>
      <c r="BV78" s="137"/>
    </row>
    <row r="79" spans="63:74" x14ac:dyDescent="0.2">
      <c r="BK79" s="137"/>
      <c r="BL79" s="137"/>
      <c r="BM79" s="137"/>
      <c r="BN79" s="137"/>
      <c r="BO79" s="137"/>
      <c r="BP79" s="137"/>
      <c r="BQ79" s="137"/>
      <c r="BR79" s="137"/>
      <c r="BS79" s="137"/>
      <c r="BT79" s="137"/>
      <c r="BU79" s="137"/>
      <c r="BV79" s="137"/>
    </row>
    <row r="80" spans="63:74" x14ac:dyDescent="0.2">
      <c r="BK80" s="137"/>
      <c r="BL80" s="137"/>
      <c r="BM80" s="137"/>
      <c r="BN80" s="137"/>
      <c r="BO80" s="137"/>
      <c r="BP80" s="137"/>
      <c r="BQ80" s="137"/>
      <c r="BR80" s="137"/>
      <c r="BS80" s="137"/>
      <c r="BT80" s="137"/>
      <c r="BU80" s="137"/>
      <c r="BV80" s="137"/>
    </row>
    <row r="81" spans="63:74" x14ac:dyDescent="0.2">
      <c r="BK81" s="137"/>
      <c r="BL81" s="137"/>
      <c r="BM81" s="137"/>
      <c r="BN81" s="137"/>
      <c r="BO81" s="137"/>
      <c r="BP81" s="137"/>
      <c r="BQ81" s="137"/>
      <c r="BR81" s="137"/>
      <c r="BS81" s="137"/>
      <c r="BT81" s="137"/>
      <c r="BU81" s="137"/>
      <c r="BV81" s="137"/>
    </row>
    <row r="82" spans="63:74" x14ac:dyDescent="0.2">
      <c r="BK82" s="137"/>
      <c r="BL82" s="137"/>
      <c r="BM82" s="137"/>
      <c r="BN82" s="137"/>
      <c r="BO82" s="137"/>
      <c r="BP82" s="137"/>
      <c r="BQ82" s="137"/>
      <c r="BR82" s="137"/>
      <c r="BS82" s="137"/>
      <c r="BT82" s="137"/>
      <c r="BU82" s="137"/>
      <c r="BV82" s="137"/>
    </row>
    <row r="83" spans="63:74" x14ac:dyDescent="0.2">
      <c r="BK83" s="137"/>
      <c r="BL83" s="137"/>
      <c r="BM83" s="137"/>
      <c r="BN83" s="137"/>
      <c r="BO83" s="137"/>
      <c r="BP83" s="137"/>
      <c r="BQ83" s="137"/>
      <c r="BR83" s="137"/>
      <c r="BS83" s="137"/>
      <c r="BT83" s="137"/>
      <c r="BU83" s="137"/>
      <c r="BV83" s="137"/>
    </row>
    <row r="84" spans="63:74" x14ac:dyDescent="0.2">
      <c r="BK84" s="137"/>
      <c r="BL84" s="137"/>
      <c r="BM84" s="137"/>
      <c r="BN84" s="137"/>
      <c r="BO84" s="137"/>
      <c r="BP84" s="137"/>
      <c r="BQ84" s="137"/>
      <c r="BR84" s="137"/>
      <c r="BS84" s="137"/>
      <c r="BT84" s="137"/>
      <c r="BU84" s="137"/>
      <c r="BV84" s="137"/>
    </row>
    <row r="85" spans="63:74" x14ac:dyDescent="0.2">
      <c r="BK85" s="137"/>
      <c r="BL85" s="137"/>
      <c r="BM85" s="137"/>
      <c r="BN85" s="137"/>
      <c r="BO85" s="137"/>
      <c r="BP85" s="137"/>
      <c r="BQ85" s="137"/>
      <c r="BR85" s="137"/>
      <c r="BS85" s="137"/>
      <c r="BT85" s="137"/>
      <c r="BU85" s="137"/>
      <c r="BV85" s="137"/>
    </row>
    <row r="86" spans="63:74" x14ac:dyDescent="0.2">
      <c r="BK86" s="137"/>
      <c r="BL86" s="137"/>
      <c r="BM86" s="137"/>
      <c r="BN86" s="137"/>
      <c r="BO86" s="137"/>
      <c r="BP86" s="137"/>
      <c r="BQ86" s="137"/>
      <c r="BR86" s="137"/>
      <c r="BS86" s="137"/>
      <c r="BT86" s="137"/>
      <c r="BU86" s="137"/>
      <c r="BV86" s="137"/>
    </row>
    <row r="87" spans="63:74" x14ac:dyDescent="0.2">
      <c r="BK87" s="137"/>
      <c r="BL87" s="137"/>
      <c r="BM87" s="137"/>
      <c r="BN87" s="137"/>
      <c r="BO87" s="137"/>
      <c r="BP87" s="137"/>
      <c r="BQ87" s="137"/>
      <c r="BR87" s="137"/>
      <c r="BS87" s="137"/>
      <c r="BT87" s="137"/>
      <c r="BU87" s="137"/>
      <c r="BV87" s="137"/>
    </row>
    <row r="88" spans="63:74" x14ac:dyDescent="0.2">
      <c r="BK88" s="137"/>
      <c r="BL88" s="137"/>
      <c r="BM88" s="137"/>
      <c r="BN88" s="137"/>
      <c r="BO88" s="137"/>
      <c r="BP88" s="137"/>
      <c r="BQ88" s="137"/>
      <c r="BR88" s="137"/>
      <c r="BS88" s="137"/>
      <c r="BT88" s="137"/>
      <c r="BU88" s="137"/>
      <c r="BV88" s="137"/>
    </row>
    <row r="89" spans="63:74" x14ac:dyDescent="0.2">
      <c r="BK89" s="137"/>
      <c r="BL89" s="137"/>
      <c r="BM89" s="137"/>
      <c r="BN89" s="137"/>
      <c r="BO89" s="137"/>
      <c r="BP89" s="137"/>
      <c r="BQ89" s="137"/>
      <c r="BR89" s="137"/>
      <c r="BS89" s="137"/>
      <c r="BT89" s="137"/>
      <c r="BU89" s="137"/>
      <c r="BV89" s="137"/>
    </row>
    <row r="90" spans="63:74" x14ac:dyDescent="0.2">
      <c r="BK90" s="137"/>
      <c r="BL90" s="137"/>
      <c r="BM90" s="137"/>
      <c r="BN90" s="137"/>
      <c r="BO90" s="137"/>
      <c r="BP90" s="137"/>
      <c r="BQ90" s="137"/>
      <c r="BR90" s="137"/>
      <c r="BS90" s="137"/>
      <c r="BT90" s="137"/>
      <c r="BU90" s="137"/>
      <c r="BV90" s="137"/>
    </row>
    <row r="91" spans="63:74" x14ac:dyDescent="0.2">
      <c r="BK91" s="137"/>
      <c r="BL91" s="137"/>
      <c r="BM91" s="137"/>
      <c r="BN91" s="137"/>
      <c r="BO91" s="137"/>
      <c r="BP91" s="137"/>
      <c r="BQ91" s="137"/>
      <c r="BR91" s="137"/>
      <c r="BS91" s="137"/>
      <c r="BT91" s="137"/>
      <c r="BU91" s="137"/>
      <c r="BV91" s="137"/>
    </row>
    <row r="92" spans="63:74" x14ac:dyDescent="0.2">
      <c r="BK92" s="137"/>
      <c r="BL92" s="137"/>
      <c r="BM92" s="137"/>
      <c r="BN92" s="137"/>
      <c r="BO92" s="137"/>
      <c r="BP92" s="137"/>
      <c r="BQ92" s="137"/>
      <c r="BR92" s="137"/>
      <c r="BS92" s="137"/>
      <c r="BT92" s="137"/>
      <c r="BU92" s="137"/>
      <c r="BV92" s="137"/>
    </row>
    <row r="93" spans="63:74" x14ac:dyDescent="0.2">
      <c r="BK93" s="137"/>
      <c r="BL93" s="137"/>
      <c r="BM93" s="137"/>
      <c r="BN93" s="137"/>
      <c r="BO93" s="137"/>
      <c r="BP93" s="137"/>
      <c r="BQ93" s="137"/>
      <c r="BR93" s="137"/>
      <c r="BS93" s="137"/>
      <c r="BT93" s="137"/>
      <c r="BU93" s="137"/>
      <c r="BV93" s="137"/>
    </row>
    <row r="94" spans="63:74" x14ac:dyDescent="0.2">
      <c r="BK94" s="137"/>
      <c r="BL94" s="137"/>
      <c r="BM94" s="137"/>
      <c r="BN94" s="137"/>
      <c r="BO94" s="137"/>
      <c r="BP94" s="137"/>
      <c r="BQ94" s="137"/>
      <c r="BR94" s="137"/>
      <c r="BS94" s="137"/>
      <c r="BT94" s="137"/>
      <c r="BU94" s="137"/>
      <c r="BV94" s="137"/>
    </row>
    <row r="95" spans="63:74" x14ac:dyDescent="0.2">
      <c r="BK95" s="137"/>
      <c r="BL95" s="137"/>
      <c r="BM95" s="137"/>
      <c r="BN95" s="137"/>
      <c r="BO95" s="137"/>
      <c r="BP95" s="137"/>
      <c r="BQ95" s="137"/>
      <c r="BR95" s="137"/>
      <c r="BS95" s="137"/>
      <c r="BT95" s="137"/>
      <c r="BU95" s="137"/>
      <c r="BV95" s="137"/>
    </row>
    <row r="96" spans="63:74" x14ac:dyDescent="0.2">
      <c r="BK96" s="137"/>
      <c r="BL96" s="137"/>
      <c r="BM96" s="137"/>
      <c r="BN96" s="137"/>
      <c r="BO96" s="137"/>
      <c r="BP96" s="137"/>
      <c r="BQ96" s="137"/>
      <c r="BR96" s="137"/>
      <c r="BS96" s="137"/>
      <c r="BT96" s="137"/>
      <c r="BU96" s="137"/>
      <c r="BV96" s="137"/>
    </row>
    <row r="97" spans="63:74" x14ac:dyDescent="0.2">
      <c r="BK97" s="137"/>
      <c r="BL97" s="137"/>
      <c r="BM97" s="137"/>
      <c r="BN97" s="137"/>
      <c r="BO97" s="137"/>
      <c r="BP97" s="137"/>
      <c r="BQ97" s="137"/>
      <c r="BR97" s="137"/>
      <c r="BS97" s="137"/>
      <c r="BT97" s="137"/>
      <c r="BU97" s="137"/>
      <c r="BV97" s="137"/>
    </row>
    <row r="98" spans="63:74" x14ac:dyDescent="0.2">
      <c r="BK98" s="137"/>
      <c r="BL98" s="137"/>
      <c r="BM98" s="137"/>
      <c r="BN98" s="137"/>
      <c r="BO98" s="137"/>
      <c r="BP98" s="137"/>
      <c r="BQ98" s="137"/>
      <c r="BR98" s="137"/>
      <c r="BS98" s="137"/>
      <c r="BT98" s="137"/>
      <c r="BU98" s="137"/>
      <c r="BV98" s="137"/>
    </row>
    <row r="99" spans="63:74" x14ac:dyDescent="0.2">
      <c r="BK99" s="137"/>
      <c r="BL99" s="137"/>
      <c r="BM99" s="137"/>
      <c r="BN99" s="137"/>
      <c r="BO99" s="137"/>
      <c r="BP99" s="137"/>
      <c r="BQ99" s="137"/>
      <c r="BR99" s="137"/>
      <c r="BS99" s="137"/>
      <c r="BT99" s="137"/>
      <c r="BU99" s="137"/>
      <c r="BV99" s="137"/>
    </row>
    <row r="100" spans="63:74" x14ac:dyDescent="0.2">
      <c r="BK100" s="137"/>
      <c r="BL100" s="137"/>
      <c r="BM100" s="137"/>
      <c r="BN100" s="137"/>
      <c r="BO100" s="137"/>
      <c r="BP100" s="137"/>
      <c r="BQ100" s="137"/>
      <c r="BR100" s="137"/>
      <c r="BS100" s="137"/>
      <c r="BT100" s="137"/>
      <c r="BU100" s="137"/>
      <c r="BV100" s="137"/>
    </row>
    <row r="101" spans="63:74" x14ac:dyDescent="0.2">
      <c r="BK101" s="137"/>
      <c r="BL101" s="137"/>
      <c r="BM101" s="137"/>
      <c r="BN101" s="137"/>
      <c r="BO101" s="137"/>
      <c r="BP101" s="137"/>
      <c r="BQ101" s="137"/>
      <c r="BR101" s="137"/>
      <c r="BS101" s="137"/>
      <c r="BT101" s="137"/>
      <c r="BU101" s="137"/>
      <c r="BV101" s="137"/>
    </row>
    <row r="102" spans="63:74" x14ac:dyDescent="0.2">
      <c r="BK102" s="137"/>
      <c r="BL102" s="137"/>
      <c r="BM102" s="137"/>
      <c r="BN102" s="137"/>
      <c r="BO102" s="137"/>
      <c r="BP102" s="137"/>
      <c r="BQ102" s="137"/>
      <c r="BR102" s="137"/>
      <c r="BS102" s="137"/>
      <c r="BT102" s="137"/>
      <c r="BU102" s="137"/>
      <c r="BV102" s="137"/>
    </row>
    <row r="103" spans="63:74" x14ac:dyDescent="0.2">
      <c r="BK103" s="137"/>
      <c r="BL103" s="137"/>
      <c r="BM103" s="137"/>
      <c r="BN103" s="137"/>
      <c r="BO103" s="137"/>
      <c r="BP103" s="137"/>
      <c r="BQ103" s="137"/>
      <c r="BR103" s="137"/>
      <c r="BS103" s="137"/>
      <c r="BT103" s="137"/>
      <c r="BU103" s="137"/>
      <c r="BV103" s="137"/>
    </row>
    <row r="104" spans="63:74" x14ac:dyDescent="0.2">
      <c r="BK104" s="137"/>
      <c r="BL104" s="137"/>
      <c r="BM104" s="137"/>
      <c r="BN104" s="137"/>
      <c r="BO104" s="137"/>
      <c r="BP104" s="137"/>
      <c r="BQ104" s="137"/>
      <c r="BR104" s="137"/>
      <c r="BS104" s="137"/>
      <c r="BT104" s="137"/>
      <c r="BU104" s="137"/>
      <c r="BV104" s="137"/>
    </row>
    <row r="105" spans="63:74" x14ac:dyDescent="0.2">
      <c r="BK105" s="137"/>
      <c r="BL105" s="137"/>
      <c r="BM105" s="137"/>
      <c r="BN105" s="137"/>
      <c r="BO105" s="137"/>
      <c r="BP105" s="137"/>
      <c r="BQ105" s="137"/>
      <c r="BR105" s="137"/>
      <c r="BS105" s="137"/>
      <c r="BT105" s="137"/>
      <c r="BU105" s="137"/>
      <c r="BV105" s="137"/>
    </row>
    <row r="106" spans="63:74" x14ac:dyDescent="0.2">
      <c r="BK106" s="137"/>
      <c r="BL106" s="137"/>
      <c r="BM106" s="137"/>
      <c r="BN106" s="137"/>
      <c r="BO106" s="137"/>
      <c r="BP106" s="137"/>
      <c r="BQ106" s="137"/>
      <c r="BR106" s="137"/>
      <c r="BS106" s="137"/>
      <c r="BT106" s="137"/>
      <c r="BU106" s="137"/>
      <c r="BV106" s="137"/>
    </row>
    <row r="107" spans="63:74" x14ac:dyDescent="0.2">
      <c r="BK107" s="137"/>
      <c r="BL107" s="137"/>
      <c r="BM107" s="137"/>
      <c r="BN107" s="137"/>
      <c r="BO107" s="137"/>
      <c r="BP107" s="137"/>
      <c r="BQ107" s="137"/>
      <c r="BR107" s="137"/>
      <c r="BS107" s="137"/>
      <c r="BT107" s="137"/>
      <c r="BU107" s="137"/>
      <c r="BV107" s="137"/>
    </row>
    <row r="108" spans="63:74" x14ac:dyDescent="0.2">
      <c r="BK108" s="137"/>
      <c r="BL108" s="137"/>
      <c r="BM108" s="137"/>
      <c r="BN108" s="137"/>
      <c r="BO108" s="137"/>
      <c r="BP108" s="137"/>
      <c r="BQ108" s="137"/>
      <c r="BR108" s="137"/>
      <c r="BS108" s="137"/>
      <c r="BT108" s="137"/>
      <c r="BU108" s="137"/>
      <c r="BV108" s="137"/>
    </row>
    <row r="109" spans="63:74" x14ac:dyDescent="0.2">
      <c r="BK109" s="137"/>
      <c r="BL109" s="137"/>
      <c r="BM109" s="137"/>
      <c r="BN109" s="137"/>
      <c r="BO109" s="137"/>
      <c r="BP109" s="137"/>
      <c r="BQ109" s="137"/>
      <c r="BR109" s="137"/>
      <c r="BS109" s="137"/>
      <c r="BT109" s="137"/>
      <c r="BU109" s="137"/>
      <c r="BV109" s="137"/>
    </row>
    <row r="110" spans="63:74" x14ac:dyDescent="0.2">
      <c r="BK110" s="137"/>
      <c r="BL110" s="137"/>
      <c r="BM110" s="137"/>
      <c r="BN110" s="137"/>
      <c r="BO110" s="137"/>
      <c r="BP110" s="137"/>
      <c r="BQ110" s="137"/>
      <c r="BR110" s="137"/>
      <c r="BS110" s="137"/>
      <c r="BT110" s="137"/>
      <c r="BU110" s="137"/>
      <c r="BV110" s="137"/>
    </row>
    <row r="111" spans="63:74" x14ac:dyDescent="0.2">
      <c r="BK111" s="137"/>
      <c r="BL111" s="137"/>
      <c r="BM111" s="137"/>
      <c r="BN111" s="137"/>
      <c r="BO111" s="137"/>
      <c r="BP111" s="137"/>
      <c r="BQ111" s="137"/>
      <c r="BR111" s="137"/>
      <c r="BS111" s="137"/>
      <c r="BT111" s="137"/>
      <c r="BU111" s="137"/>
      <c r="BV111" s="137"/>
    </row>
    <row r="112" spans="63:74" x14ac:dyDescent="0.2">
      <c r="BK112" s="137"/>
      <c r="BL112" s="137"/>
      <c r="BM112" s="137"/>
      <c r="BN112" s="137"/>
      <c r="BO112" s="137"/>
      <c r="BP112" s="137"/>
      <c r="BQ112" s="137"/>
      <c r="BR112" s="137"/>
      <c r="BS112" s="137"/>
      <c r="BT112" s="137"/>
      <c r="BU112" s="137"/>
      <c r="BV112" s="137"/>
    </row>
    <row r="113" spans="63:74" x14ac:dyDescent="0.2">
      <c r="BK113" s="137"/>
      <c r="BL113" s="137"/>
      <c r="BM113" s="137"/>
      <c r="BN113" s="137"/>
      <c r="BO113" s="137"/>
      <c r="BP113" s="137"/>
      <c r="BQ113" s="137"/>
      <c r="BR113" s="137"/>
      <c r="BS113" s="137"/>
      <c r="BT113" s="137"/>
      <c r="BU113" s="137"/>
      <c r="BV113" s="137"/>
    </row>
    <row r="114" spans="63:74" x14ac:dyDescent="0.2">
      <c r="BK114" s="137"/>
      <c r="BL114" s="137"/>
      <c r="BM114" s="137"/>
      <c r="BN114" s="137"/>
      <c r="BO114" s="137"/>
      <c r="BP114" s="137"/>
      <c r="BQ114" s="137"/>
      <c r="BR114" s="137"/>
      <c r="BS114" s="137"/>
      <c r="BT114" s="137"/>
      <c r="BU114" s="137"/>
      <c r="BV114" s="137"/>
    </row>
    <row r="115" spans="63:74" x14ac:dyDescent="0.2">
      <c r="BK115" s="137"/>
      <c r="BL115" s="137"/>
      <c r="BM115" s="137"/>
      <c r="BN115" s="137"/>
      <c r="BO115" s="137"/>
      <c r="BP115" s="137"/>
      <c r="BQ115" s="137"/>
      <c r="BR115" s="137"/>
      <c r="BS115" s="137"/>
      <c r="BT115" s="137"/>
      <c r="BU115" s="137"/>
      <c r="BV115" s="137"/>
    </row>
    <row r="116" spans="63:74" x14ac:dyDescent="0.2">
      <c r="BK116" s="137"/>
      <c r="BL116" s="137"/>
      <c r="BM116" s="137"/>
      <c r="BN116" s="137"/>
      <c r="BO116" s="137"/>
      <c r="BP116" s="137"/>
      <c r="BQ116" s="137"/>
      <c r="BR116" s="137"/>
      <c r="BS116" s="137"/>
      <c r="BT116" s="137"/>
      <c r="BU116" s="137"/>
      <c r="BV116" s="137"/>
    </row>
    <row r="117" spans="63:74" x14ac:dyDescent="0.2">
      <c r="BK117" s="137"/>
      <c r="BL117" s="137"/>
      <c r="BM117" s="137"/>
      <c r="BN117" s="137"/>
      <c r="BO117" s="137"/>
      <c r="BP117" s="137"/>
      <c r="BQ117" s="137"/>
      <c r="BR117" s="137"/>
      <c r="BS117" s="137"/>
      <c r="BT117" s="137"/>
      <c r="BU117" s="137"/>
      <c r="BV117" s="137"/>
    </row>
    <row r="118" spans="63:74" x14ac:dyDescent="0.2">
      <c r="BK118" s="137"/>
      <c r="BL118" s="137"/>
      <c r="BM118" s="137"/>
      <c r="BN118" s="137"/>
      <c r="BO118" s="137"/>
      <c r="BP118" s="137"/>
      <c r="BQ118" s="137"/>
      <c r="BR118" s="137"/>
      <c r="BS118" s="137"/>
      <c r="BT118" s="137"/>
      <c r="BU118" s="137"/>
      <c r="BV118" s="137"/>
    </row>
    <row r="119" spans="63:74" x14ac:dyDescent="0.2">
      <c r="BK119" s="137"/>
      <c r="BL119" s="137"/>
      <c r="BM119" s="137"/>
      <c r="BN119" s="137"/>
      <c r="BO119" s="137"/>
      <c r="BP119" s="137"/>
      <c r="BQ119" s="137"/>
      <c r="BR119" s="137"/>
      <c r="BS119" s="137"/>
      <c r="BT119" s="137"/>
      <c r="BU119" s="137"/>
      <c r="BV119" s="137"/>
    </row>
    <row r="120" spans="63:74" x14ac:dyDescent="0.2">
      <c r="BK120" s="137"/>
      <c r="BL120" s="137"/>
      <c r="BM120" s="137"/>
      <c r="BN120" s="137"/>
      <c r="BO120" s="137"/>
      <c r="BP120" s="137"/>
      <c r="BQ120" s="137"/>
      <c r="BR120" s="137"/>
      <c r="BS120" s="137"/>
      <c r="BT120" s="137"/>
      <c r="BU120" s="137"/>
      <c r="BV120" s="137"/>
    </row>
    <row r="121" spans="63:74" x14ac:dyDescent="0.2">
      <c r="BK121" s="137"/>
      <c r="BL121" s="137"/>
      <c r="BM121" s="137"/>
      <c r="BN121" s="137"/>
      <c r="BO121" s="137"/>
      <c r="BP121" s="137"/>
      <c r="BQ121" s="137"/>
      <c r="BR121" s="137"/>
      <c r="BS121" s="137"/>
      <c r="BT121" s="137"/>
      <c r="BU121" s="137"/>
      <c r="BV121" s="137"/>
    </row>
    <row r="122" spans="63:74" x14ac:dyDescent="0.2">
      <c r="BK122" s="137"/>
      <c r="BL122" s="137"/>
      <c r="BM122" s="137"/>
      <c r="BN122" s="137"/>
      <c r="BO122" s="137"/>
      <c r="BP122" s="137"/>
      <c r="BQ122" s="137"/>
      <c r="BR122" s="137"/>
      <c r="BS122" s="137"/>
      <c r="BT122" s="137"/>
      <c r="BU122" s="137"/>
      <c r="BV122" s="137"/>
    </row>
    <row r="123" spans="63:74" x14ac:dyDescent="0.2">
      <c r="BK123" s="137"/>
      <c r="BL123" s="137"/>
      <c r="BM123" s="137"/>
      <c r="BN123" s="137"/>
      <c r="BO123" s="137"/>
      <c r="BP123" s="137"/>
      <c r="BQ123" s="137"/>
      <c r="BR123" s="137"/>
      <c r="BS123" s="137"/>
      <c r="BT123" s="137"/>
      <c r="BU123" s="137"/>
      <c r="BV123" s="137"/>
    </row>
    <row r="124" spans="63:74" x14ac:dyDescent="0.2">
      <c r="BK124" s="137"/>
      <c r="BL124" s="137"/>
      <c r="BM124" s="137"/>
      <c r="BN124" s="137"/>
      <c r="BO124" s="137"/>
      <c r="BP124" s="137"/>
      <c r="BQ124" s="137"/>
      <c r="BR124" s="137"/>
      <c r="BS124" s="137"/>
      <c r="BT124" s="137"/>
      <c r="BU124" s="137"/>
      <c r="BV124" s="137"/>
    </row>
    <row r="125" spans="63:74" x14ac:dyDescent="0.2">
      <c r="BK125" s="137"/>
      <c r="BL125" s="137"/>
      <c r="BM125" s="137"/>
      <c r="BN125" s="137"/>
      <c r="BO125" s="137"/>
      <c r="BP125" s="137"/>
      <c r="BQ125" s="137"/>
      <c r="BR125" s="137"/>
      <c r="BS125" s="137"/>
      <c r="BT125" s="137"/>
      <c r="BU125" s="137"/>
      <c r="BV125" s="137"/>
    </row>
    <row r="126" spans="63:74" x14ac:dyDescent="0.2">
      <c r="BK126" s="137"/>
      <c r="BL126" s="137"/>
      <c r="BM126" s="137"/>
      <c r="BN126" s="137"/>
      <c r="BO126" s="137"/>
      <c r="BP126" s="137"/>
      <c r="BQ126" s="137"/>
      <c r="BR126" s="137"/>
      <c r="BS126" s="137"/>
      <c r="BT126" s="137"/>
      <c r="BU126" s="137"/>
      <c r="BV126" s="137"/>
    </row>
    <row r="127" spans="63:74" x14ac:dyDescent="0.2">
      <c r="BK127" s="137"/>
      <c r="BL127" s="137"/>
      <c r="BM127" s="137"/>
      <c r="BN127" s="137"/>
      <c r="BO127" s="137"/>
      <c r="BP127" s="137"/>
      <c r="BQ127" s="137"/>
      <c r="BR127" s="137"/>
      <c r="BS127" s="137"/>
      <c r="BT127" s="137"/>
      <c r="BU127" s="137"/>
      <c r="BV127" s="137"/>
    </row>
    <row r="128" spans="63:74" x14ac:dyDescent="0.2">
      <c r="BK128" s="137"/>
      <c r="BL128" s="137"/>
      <c r="BM128" s="137"/>
      <c r="BN128" s="137"/>
      <c r="BO128" s="137"/>
      <c r="BP128" s="137"/>
      <c r="BQ128" s="137"/>
      <c r="BR128" s="137"/>
      <c r="BS128" s="137"/>
      <c r="BT128" s="137"/>
      <c r="BU128" s="137"/>
      <c r="BV128" s="137"/>
    </row>
    <row r="129" spans="63:74" x14ac:dyDescent="0.2">
      <c r="BK129" s="137"/>
      <c r="BL129" s="137"/>
      <c r="BM129" s="137"/>
      <c r="BN129" s="137"/>
      <c r="BO129" s="137"/>
      <c r="BP129" s="137"/>
      <c r="BQ129" s="137"/>
      <c r="BR129" s="137"/>
      <c r="BS129" s="137"/>
      <c r="BT129" s="137"/>
      <c r="BU129" s="137"/>
      <c r="BV129" s="137"/>
    </row>
    <row r="130" spans="63:74" x14ac:dyDescent="0.2">
      <c r="BK130" s="137"/>
      <c r="BL130" s="137"/>
      <c r="BM130" s="137"/>
      <c r="BN130" s="137"/>
      <c r="BO130" s="137"/>
      <c r="BP130" s="137"/>
      <c r="BQ130" s="137"/>
      <c r="BR130" s="137"/>
      <c r="BS130" s="137"/>
      <c r="BT130" s="137"/>
      <c r="BU130" s="137"/>
      <c r="BV130" s="137"/>
    </row>
    <row r="131" spans="63:74" x14ac:dyDescent="0.2">
      <c r="BK131" s="137"/>
      <c r="BL131" s="137"/>
      <c r="BM131" s="137"/>
      <c r="BN131" s="137"/>
      <c r="BO131" s="137"/>
      <c r="BP131" s="137"/>
      <c r="BQ131" s="137"/>
      <c r="BR131" s="137"/>
      <c r="BS131" s="137"/>
      <c r="BT131" s="137"/>
      <c r="BU131" s="137"/>
      <c r="BV131" s="137"/>
    </row>
    <row r="132" spans="63:74" x14ac:dyDescent="0.2">
      <c r="BK132" s="137"/>
      <c r="BL132" s="137"/>
      <c r="BM132" s="137"/>
      <c r="BN132" s="137"/>
      <c r="BO132" s="137"/>
      <c r="BP132" s="137"/>
      <c r="BQ132" s="137"/>
      <c r="BR132" s="137"/>
      <c r="BS132" s="137"/>
      <c r="BT132" s="137"/>
      <c r="BU132" s="137"/>
      <c r="BV132" s="137"/>
    </row>
    <row r="133" spans="63:74" x14ac:dyDescent="0.2">
      <c r="BK133" s="137"/>
      <c r="BL133" s="137"/>
      <c r="BM133" s="137"/>
      <c r="BN133" s="137"/>
      <c r="BO133" s="137"/>
      <c r="BP133" s="137"/>
      <c r="BQ133" s="137"/>
      <c r="BR133" s="137"/>
      <c r="BS133" s="137"/>
      <c r="BT133" s="137"/>
      <c r="BU133" s="137"/>
      <c r="BV133" s="137"/>
    </row>
    <row r="134" spans="63:74" x14ac:dyDescent="0.2">
      <c r="BK134" s="137"/>
      <c r="BL134" s="137"/>
      <c r="BM134" s="137"/>
      <c r="BN134" s="137"/>
      <c r="BO134" s="137"/>
      <c r="BP134" s="137"/>
      <c r="BQ134" s="137"/>
      <c r="BR134" s="137"/>
      <c r="BS134" s="137"/>
      <c r="BT134" s="137"/>
      <c r="BU134" s="137"/>
      <c r="BV134" s="137"/>
    </row>
    <row r="135" spans="63:74" x14ac:dyDescent="0.2">
      <c r="BK135" s="137"/>
      <c r="BL135" s="137"/>
      <c r="BM135" s="137"/>
      <c r="BN135" s="137"/>
      <c r="BO135" s="137"/>
      <c r="BP135" s="137"/>
      <c r="BQ135" s="137"/>
      <c r="BR135" s="137"/>
      <c r="BS135" s="137"/>
      <c r="BT135" s="137"/>
      <c r="BU135" s="137"/>
      <c r="BV135" s="137"/>
    </row>
    <row r="136" spans="63:74" x14ac:dyDescent="0.2">
      <c r="BK136" s="137"/>
      <c r="BL136" s="137"/>
      <c r="BM136" s="137"/>
      <c r="BN136" s="137"/>
      <c r="BO136" s="137"/>
      <c r="BP136" s="137"/>
      <c r="BQ136" s="137"/>
      <c r="BR136" s="137"/>
      <c r="BS136" s="137"/>
      <c r="BT136" s="137"/>
      <c r="BU136" s="137"/>
      <c r="BV136" s="137"/>
    </row>
    <row r="137" spans="63:74" x14ac:dyDescent="0.2">
      <c r="BK137" s="137"/>
      <c r="BL137" s="137"/>
      <c r="BM137" s="137"/>
      <c r="BN137" s="137"/>
      <c r="BO137" s="137"/>
      <c r="BP137" s="137"/>
      <c r="BQ137" s="137"/>
      <c r="BR137" s="137"/>
      <c r="BS137" s="137"/>
      <c r="BT137" s="137"/>
      <c r="BU137" s="137"/>
      <c r="BV137" s="137"/>
    </row>
  </sheetData>
  <mergeCells count="17">
    <mergeCell ref="A1:A2"/>
    <mergeCell ref="AM3:AX3"/>
    <mergeCell ref="AY3:BJ3"/>
    <mergeCell ref="B53:Q53"/>
    <mergeCell ref="B50:Q50"/>
    <mergeCell ref="B51:Q51"/>
    <mergeCell ref="B45:Q45"/>
    <mergeCell ref="B49:Q49"/>
    <mergeCell ref="B48:Q48"/>
    <mergeCell ref="B46:Q46"/>
    <mergeCell ref="B61:Q61"/>
    <mergeCell ref="BK3:BV3"/>
    <mergeCell ref="B1:AL1"/>
    <mergeCell ref="C3:N3"/>
    <mergeCell ref="O3:Z3"/>
    <mergeCell ref="AA3:AL3"/>
    <mergeCell ref="B54:Q54"/>
  </mergeCells>
  <phoneticPr fontId="4" type="noConversion"/>
  <hyperlinks>
    <hyperlink ref="A1:A2" location="Contents!A1" display="Table of Contents" xr:uid="{00000000-0004-0000-0500-000000000000}"/>
  </hyperlinks>
  <pageMargins left="0.25" right="0.25" top="0.25" bottom="0.25" header="0.5" footer="0.5"/>
  <pageSetup scale="50" orientation="landscape" horizontalDpi="4294967293"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2">
    <pageSetUpPr fitToPage="1"/>
  </sheetPr>
  <dimension ref="A1:BW128"/>
  <sheetViews>
    <sheetView zoomScaleNormal="100" workbookViewId="0">
      <pane xSplit="2" ySplit="4" topLeftCell="AU5" activePane="bottomRight" state="frozen"/>
      <selection pane="topRight" activeCell="C1" sqref="C1"/>
      <selection pane="bottomLeft" activeCell="A5" sqref="A5"/>
      <selection pane="bottomRight" activeCell="BE24" sqref="BE24"/>
    </sheetView>
  </sheetViews>
  <sheetFormatPr defaultColWidth="8.5703125" defaultRowHeight="11.25" x14ac:dyDescent="0.2"/>
  <cols>
    <col min="1" max="1" width="18.42578125" style="57" bestFit="1" customWidth="1"/>
    <col min="2" max="2" width="42.5703125" style="53" customWidth="1"/>
    <col min="3" max="50" width="6.5703125" style="53" customWidth="1"/>
    <col min="51" max="55" width="6.5703125" style="560" customWidth="1"/>
    <col min="56" max="58" width="6.5703125" style="557" customWidth="1"/>
    <col min="59" max="61" width="6.5703125" style="560" customWidth="1"/>
    <col min="62" max="62" width="6.5703125" style="137" customWidth="1"/>
    <col min="63" max="74" width="6.5703125" style="53" customWidth="1"/>
    <col min="75" max="16384" width="8.5703125" style="53"/>
  </cols>
  <sheetData>
    <row r="1" spans="1:75" ht="13.35" customHeight="1" x14ac:dyDescent="0.2">
      <c r="A1" s="970" t="s">
        <v>38</v>
      </c>
      <c r="B1" s="1007" t="s">
        <v>310</v>
      </c>
      <c r="C1" s="975"/>
      <c r="D1" s="975"/>
      <c r="E1" s="975"/>
      <c r="F1" s="975"/>
      <c r="G1" s="975"/>
      <c r="H1" s="975"/>
      <c r="I1" s="975"/>
      <c r="J1" s="975"/>
      <c r="K1" s="975"/>
      <c r="L1" s="975"/>
      <c r="M1" s="975"/>
      <c r="N1" s="975"/>
      <c r="O1" s="975"/>
      <c r="P1" s="975"/>
      <c r="Q1" s="975"/>
      <c r="R1" s="975"/>
      <c r="S1" s="975"/>
      <c r="T1" s="975"/>
      <c r="U1" s="975"/>
      <c r="V1" s="975"/>
      <c r="W1" s="975"/>
      <c r="X1" s="975"/>
      <c r="Y1" s="975"/>
      <c r="Z1" s="975"/>
      <c r="AA1" s="975"/>
      <c r="AB1" s="975"/>
      <c r="AC1" s="975"/>
      <c r="AD1" s="975"/>
      <c r="AE1" s="975"/>
      <c r="AF1" s="975"/>
      <c r="AG1" s="975"/>
      <c r="AH1" s="975"/>
      <c r="AI1" s="975"/>
      <c r="AJ1" s="975"/>
      <c r="AK1" s="975"/>
      <c r="AL1" s="975"/>
    </row>
    <row r="2" spans="1:75" ht="12.75" x14ac:dyDescent="0.2">
      <c r="A2" s="971"/>
      <c r="B2" s="884" t="str">
        <f>"U.S. Energy Information Administration  |  Short-Term Energy Outlook  - "&amp;Dates!D1</f>
        <v>U.S. Energy Information Administration  |  Short-Term Energy Outlook  - August 2026</v>
      </c>
      <c r="C2" s="233"/>
      <c r="D2" s="233"/>
      <c r="E2" s="233"/>
      <c r="F2" s="233"/>
      <c r="G2" s="233"/>
      <c r="H2" s="233"/>
      <c r="I2" s="233"/>
      <c r="J2" s="233"/>
      <c r="K2" s="233"/>
      <c r="L2" s="233"/>
      <c r="M2" s="233"/>
      <c r="N2" s="233"/>
      <c r="O2" s="233"/>
      <c r="P2" s="233"/>
      <c r="Q2" s="233"/>
      <c r="R2" s="233"/>
      <c r="S2" s="233"/>
      <c r="T2" s="233"/>
      <c r="U2" s="233"/>
      <c r="V2" s="233"/>
      <c r="W2" s="233"/>
      <c r="X2" s="233"/>
      <c r="Y2" s="233"/>
      <c r="Z2" s="233"/>
      <c r="AA2" s="233"/>
      <c r="AB2" s="233"/>
      <c r="AC2" s="233"/>
      <c r="AD2" s="233"/>
      <c r="AE2" s="233"/>
      <c r="AF2" s="233"/>
      <c r="AG2" s="233"/>
      <c r="AH2" s="233"/>
      <c r="AI2" s="233"/>
      <c r="AJ2" s="233"/>
      <c r="AK2" s="233"/>
      <c r="AL2" s="233"/>
    </row>
    <row r="3" spans="1:75" s="7" customFormat="1" ht="12.75" x14ac:dyDescent="0.2">
      <c r="A3" s="248" t="s">
        <v>39</v>
      </c>
      <c r="B3" s="242"/>
      <c r="C3" s="962">
        <f>Dates!D3</f>
        <v>2022</v>
      </c>
      <c r="D3" s="963"/>
      <c r="E3" s="963"/>
      <c r="F3" s="963"/>
      <c r="G3" s="963"/>
      <c r="H3" s="963"/>
      <c r="I3" s="963"/>
      <c r="J3" s="963"/>
      <c r="K3" s="963"/>
      <c r="L3" s="963"/>
      <c r="M3" s="963"/>
      <c r="N3" s="964"/>
      <c r="O3" s="962">
        <f>C3+1</f>
        <v>2023</v>
      </c>
      <c r="P3" s="965"/>
      <c r="Q3" s="965"/>
      <c r="R3" s="965"/>
      <c r="S3" s="965"/>
      <c r="T3" s="965"/>
      <c r="U3" s="965"/>
      <c r="V3" s="965"/>
      <c r="W3" s="965"/>
      <c r="X3" s="963"/>
      <c r="Y3" s="963"/>
      <c r="Z3" s="964"/>
      <c r="AA3" s="955">
        <f>O3+1</f>
        <v>2024</v>
      </c>
      <c r="AB3" s="963"/>
      <c r="AC3" s="963"/>
      <c r="AD3" s="963"/>
      <c r="AE3" s="963"/>
      <c r="AF3" s="963"/>
      <c r="AG3" s="963"/>
      <c r="AH3" s="963"/>
      <c r="AI3" s="963"/>
      <c r="AJ3" s="963"/>
      <c r="AK3" s="963"/>
      <c r="AL3" s="964"/>
      <c r="AM3" s="955">
        <f>AA3+1</f>
        <v>2025</v>
      </c>
      <c r="AN3" s="963"/>
      <c r="AO3" s="963"/>
      <c r="AP3" s="963"/>
      <c r="AQ3" s="963"/>
      <c r="AR3" s="963"/>
      <c r="AS3" s="963"/>
      <c r="AT3" s="963"/>
      <c r="AU3" s="963"/>
      <c r="AV3" s="963"/>
      <c r="AW3" s="963"/>
      <c r="AX3" s="964"/>
      <c r="AY3" s="955">
        <f>AM3+1</f>
        <v>2026</v>
      </c>
      <c r="AZ3" s="956"/>
      <c r="BA3" s="956"/>
      <c r="BB3" s="956"/>
      <c r="BC3" s="956"/>
      <c r="BD3" s="956"/>
      <c r="BE3" s="956"/>
      <c r="BF3" s="956"/>
      <c r="BG3" s="956"/>
      <c r="BH3" s="956"/>
      <c r="BI3" s="956"/>
      <c r="BJ3" s="957"/>
      <c r="BK3" s="955">
        <f>AY3+1</f>
        <v>2027</v>
      </c>
      <c r="BL3" s="963"/>
      <c r="BM3" s="963"/>
      <c r="BN3" s="963"/>
      <c r="BO3" s="963"/>
      <c r="BP3" s="963"/>
      <c r="BQ3" s="963"/>
      <c r="BR3" s="963"/>
      <c r="BS3" s="963"/>
      <c r="BT3" s="963"/>
      <c r="BU3" s="963"/>
      <c r="BV3" s="964"/>
      <c r="BW3" s="577"/>
    </row>
    <row r="4" spans="1:75" s="7" customFormat="1" x14ac:dyDescent="0.2">
      <c r="A4" s="254" t="str">
        <f>TEXT(Dates!$D$2,"dddd, mmmm d, yyyy")</f>
        <v>Thursday, August 6, 2026</v>
      </c>
      <c r="B4" s="263"/>
      <c r="C4" s="11" t="s">
        <v>40</v>
      </c>
      <c r="D4" s="11" t="s">
        <v>41</v>
      </c>
      <c r="E4" s="11" t="s">
        <v>42</v>
      </c>
      <c r="F4" s="11" t="s">
        <v>43</v>
      </c>
      <c r="G4" s="11" t="s">
        <v>44</v>
      </c>
      <c r="H4" s="11" t="s">
        <v>45</v>
      </c>
      <c r="I4" s="11" t="s">
        <v>46</v>
      </c>
      <c r="J4" s="11" t="s">
        <v>47</v>
      </c>
      <c r="K4" s="11" t="s">
        <v>48</v>
      </c>
      <c r="L4" s="11" t="s">
        <v>49</v>
      </c>
      <c r="M4" s="11" t="s">
        <v>50</v>
      </c>
      <c r="N4" s="11" t="s">
        <v>51</v>
      </c>
      <c r="O4" s="11" t="s">
        <v>40</v>
      </c>
      <c r="P4" s="11" t="s">
        <v>41</v>
      </c>
      <c r="Q4" s="11" t="s">
        <v>42</v>
      </c>
      <c r="R4" s="11" t="s">
        <v>43</v>
      </c>
      <c r="S4" s="11" t="s">
        <v>44</v>
      </c>
      <c r="T4" s="11" t="s">
        <v>45</v>
      </c>
      <c r="U4" s="11" t="s">
        <v>46</v>
      </c>
      <c r="V4" s="11" t="s">
        <v>47</v>
      </c>
      <c r="W4" s="11" t="s">
        <v>48</v>
      </c>
      <c r="X4" s="11" t="s">
        <v>49</v>
      </c>
      <c r="Y4" s="11" t="s">
        <v>50</v>
      </c>
      <c r="Z4" s="11" t="s">
        <v>51</v>
      </c>
      <c r="AA4" s="11" t="s">
        <v>40</v>
      </c>
      <c r="AB4" s="11" t="s">
        <v>41</v>
      </c>
      <c r="AC4" s="11" t="s">
        <v>42</v>
      </c>
      <c r="AD4" s="11" t="s">
        <v>43</v>
      </c>
      <c r="AE4" s="11" t="s">
        <v>44</v>
      </c>
      <c r="AF4" s="11" t="s">
        <v>45</v>
      </c>
      <c r="AG4" s="11" t="s">
        <v>46</v>
      </c>
      <c r="AH4" s="11" t="s">
        <v>47</v>
      </c>
      <c r="AI4" s="11" t="s">
        <v>48</v>
      </c>
      <c r="AJ4" s="11" t="s">
        <v>49</v>
      </c>
      <c r="AK4" s="11" t="s">
        <v>50</v>
      </c>
      <c r="AL4" s="11" t="s">
        <v>51</v>
      </c>
      <c r="AM4" s="11" t="s">
        <v>40</v>
      </c>
      <c r="AN4" s="11" t="s">
        <v>41</v>
      </c>
      <c r="AO4" s="11" t="s">
        <v>42</v>
      </c>
      <c r="AP4" s="11" t="s">
        <v>43</v>
      </c>
      <c r="AQ4" s="11" t="s">
        <v>44</v>
      </c>
      <c r="AR4" s="11" t="s">
        <v>45</v>
      </c>
      <c r="AS4" s="11" t="s">
        <v>46</v>
      </c>
      <c r="AT4" s="11" t="s">
        <v>47</v>
      </c>
      <c r="AU4" s="11" t="s">
        <v>48</v>
      </c>
      <c r="AV4" s="11" t="s">
        <v>49</v>
      </c>
      <c r="AW4" s="11" t="s">
        <v>50</v>
      </c>
      <c r="AX4" s="11" t="s">
        <v>51</v>
      </c>
      <c r="AY4" s="553" t="s">
        <v>40</v>
      </c>
      <c r="AZ4" s="553" t="s">
        <v>41</v>
      </c>
      <c r="BA4" s="553" t="s">
        <v>42</v>
      </c>
      <c r="BB4" s="553" t="s">
        <v>43</v>
      </c>
      <c r="BC4" s="553" t="s">
        <v>44</v>
      </c>
      <c r="BD4" s="553" t="s">
        <v>45</v>
      </c>
      <c r="BE4" s="553" t="s">
        <v>46</v>
      </c>
      <c r="BF4" s="553" t="s">
        <v>47</v>
      </c>
      <c r="BG4" s="553" t="s">
        <v>48</v>
      </c>
      <c r="BH4" s="553" t="s">
        <v>49</v>
      </c>
      <c r="BI4" s="553" t="s">
        <v>50</v>
      </c>
      <c r="BJ4" s="11" t="s">
        <v>51</v>
      </c>
      <c r="BK4" s="11" t="s">
        <v>40</v>
      </c>
      <c r="BL4" s="11" t="s">
        <v>41</v>
      </c>
      <c r="BM4" s="11" t="s">
        <v>42</v>
      </c>
      <c r="BN4" s="11" t="s">
        <v>43</v>
      </c>
      <c r="BO4" s="11" t="s">
        <v>44</v>
      </c>
      <c r="BP4" s="11" t="s">
        <v>45</v>
      </c>
      <c r="BQ4" s="11" t="s">
        <v>46</v>
      </c>
      <c r="BR4" s="11" t="s">
        <v>47</v>
      </c>
      <c r="BS4" s="11" t="s">
        <v>48</v>
      </c>
      <c r="BT4" s="11" t="s">
        <v>49</v>
      </c>
      <c r="BU4" s="11" t="s">
        <v>50</v>
      </c>
      <c r="BV4" s="11" t="s">
        <v>51</v>
      </c>
      <c r="BW4" s="577"/>
    </row>
    <row r="5" spans="1:75" ht="11.1" customHeight="1" x14ac:dyDescent="0.2">
      <c r="A5" s="255"/>
      <c r="B5" s="259" t="s">
        <v>252</v>
      </c>
      <c r="C5" s="226"/>
      <c r="D5" s="226"/>
      <c r="E5" s="226"/>
      <c r="F5" s="226"/>
      <c r="G5" s="226"/>
      <c r="H5" s="226"/>
      <c r="I5" s="226"/>
      <c r="J5" s="226"/>
      <c r="K5" s="226"/>
      <c r="L5" s="226"/>
      <c r="M5" s="226"/>
      <c r="N5" s="226"/>
      <c r="O5" s="226"/>
      <c r="P5" s="226"/>
      <c r="Q5" s="226"/>
      <c r="R5" s="226"/>
      <c r="S5" s="226"/>
      <c r="T5" s="226"/>
      <c r="U5" s="226"/>
      <c r="V5" s="226"/>
      <c r="W5" s="226"/>
      <c r="X5" s="226"/>
      <c r="Y5" s="226"/>
      <c r="Z5" s="226"/>
      <c r="AA5" s="226"/>
      <c r="AB5" s="226"/>
      <c r="AC5" s="226"/>
      <c r="AD5" s="226"/>
      <c r="AE5" s="226"/>
      <c r="AF5" s="226"/>
      <c r="AG5" s="226"/>
      <c r="AH5" s="226"/>
      <c r="AI5" s="226"/>
      <c r="AJ5" s="226"/>
      <c r="AK5" s="226"/>
      <c r="AL5" s="226"/>
      <c r="AM5" s="226"/>
      <c r="AN5" s="226"/>
      <c r="AO5" s="226"/>
      <c r="AP5" s="226"/>
      <c r="AQ5" s="226"/>
      <c r="AR5" s="226"/>
      <c r="AS5" s="226"/>
      <c r="AT5" s="226"/>
      <c r="AU5" s="226"/>
      <c r="AV5" s="226"/>
      <c r="AW5" s="226"/>
      <c r="AX5" s="226"/>
      <c r="AY5" s="226"/>
      <c r="AZ5" s="780"/>
      <c r="BA5" s="780"/>
      <c r="BB5" s="780"/>
      <c r="BC5" s="780"/>
      <c r="BD5" s="792"/>
      <c r="BE5" s="792"/>
      <c r="BF5" s="317"/>
      <c r="BG5" s="317"/>
      <c r="BH5" s="317"/>
      <c r="BI5" s="317"/>
      <c r="BJ5" s="287"/>
      <c r="BK5" s="287"/>
      <c r="BL5" s="287"/>
      <c r="BM5" s="287"/>
      <c r="BN5" s="287"/>
      <c r="BO5" s="287"/>
      <c r="BP5" s="287"/>
      <c r="BQ5" s="287"/>
      <c r="BR5" s="287"/>
      <c r="BS5" s="287"/>
      <c r="BT5" s="287"/>
      <c r="BU5" s="287"/>
      <c r="BV5" s="287"/>
    </row>
    <row r="6" spans="1:75" s="210" customFormat="1" ht="11.1" customHeight="1" x14ac:dyDescent="0.2">
      <c r="A6" s="324" t="s">
        <v>193</v>
      </c>
      <c r="B6" s="318" t="s">
        <v>194</v>
      </c>
      <c r="C6" s="71">
        <v>98.166353215000001</v>
      </c>
      <c r="D6" s="71">
        <v>99.361419041000005</v>
      </c>
      <c r="E6" s="71">
        <v>99.868692562000007</v>
      </c>
      <c r="F6" s="71">
        <v>99.275755128</v>
      </c>
      <c r="G6" s="71">
        <v>99.249269609999999</v>
      </c>
      <c r="H6" s="71">
        <v>99.757442796000007</v>
      </c>
      <c r="I6" s="71">
        <v>100.87978916</v>
      </c>
      <c r="J6" s="71">
        <v>101.42188263</v>
      </c>
      <c r="K6" s="71">
        <v>101.9537237</v>
      </c>
      <c r="L6" s="71">
        <v>102.11497435</v>
      </c>
      <c r="M6" s="71">
        <v>102.27663742999999</v>
      </c>
      <c r="N6" s="71">
        <v>100.65112517999999</v>
      </c>
      <c r="O6" s="71">
        <v>101.38475776</v>
      </c>
      <c r="P6" s="71">
        <v>101.97892675</v>
      </c>
      <c r="Q6" s="71">
        <v>102.33884533</v>
      </c>
      <c r="R6" s="71">
        <v>102.10400481000001</v>
      </c>
      <c r="S6" s="71">
        <v>101.62738683000001</v>
      </c>
      <c r="T6" s="71">
        <v>102.49741890999999</v>
      </c>
      <c r="U6" s="71">
        <v>101.99387143</v>
      </c>
      <c r="V6" s="71">
        <v>101.74712509</v>
      </c>
      <c r="W6" s="71">
        <v>102.81992576</v>
      </c>
      <c r="X6" s="71">
        <v>103.0957162</v>
      </c>
      <c r="Y6" s="71">
        <v>103.88360088</v>
      </c>
      <c r="Z6" s="71">
        <v>103.87389507</v>
      </c>
      <c r="AA6" s="71">
        <v>101.42055066</v>
      </c>
      <c r="AB6" s="71">
        <v>102.66719959</v>
      </c>
      <c r="AC6" s="71">
        <v>103.48159845000001</v>
      </c>
      <c r="AD6" s="71">
        <v>103.37257321</v>
      </c>
      <c r="AE6" s="71">
        <v>102.97391913</v>
      </c>
      <c r="AF6" s="71">
        <v>102.98182539</v>
      </c>
      <c r="AG6" s="71">
        <v>103.09657931</v>
      </c>
      <c r="AH6" s="71">
        <v>103.459701</v>
      </c>
      <c r="AI6" s="71">
        <v>102.30430565</v>
      </c>
      <c r="AJ6" s="71">
        <v>103.65339499</v>
      </c>
      <c r="AK6" s="71">
        <v>103.74958715</v>
      </c>
      <c r="AL6" s="71">
        <v>103.65470297</v>
      </c>
      <c r="AM6" s="71">
        <v>102.59037357</v>
      </c>
      <c r="AN6" s="71">
        <v>103.12960179</v>
      </c>
      <c r="AO6" s="71">
        <v>104.57302738999999</v>
      </c>
      <c r="AP6" s="71">
        <v>104.25444447</v>
      </c>
      <c r="AQ6" s="71">
        <v>104.77836365</v>
      </c>
      <c r="AR6" s="71">
        <v>106.00681437</v>
      </c>
      <c r="AS6" s="71">
        <v>107.02813734999999</v>
      </c>
      <c r="AT6" s="71">
        <v>107.56082910000001</v>
      </c>
      <c r="AU6" s="71">
        <v>108.6797396</v>
      </c>
      <c r="AV6" s="71">
        <v>108.37653994</v>
      </c>
      <c r="AW6" s="71">
        <v>108.4471745</v>
      </c>
      <c r="AX6" s="71">
        <v>107.78539551999999</v>
      </c>
      <c r="AY6" s="71">
        <v>105.95728181</v>
      </c>
      <c r="AZ6" s="792">
        <v>108.69541654</v>
      </c>
      <c r="BA6" s="792">
        <v>97.410187934999996</v>
      </c>
      <c r="BB6" s="792">
        <v>95.1257485</v>
      </c>
      <c r="BC6" s="792">
        <v>94.320814530999996</v>
      </c>
      <c r="BD6" s="792">
        <v>98.973996529999994</v>
      </c>
      <c r="BE6" s="792">
        <v>101.02549123999999</v>
      </c>
      <c r="BF6" s="317">
        <v>98.291315677</v>
      </c>
      <c r="BG6" s="317">
        <v>99.678433243000001</v>
      </c>
      <c r="BH6" s="317">
        <v>101.88240562</v>
      </c>
      <c r="BI6" s="317">
        <v>103.93412508</v>
      </c>
      <c r="BJ6" s="317">
        <v>105.1673309</v>
      </c>
      <c r="BK6" s="317">
        <v>106.13383039</v>
      </c>
      <c r="BL6" s="317">
        <v>107.38395128000001</v>
      </c>
      <c r="BM6" s="317">
        <v>108.47399093</v>
      </c>
      <c r="BN6" s="317">
        <v>109.27006468</v>
      </c>
      <c r="BO6" s="317">
        <v>109.66769649</v>
      </c>
      <c r="BP6" s="317">
        <v>109.74415999999999</v>
      </c>
      <c r="BQ6" s="317">
        <v>110.46713468</v>
      </c>
      <c r="BR6" s="317">
        <v>110.62344752</v>
      </c>
      <c r="BS6" s="317">
        <v>110.70356131</v>
      </c>
      <c r="BT6" s="317">
        <v>111.24842649</v>
      </c>
      <c r="BU6" s="317">
        <v>111.67956608999999</v>
      </c>
      <c r="BV6" s="317">
        <v>111.31371187000001</v>
      </c>
      <c r="BW6" s="327"/>
    </row>
    <row r="7" spans="1:75" ht="11.1" customHeight="1" x14ac:dyDescent="0.2">
      <c r="A7" s="255" t="s">
        <v>311</v>
      </c>
      <c r="B7" s="320" t="s">
        <v>312</v>
      </c>
      <c r="C7" s="226">
        <v>40.955199999999998</v>
      </c>
      <c r="D7" s="226">
        <v>41.506100000000004</v>
      </c>
      <c r="E7" s="226">
        <v>41.040599999999998</v>
      </c>
      <c r="F7" s="226">
        <v>40.334899999999998</v>
      </c>
      <c r="G7" s="226">
        <v>40.400799999999997</v>
      </c>
      <c r="H7" s="226">
        <v>40.795200000000001</v>
      </c>
      <c r="I7" s="226">
        <v>41.326300000000003</v>
      </c>
      <c r="J7" s="226">
        <v>41.3384</v>
      </c>
      <c r="K7" s="226">
        <v>41.5441</v>
      </c>
      <c r="L7" s="226">
        <v>41.182200000000002</v>
      </c>
      <c r="M7" s="226">
        <v>41.479199999999999</v>
      </c>
      <c r="N7" s="226">
        <v>41.495600000000003</v>
      </c>
      <c r="O7" s="226">
        <v>40.889899999999997</v>
      </c>
      <c r="P7" s="226">
        <v>41.310899999999997</v>
      </c>
      <c r="Q7" s="226">
        <v>41.166800000000002</v>
      </c>
      <c r="R7" s="226">
        <v>41.003100000000003</v>
      </c>
      <c r="S7" s="226">
        <v>40.233800000000002</v>
      </c>
      <c r="T7" s="226">
        <v>40.360900000000001</v>
      </c>
      <c r="U7" s="226">
        <v>39.194699999999997</v>
      </c>
      <c r="V7" s="226">
        <v>38.774700000000003</v>
      </c>
      <c r="W7" s="226">
        <v>39.630099999999999</v>
      </c>
      <c r="X7" s="226">
        <v>39.683999999999997</v>
      </c>
      <c r="Y7" s="226">
        <v>39.587800000000001</v>
      </c>
      <c r="Z7" s="226">
        <v>39.4863</v>
      </c>
      <c r="AA7" s="226">
        <v>39.386899999999997</v>
      </c>
      <c r="AB7" s="226">
        <v>39.350099999999998</v>
      </c>
      <c r="AC7" s="226">
        <v>39.537399999999998</v>
      </c>
      <c r="AD7" s="226">
        <v>39.251199999999997</v>
      </c>
      <c r="AE7" s="226">
        <v>38.714100000000002</v>
      </c>
      <c r="AF7" s="226">
        <v>38.3125</v>
      </c>
      <c r="AG7" s="226">
        <v>38.754300000000001</v>
      </c>
      <c r="AH7" s="226">
        <v>38.618200000000002</v>
      </c>
      <c r="AI7" s="226">
        <v>38.284799999999997</v>
      </c>
      <c r="AJ7" s="226">
        <v>38.169899999999998</v>
      </c>
      <c r="AK7" s="226">
        <v>38.273499999999999</v>
      </c>
      <c r="AL7" s="226">
        <v>38.280999999999999</v>
      </c>
      <c r="AM7" s="226">
        <v>38.2211</v>
      </c>
      <c r="AN7" s="226">
        <v>38.570799999999998</v>
      </c>
      <c r="AO7" s="226">
        <v>38.916200000000003</v>
      </c>
      <c r="AP7" s="226">
        <v>38.612099999999998</v>
      </c>
      <c r="AQ7" s="226">
        <v>38.836500000000001</v>
      </c>
      <c r="AR7" s="226">
        <v>39.741900000000001</v>
      </c>
      <c r="AS7" s="226">
        <v>39.231699999999996</v>
      </c>
      <c r="AT7" s="226">
        <v>39.3536</v>
      </c>
      <c r="AU7" s="226">
        <v>40.436700000000002</v>
      </c>
      <c r="AV7" s="226">
        <v>40.146700000000003</v>
      </c>
      <c r="AW7" s="226">
        <v>40.109000000000002</v>
      </c>
      <c r="AX7" s="226">
        <v>39.973399999999998</v>
      </c>
      <c r="AY7" s="226">
        <v>39.383299999999998</v>
      </c>
      <c r="AZ7" s="780">
        <v>40.720500000000001</v>
      </c>
      <c r="BA7" s="780">
        <v>32.5184</v>
      </c>
      <c r="BB7" s="780">
        <v>30.3489</v>
      </c>
      <c r="BC7" s="780">
        <v>30.281846335000001</v>
      </c>
      <c r="BD7" s="780">
        <v>32.859697189999999</v>
      </c>
      <c r="BE7" s="780">
        <v>34.108713684999998</v>
      </c>
      <c r="BF7" s="287">
        <v>32.167588471999998</v>
      </c>
      <c r="BG7" s="287">
        <v>33.108860665000002</v>
      </c>
      <c r="BH7" s="287">
        <v>34.685212878000002</v>
      </c>
      <c r="BI7" s="287">
        <v>35.904934777000001</v>
      </c>
      <c r="BJ7" s="287">
        <v>36.974785056999998</v>
      </c>
      <c r="BK7" s="287">
        <v>37.894308864999999</v>
      </c>
      <c r="BL7" s="287">
        <v>38.770340203000003</v>
      </c>
      <c r="BM7" s="287">
        <v>39.469465442999997</v>
      </c>
      <c r="BN7" s="287">
        <v>39.854053299</v>
      </c>
      <c r="BO7" s="287">
        <v>39.905795924000003</v>
      </c>
      <c r="BP7" s="287">
        <v>39.503416432000002</v>
      </c>
      <c r="BQ7" s="287">
        <v>39.873667656999999</v>
      </c>
      <c r="BR7" s="287">
        <v>39.757303903999997</v>
      </c>
      <c r="BS7" s="287">
        <v>39.930214509999999</v>
      </c>
      <c r="BT7" s="287">
        <v>40.091391752</v>
      </c>
      <c r="BU7" s="287">
        <v>40.122350656000002</v>
      </c>
      <c r="BV7" s="287">
        <v>40.13369952</v>
      </c>
      <c r="BW7" s="137"/>
    </row>
    <row r="8" spans="1:75" ht="11.1" customHeight="1" x14ac:dyDescent="0.2">
      <c r="A8" s="255" t="s">
        <v>313</v>
      </c>
      <c r="B8" s="320" t="s">
        <v>218</v>
      </c>
      <c r="C8" s="226">
        <v>19.378263516000001</v>
      </c>
      <c r="D8" s="226">
        <v>19.295951536</v>
      </c>
      <c r="E8" s="226">
        <v>20.256462710000001</v>
      </c>
      <c r="F8" s="226">
        <v>20.180470766999999</v>
      </c>
      <c r="G8" s="226">
        <v>20.235523935</v>
      </c>
      <c r="H8" s="226">
        <v>20.5195145</v>
      </c>
      <c r="I8" s="226">
        <v>20.749607161</v>
      </c>
      <c r="J8" s="226">
        <v>20.616285129000001</v>
      </c>
      <c r="K8" s="226">
        <v>21.013432767000001</v>
      </c>
      <c r="L8" s="226">
        <v>21.06643029</v>
      </c>
      <c r="M8" s="226">
        <v>21.163046532999999</v>
      </c>
      <c r="N8" s="226">
        <v>20.192263355000001</v>
      </c>
      <c r="O8" s="226">
        <v>21.160637741999999</v>
      </c>
      <c r="P8" s="226">
        <v>21.126449356999998</v>
      </c>
      <c r="Q8" s="226">
        <v>21.58818729</v>
      </c>
      <c r="R8" s="226">
        <v>21.633234600000002</v>
      </c>
      <c r="S8" s="226">
        <v>21.605203805999999</v>
      </c>
      <c r="T8" s="226">
        <v>21.813569433000001</v>
      </c>
      <c r="U8" s="226">
        <v>22.003572581</v>
      </c>
      <c r="V8" s="226">
        <v>22.230597097</v>
      </c>
      <c r="W8" s="226">
        <v>22.594470000000001</v>
      </c>
      <c r="X8" s="226">
        <v>22.582532226000001</v>
      </c>
      <c r="Y8" s="226">
        <v>22.728532767000001</v>
      </c>
      <c r="Z8" s="226">
        <v>22.654822805999999</v>
      </c>
      <c r="AA8" s="226">
        <v>21.129078676999999</v>
      </c>
      <c r="AB8" s="226">
        <v>22.243022551999999</v>
      </c>
      <c r="AC8" s="226">
        <v>22.658277323</v>
      </c>
      <c r="AD8" s="226">
        <v>22.895583266999999</v>
      </c>
      <c r="AE8" s="226">
        <v>22.908524418999999</v>
      </c>
      <c r="AF8" s="226">
        <v>22.964069200000001</v>
      </c>
      <c r="AG8" s="226">
        <v>22.788602354999998</v>
      </c>
      <c r="AH8" s="226">
        <v>23.188880483999998</v>
      </c>
      <c r="AI8" s="226">
        <v>22.9912691</v>
      </c>
      <c r="AJ8" s="226">
        <v>23.515549451999998</v>
      </c>
      <c r="AK8" s="226">
        <v>23.4985</v>
      </c>
      <c r="AL8" s="226">
        <v>23.334528386999999</v>
      </c>
      <c r="AM8" s="226">
        <v>22.346916289999999</v>
      </c>
      <c r="AN8" s="226">
        <v>22.665701786</v>
      </c>
      <c r="AO8" s="226">
        <v>23.219827386999999</v>
      </c>
      <c r="AP8" s="226">
        <v>23.244844467</v>
      </c>
      <c r="AQ8" s="226">
        <v>23.525363644999999</v>
      </c>
      <c r="AR8" s="226">
        <v>23.712114367000002</v>
      </c>
      <c r="AS8" s="226">
        <v>23.890237355</v>
      </c>
      <c r="AT8" s="226">
        <v>24.116929097</v>
      </c>
      <c r="AU8" s="226">
        <v>24.295439600000002</v>
      </c>
      <c r="AV8" s="226">
        <v>24.146539935</v>
      </c>
      <c r="AW8" s="226">
        <v>24.208774500000001</v>
      </c>
      <c r="AX8" s="226">
        <v>23.907195516000002</v>
      </c>
      <c r="AY8" s="226">
        <v>23.025481805999998</v>
      </c>
      <c r="AZ8" s="780">
        <v>23.940416536000001</v>
      </c>
      <c r="BA8" s="780">
        <v>24.186487934999999</v>
      </c>
      <c r="BB8" s="780">
        <v>24.375348500000001</v>
      </c>
      <c r="BC8" s="780">
        <v>24.356361418999999</v>
      </c>
      <c r="BD8" s="780">
        <v>24.360994902000002</v>
      </c>
      <c r="BE8" s="780">
        <v>24.248409317</v>
      </c>
      <c r="BF8" s="287">
        <v>24.491415199999999</v>
      </c>
      <c r="BG8" s="287">
        <v>24.426356699999999</v>
      </c>
      <c r="BH8" s="287">
        <v>24.585194900000001</v>
      </c>
      <c r="BI8" s="287">
        <v>24.837055200000002</v>
      </c>
      <c r="BJ8" s="287">
        <v>24.7114926</v>
      </c>
      <c r="BK8" s="287">
        <v>24.6096416</v>
      </c>
      <c r="BL8" s="287">
        <v>24.419056699999999</v>
      </c>
      <c r="BM8" s="287">
        <v>24.8441917</v>
      </c>
      <c r="BN8" s="287">
        <v>25.0408607</v>
      </c>
      <c r="BO8" s="287">
        <v>25.162932999999999</v>
      </c>
      <c r="BP8" s="287">
        <v>25.2134508</v>
      </c>
      <c r="BQ8" s="287">
        <v>25.155328399999998</v>
      </c>
      <c r="BR8" s="287">
        <v>25.226903499999999</v>
      </c>
      <c r="BS8" s="287">
        <v>25.074108899999999</v>
      </c>
      <c r="BT8" s="287">
        <v>25.1623193</v>
      </c>
      <c r="BU8" s="287">
        <v>25.324007900000002</v>
      </c>
      <c r="BV8" s="287">
        <v>25.170899200000001</v>
      </c>
      <c r="BW8" s="137"/>
    </row>
    <row r="9" spans="1:75" ht="11.1" customHeight="1" x14ac:dyDescent="0.2">
      <c r="A9" s="255" t="s">
        <v>314</v>
      </c>
      <c r="B9" s="320" t="s">
        <v>315</v>
      </c>
      <c r="C9" s="226">
        <v>37.832889698999999</v>
      </c>
      <c r="D9" s="226">
        <v>38.559367506000001</v>
      </c>
      <c r="E9" s="226">
        <v>38.571629852999997</v>
      </c>
      <c r="F9" s="226">
        <v>38.760384362000003</v>
      </c>
      <c r="G9" s="226">
        <v>38.612945674999999</v>
      </c>
      <c r="H9" s="226">
        <v>38.442728295999999</v>
      </c>
      <c r="I9" s="226">
        <v>38.803882002999998</v>
      </c>
      <c r="J9" s="226">
        <v>39.467197501999998</v>
      </c>
      <c r="K9" s="226">
        <v>39.396190935</v>
      </c>
      <c r="L9" s="226">
        <v>39.866344062000003</v>
      </c>
      <c r="M9" s="226">
        <v>39.634390893999999</v>
      </c>
      <c r="N9" s="226">
        <v>38.963261826999997</v>
      </c>
      <c r="O9" s="226">
        <v>39.334220018000003</v>
      </c>
      <c r="P9" s="226">
        <v>39.541577388999997</v>
      </c>
      <c r="Q9" s="226">
        <v>39.583858034999999</v>
      </c>
      <c r="R9" s="226">
        <v>39.467670214999998</v>
      </c>
      <c r="S9" s="226">
        <v>39.788383025000002</v>
      </c>
      <c r="T9" s="226">
        <v>40.322949477000002</v>
      </c>
      <c r="U9" s="226">
        <v>40.795598849000001</v>
      </c>
      <c r="V9" s="226">
        <v>40.741827989999997</v>
      </c>
      <c r="W9" s="226">
        <v>40.595355763999997</v>
      </c>
      <c r="X9" s="226">
        <v>40.829183979</v>
      </c>
      <c r="Y9" s="226">
        <v>41.567268110000001</v>
      </c>
      <c r="Z9" s="226">
        <v>41.732772263000001</v>
      </c>
      <c r="AA9" s="226">
        <v>40.904571979000004</v>
      </c>
      <c r="AB9" s="226">
        <v>41.074077041999999</v>
      </c>
      <c r="AC9" s="226">
        <v>41.285921125000002</v>
      </c>
      <c r="AD9" s="226">
        <v>41.225789947999999</v>
      </c>
      <c r="AE9" s="226">
        <v>41.351294713000001</v>
      </c>
      <c r="AF9" s="226">
        <v>41.705256190999997</v>
      </c>
      <c r="AG9" s="226">
        <v>41.553676955</v>
      </c>
      <c r="AH9" s="226">
        <v>41.652620513000002</v>
      </c>
      <c r="AI9" s="226">
        <v>41.028236554000003</v>
      </c>
      <c r="AJ9" s="226">
        <v>41.967945538999999</v>
      </c>
      <c r="AK9" s="226">
        <v>41.977587153999998</v>
      </c>
      <c r="AL9" s="226">
        <v>42.039174582999998</v>
      </c>
      <c r="AM9" s="226">
        <v>42.022357280999998</v>
      </c>
      <c r="AN9" s="226">
        <v>41.893099999999997</v>
      </c>
      <c r="AO9" s="226">
        <v>42.436999999999998</v>
      </c>
      <c r="AP9" s="226">
        <v>42.397500000000001</v>
      </c>
      <c r="AQ9" s="226">
        <v>42.416499999999999</v>
      </c>
      <c r="AR9" s="226">
        <v>42.552799999999998</v>
      </c>
      <c r="AS9" s="226">
        <v>43.906199999999998</v>
      </c>
      <c r="AT9" s="226">
        <v>44.090299999999999</v>
      </c>
      <c r="AU9" s="226">
        <v>43.947600000000001</v>
      </c>
      <c r="AV9" s="226">
        <v>44.083300000000001</v>
      </c>
      <c r="AW9" s="226">
        <v>44.129399999999997</v>
      </c>
      <c r="AX9" s="226">
        <v>43.904800000000002</v>
      </c>
      <c r="AY9" s="226">
        <v>43.548499999999997</v>
      </c>
      <c r="AZ9" s="780">
        <v>44.034500000000001</v>
      </c>
      <c r="BA9" s="780">
        <v>40.705300000000001</v>
      </c>
      <c r="BB9" s="780">
        <v>40.401499999999999</v>
      </c>
      <c r="BC9" s="780">
        <v>39.682606776999997</v>
      </c>
      <c r="BD9" s="780">
        <v>41.753304438000001</v>
      </c>
      <c r="BE9" s="780">
        <v>42.668368233999999</v>
      </c>
      <c r="BF9" s="287">
        <v>41.632312005000003</v>
      </c>
      <c r="BG9" s="287">
        <v>42.143215877999999</v>
      </c>
      <c r="BH9" s="287">
        <v>42.611997844999998</v>
      </c>
      <c r="BI9" s="287">
        <v>43.192135104000002</v>
      </c>
      <c r="BJ9" s="287">
        <v>43.481053244000002</v>
      </c>
      <c r="BK9" s="287">
        <v>43.629879926999998</v>
      </c>
      <c r="BL9" s="287">
        <v>44.194554371999999</v>
      </c>
      <c r="BM9" s="287">
        <v>44.160333792000003</v>
      </c>
      <c r="BN9" s="287">
        <v>44.375150683999998</v>
      </c>
      <c r="BO9" s="287">
        <v>44.598967569000003</v>
      </c>
      <c r="BP9" s="287">
        <v>45.027292762999998</v>
      </c>
      <c r="BQ9" s="287">
        <v>45.438138623999997</v>
      </c>
      <c r="BR9" s="287">
        <v>45.639240119999997</v>
      </c>
      <c r="BS9" s="287">
        <v>45.699237898</v>
      </c>
      <c r="BT9" s="287">
        <v>45.994715436</v>
      </c>
      <c r="BU9" s="287">
        <v>46.233207534000002</v>
      </c>
      <c r="BV9" s="287">
        <v>46.009113145999997</v>
      </c>
      <c r="BW9" s="137"/>
    </row>
    <row r="10" spans="1:75" ht="11.1" customHeight="1" x14ac:dyDescent="0.2">
      <c r="A10" s="255"/>
      <c r="B10" s="336"/>
      <c r="C10" s="226"/>
      <c r="D10" s="226"/>
      <c r="E10" s="226"/>
      <c r="F10" s="226"/>
      <c r="G10" s="226"/>
      <c r="H10" s="226"/>
      <c r="I10" s="226"/>
      <c r="J10" s="226"/>
      <c r="K10" s="226"/>
      <c r="L10" s="226"/>
      <c r="M10" s="226"/>
      <c r="N10" s="226"/>
      <c r="O10" s="226"/>
      <c r="P10" s="226"/>
      <c r="Q10" s="226"/>
      <c r="R10" s="226"/>
      <c r="S10" s="226"/>
      <c r="T10" s="226"/>
      <c r="U10" s="226"/>
      <c r="V10" s="226"/>
      <c r="W10" s="226"/>
      <c r="X10" s="226"/>
      <c r="Y10" s="226"/>
      <c r="Z10" s="226"/>
      <c r="AA10" s="226"/>
      <c r="AB10" s="226"/>
      <c r="AC10" s="226"/>
      <c r="AD10" s="226"/>
      <c r="AE10" s="226"/>
      <c r="AF10" s="226"/>
      <c r="AG10" s="226"/>
      <c r="AH10" s="226"/>
      <c r="AI10" s="226"/>
      <c r="AJ10" s="226"/>
      <c r="AK10" s="226"/>
      <c r="AL10" s="226"/>
      <c r="AM10" s="226"/>
      <c r="AN10" s="226"/>
      <c r="AO10" s="226"/>
      <c r="AP10" s="226"/>
      <c r="AQ10" s="226"/>
      <c r="AR10" s="226"/>
      <c r="AS10" s="226"/>
      <c r="AT10" s="226"/>
      <c r="AU10" s="226"/>
      <c r="AV10" s="226"/>
      <c r="AW10" s="226"/>
      <c r="AX10" s="226"/>
      <c r="AY10" s="226"/>
      <c r="AZ10" s="780"/>
      <c r="BA10" s="780"/>
      <c r="BB10" s="780"/>
      <c r="BC10" s="780"/>
      <c r="BD10" s="780"/>
      <c r="BE10" s="780"/>
      <c r="BF10" s="287"/>
      <c r="BG10" s="287"/>
      <c r="BH10" s="287"/>
      <c r="BI10" s="287"/>
      <c r="BJ10" s="287"/>
      <c r="BK10" s="287"/>
      <c r="BL10" s="287"/>
      <c r="BM10" s="287"/>
      <c r="BN10" s="287"/>
      <c r="BO10" s="287"/>
      <c r="BP10" s="287"/>
      <c r="BQ10" s="287"/>
      <c r="BR10" s="287"/>
      <c r="BS10" s="287"/>
      <c r="BT10" s="287"/>
      <c r="BU10" s="287"/>
      <c r="BV10" s="287"/>
      <c r="BW10" s="137"/>
    </row>
    <row r="11" spans="1:75" s="210" customFormat="1" ht="11.1" customHeight="1" x14ac:dyDescent="0.2">
      <c r="A11" s="324" t="s">
        <v>199</v>
      </c>
      <c r="B11" s="334" t="s">
        <v>316</v>
      </c>
      <c r="C11" s="71">
        <v>28.2592</v>
      </c>
      <c r="D11" s="71">
        <v>28.908100000000001</v>
      </c>
      <c r="E11" s="71">
        <v>28.547000000000001</v>
      </c>
      <c r="F11" s="71">
        <v>28.849299999999999</v>
      </c>
      <c r="G11" s="71">
        <v>28.370200000000001</v>
      </c>
      <c r="H11" s="71">
        <v>28.498000000000001</v>
      </c>
      <c r="I11" s="71">
        <v>28.718</v>
      </c>
      <c r="J11" s="71">
        <v>29.628599999999999</v>
      </c>
      <c r="K11" s="71">
        <v>29.770299999999999</v>
      </c>
      <c r="L11" s="71">
        <v>29.369199999999999</v>
      </c>
      <c r="M11" s="71">
        <v>29.064299999999999</v>
      </c>
      <c r="N11" s="71">
        <v>29.047000000000001</v>
      </c>
      <c r="O11" s="71">
        <v>28.4971</v>
      </c>
      <c r="P11" s="71">
        <v>28.8</v>
      </c>
      <c r="Q11" s="71">
        <v>29.045100000000001</v>
      </c>
      <c r="R11" s="71">
        <v>29.117000000000001</v>
      </c>
      <c r="S11" s="71">
        <v>28.5837</v>
      </c>
      <c r="T11" s="71">
        <v>28.796700000000001</v>
      </c>
      <c r="U11" s="71">
        <v>27.9514</v>
      </c>
      <c r="V11" s="71">
        <v>27.785900000000002</v>
      </c>
      <c r="W11" s="71">
        <v>28.4556</v>
      </c>
      <c r="X11" s="71">
        <v>28.364899999999999</v>
      </c>
      <c r="Y11" s="71">
        <v>28.4313</v>
      </c>
      <c r="Z11" s="71">
        <v>28.3611</v>
      </c>
      <c r="AA11" s="71">
        <v>28.151399999999999</v>
      </c>
      <c r="AB11" s="71">
        <v>28.466200000000001</v>
      </c>
      <c r="AC11" s="71">
        <v>28.794599999999999</v>
      </c>
      <c r="AD11" s="71">
        <v>28.753299999999999</v>
      </c>
      <c r="AE11" s="71">
        <v>28.6022</v>
      </c>
      <c r="AF11" s="71">
        <v>28.201000000000001</v>
      </c>
      <c r="AG11" s="71">
        <v>28.6386</v>
      </c>
      <c r="AH11" s="71">
        <v>28.557200000000002</v>
      </c>
      <c r="AI11" s="71">
        <v>27.827400000000001</v>
      </c>
      <c r="AJ11" s="71">
        <v>28.3261</v>
      </c>
      <c r="AK11" s="71">
        <v>28.3401</v>
      </c>
      <c r="AL11" s="71">
        <v>28.492999999999999</v>
      </c>
      <c r="AM11" s="71">
        <v>28.5002</v>
      </c>
      <c r="AN11" s="71">
        <v>28.6264</v>
      </c>
      <c r="AO11" s="71">
        <v>28.873000000000001</v>
      </c>
      <c r="AP11" s="71">
        <v>28.701000000000001</v>
      </c>
      <c r="AQ11" s="71">
        <v>29.073</v>
      </c>
      <c r="AR11" s="71">
        <v>29.550599999999999</v>
      </c>
      <c r="AS11" s="71">
        <v>29.137599999999999</v>
      </c>
      <c r="AT11" s="71">
        <v>29.159400000000002</v>
      </c>
      <c r="AU11" s="71">
        <v>30.3216</v>
      </c>
      <c r="AV11" s="71">
        <v>30.073399999999999</v>
      </c>
      <c r="AW11" s="71">
        <v>29.8504</v>
      </c>
      <c r="AX11" s="71">
        <v>30.0989</v>
      </c>
      <c r="AY11" s="71">
        <v>30.028400000000001</v>
      </c>
      <c r="AZ11" s="792">
        <v>30.871600000000001</v>
      </c>
      <c r="BA11" s="792">
        <v>22.372900000000001</v>
      </c>
      <c r="BB11" s="792">
        <v>19.6906</v>
      </c>
      <c r="BC11" s="792">
        <v>19.393633779000002</v>
      </c>
      <c r="BD11" s="792">
        <v>22.132060565</v>
      </c>
      <c r="BE11" s="792">
        <v>24.095020484999999</v>
      </c>
      <c r="BF11" s="317">
        <v>21.438700743999998</v>
      </c>
      <c r="BG11" s="317">
        <v>22.521768317999999</v>
      </c>
      <c r="BH11" s="317">
        <v>23.919533643000001</v>
      </c>
      <c r="BI11" s="317">
        <v>25.387736310000001</v>
      </c>
      <c r="BJ11" s="317">
        <v>26.616030244000001</v>
      </c>
      <c r="BK11" s="317">
        <v>27.687250487</v>
      </c>
      <c r="BL11" s="317">
        <v>28.595737253999999</v>
      </c>
      <c r="BM11" s="317">
        <v>29.318458115999999</v>
      </c>
      <c r="BN11" s="317">
        <v>29.757641762999999</v>
      </c>
      <c r="BO11" s="317">
        <v>29.890682182999999</v>
      </c>
      <c r="BP11" s="317">
        <v>29.944031128999999</v>
      </c>
      <c r="BQ11" s="317">
        <v>30.011981037999998</v>
      </c>
      <c r="BR11" s="317">
        <v>30.064975964999999</v>
      </c>
      <c r="BS11" s="317">
        <v>30.118042431999999</v>
      </c>
      <c r="BT11" s="317">
        <v>30.170814329999999</v>
      </c>
      <c r="BU11" s="317">
        <v>30.204027231000001</v>
      </c>
      <c r="BV11" s="317">
        <v>30.217335703</v>
      </c>
      <c r="BW11" s="327"/>
    </row>
    <row r="12" spans="1:75" ht="11.1" customHeight="1" x14ac:dyDescent="0.2">
      <c r="A12" s="255" t="s">
        <v>317</v>
      </c>
      <c r="B12" s="322" t="s">
        <v>318</v>
      </c>
      <c r="C12" s="226">
        <v>1.4411</v>
      </c>
      <c r="D12" s="226">
        <v>1.4411</v>
      </c>
      <c r="E12" s="226">
        <v>1.4511000000000001</v>
      </c>
      <c r="F12" s="226">
        <v>1.4611000000000001</v>
      </c>
      <c r="G12" s="226">
        <v>1.4711000000000001</v>
      </c>
      <c r="H12" s="226">
        <v>1.4811000000000001</v>
      </c>
      <c r="I12" s="226">
        <v>1.4811000000000001</v>
      </c>
      <c r="J12" s="226">
        <v>1.4911000000000001</v>
      </c>
      <c r="K12" s="226">
        <v>1.4911000000000001</v>
      </c>
      <c r="L12" s="226">
        <v>1.5011000000000001</v>
      </c>
      <c r="M12" s="226">
        <v>1.4811000000000001</v>
      </c>
      <c r="N12" s="226">
        <v>1.4811000000000001</v>
      </c>
      <c r="O12" s="226">
        <v>1.4811000000000001</v>
      </c>
      <c r="P12" s="226">
        <v>1.4811000000000001</v>
      </c>
      <c r="Q12" s="226">
        <v>1.4711000000000001</v>
      </c>
      <c r="R12" s="226">
        <v>1.4811000000000001</v>
      </c>
      <c r="S12" s="226">
        <v>1.4511000000000001</v>
      </c>
      <c r="T12" s="226">
        <v>1.4212</v>
      </c>
      <c r="U12" s="226">
        <v>1.4312</v>
      </c>
      <c r="V12" s="226">
        <v>1.4111</v>
      </c>
      <c r="W12" s="226">
        <v>1.4212</v>
      </c>
      <c r="X12" s="226">
        <v>1.4311</v>
      </c>
      <c r="Y12" s="226">
        <v>1.4312</v>
      </c>
      <c r="Z12" s="226">
        <v>1.4212</v>
      </c>
      <c r="AA12" s="226">
        <v>1.3911</v>
      </c>
      <c r="AB12" s="226">
        <v>1.3812</v>
      </c>
      <c r="AC12" s="226">
        <v>1.3812</v>
      </c>
      <c r="AD12" s="226">
        <v>1.3812</v>
      </c>
      <c r="AE12" s="226">
        <v>1.3711</v>
      </c>
      <c r="AF12" s="226">
        <v>1.3711</v>
      </c>
      <c r="AG12" s="226">
        <v>1.3811</v>
      </c>
      <c r="AH12" s="226">
        <v>1.3811</v>
      </c>
      <c r="AI12" s="226">
        <v>1.3811</v>
      </c>
      <c r="AJ12" s="226">
        <v>1.3811</v>
      </c>
      <c r="AK12" s="226">
        <v>1.3761000000000001</v>
      </c>
      <c r="AL12" s="226">
        <v>1.3911</v>
      </c>
      <c r="AM12" s="226">
        <v>1.3811</v>
      </c>
      <c r="AN12" s="226">
        <v>1.3911</v>
      </c>
      <c r="AO12" s="226">
        <v>1.3811</v>
      </c>
      <c r="AP12" s="226">
        <v>1.3861000000000001</v>
      </c>
      <c r="AQ12" s="226">
        <v>1.3911</v>
      </c>
      <c r="AR12" s="226">
        <v>1.3911</v>
      </c>
      <c r="AS12" s="226">
        <v>1.4011</v>
      </c>
      <c r="AT12" s="226">
        <v>1.4111</v>
      </c>
      <c r="AU12" s="226">
        <v>1.4211</v>
      </c>
      <c r="AV12" s="226">
        <v>1.4111</v>
      </c>
      <c r="AW12" s="226">
        <v>1.4411</v>
      </c>
      <c r="AX12" s="226">
        <v>1.4411</v>
      </c>
      <c r="AY12" s="226">
        <v>1.431</v>
      </c>
      <c r="AZ12" s="780">
        <v>1.4511000000000001</v>
      </c>
      <c r="BA12" s="780">
        <v>1.4410000000000001</v>
      </c>
      <c r="BB12" s="780">
        <v>1.4610000000000001</v>
      </c>
      <c r="BC12" s="780">
        <v>1.4410562435000001</v>
      </c>
      <c r="BD12" s="780">
        <v>1.4510760591</v>
      </c>
      <c r="BE12" s="780">
        <v>1.4510735452000001</v>
      </c>
      <c r="BF12" s="287" t="s">
        <v>159</v>
      </c>
      <c r="BG12" s="287" t="s">
        <v>159</v>
      </c>
      <c r="BH12" s="287" t="s">
        <v>159</v>
      </c>
      <c r="BI12" s="287" t="s">
        <v>159</v>
      </c>
      <c r="BJ12" s="287" t="s">
        <v>159</v>
      </c>
      <c r="BK12" s="287" t="s">
        <v>159</v>
      </c>
      <c r="BL12" s="287" t="s">
        <v>159</v>
      </c>
      <c r="BM12" s="287" t="s">
        <v>159</v>
      </c>
      <c r="BN12" s="287" t="s">
        <v>159</v>
      </c>
      <c r="BO12" s="287" t="s">
        <v>159</v>
      </c>
      <c r="BP12" s="287" t="s">
        <v>159</v>
      </c>
      <c r="BQ12" s="287" t="s">
        <v>159</v>
      </c>
      <c r="BR12" s="287" t="s">
        <v>159</v>
      </c>
      <c r="BS12" s="287" t="s">
        <v>159</v>
      </c>
      <c r="BT12" s="287" t="s">
        <v>159</v>
      </c>
      <c r="BU12" s="287" t="s">
        <v>159</v>
      </c>
      <c r="BV12" s="287" t="s">
        <v>159</v>
      </c>
      <c r="BW12" s="137"/>
    </row>
    <row r="13" spans="1:75" ht="11.1" customHeight="1" x14ac:dyDescent="0.2">
      <c r="A13" s="255" t="s">
        <v>319</v>
      </c>
      <c r="B13" s="322" t="s">
        <v>320</v>
      </c>
      <c r="C13" s="226">
        <v>0.27779999999999999</v>
      </c>
      <c r="D13" s="226">
        <v>0.2878</v>
      </c>
      <c r="E13" s="226">
        <v>0.26779999999999998</v>
      </c>
      <c r="F13" s="226">
        <v>0.27779999999999999</v>
      </c>
      <c r="G13" s="226">
        <v>0.2878</v>
      </c>
      <c r="H13" s="226">
        <v>0.29780000000000001</v>
      </c>
      <c r="I13" s="226">
        <v>0.27779999999999999</v>
      </c>
      <c r="J13" s="226">
        <v>0.2878</v>
      </c>
      <c r="K13" s="226">
        <v>0.29780000000000001</v>
      </c>
      <c r="L13" s="226">
        <v>0.27779999999999999</v>
      </c>
      <c r="M13" s="226">
        <v>0.25779999999999997</v>
      </c>
      <c r="N13" s="226">
        <v>0.25779999999999997</v>
      </c>
      <c r="O13" s="226">
        <v>0.26779999999999998</v>
      </c>
      <c r="P13" s="226">
        <v>0.2878</v>
      </c>
      <c r="Q13" s="226">
        <v>0.26779999999999998</v>
      </c>
      <c r="R13" s="226">
        <v>0.26779999999999998</v>
      </c>
      <c r="S13" s="226">
        <v>0.25779999999999997</v>
      </c>
      <c r="T13" s="226">
        <v>0.25779999999999997</v>
      </c>
      <c r="U13" s="226">
        <v>0.26779999999999998</v>
      </c>
      <c r="V13" s="226">
        <v>0.25779999999999997</v>
      </c>
      <c r="W13" s="226">
        <v>0.26779999999999998</v>
      </c>
      <c r="X13" s="226">
        <v>0.26779999999999998</v>
      </c>
      <c r="Y13" s="226">
        <v>0.27779999999999999</v>
      </c>
      <c r="Z13" s="226">
        <v>0.25779999999999997</v>
      </c>
      <c r="AA13" s="226">
        <v>0.26079999999999998</v>
      </c>
      <c r="AB13" s="226">
        <v>0.25080000000000002</v>
      </c>
      <c r="AC13" s="226">
        <v>0.26079999999999998</v>
      </c>
      <c r="AD13" s="226">
        <v>0.27079999999999999</v>
      </c>
      <c r="AE13" s="226">
        <v>0.26079999999999998</v>
      </c>
      <c r="AF13" s="226">
        <v>0.26079999999999998</v>
      </c>
      <c r="AG13" s="226">
        <v>0.25080000000000002</v>
      </c>
      <c r="AH13" s="226">
        <v>0.26079999999999998</v>
      </c>
      <c r="AI13" s="226">
        <v>0.25080000000000002</v>
      </c>
      <c r="AJ13" s="226">
        <v>0.25080000000000002</v>
      </c>
      <c r="AK13" s="226">
        <v>0.23080000000000001</v>
      </c>
      <c r="AL13" s="226">
        <v>0.24979999999999999</v>
      </c>
      <c r="AM13" s="226">
        <v>0.24990000000000001</v>
      </c>
      <c r="AN13" s="226">
        <v>0.24979999999999999</v>
      </c>
      <c r="AO13" s="226">
        <v>0.2399</v>
      </c>
      <c r="AP13" s="226">
        <v>0.23980000000000001</v>
      </c>
      <c r="AQ13" s="226">
        <v>0.2298</v>
      </c>
      <c r="AR13" s="226">
        <v>0.23980000000000001</v>
      </c>
      <c r="AS13" s="226">
        <v>0.24979999999999999</v>
      </c>
      <c r="AT13" s="226">
        <v>0.23980000000000001</v>
      </c>
      <c r="AU13" s="226">
        <v>0.25979999999999998</v>
      </c>
      <c r="AV13" s="226">
        <v>0.26979999999999998</v>
      </c>
      <c r="AW13" s="226">
        <v>0.25979999999999998</v>
      </c>
      <c r="AX13" s="226">
        <v>0.26079999999999998</v>
      </c>
      <c r="AY13" s="226">
        <v>0.25290000000000001</v>
      </c>
      <c r="AZ13" s="780">
        <v>0.26290000000000002</v>
      </c>
      <c r="BA13" s="780">
        <v>0.27289999999999998</v>
      </c>
      <c r="BB13" s="780">
        <v>0.27289999999999998</v>
      </c>
      <c r="BC13" s="780">
        <v>0.27282879178000002</v>
      </c>
      <c r="BD13" s="780">
        <v>0.27282549507999998</v>
      </c>
      <c r="BE13" s="780">
        <v>0.26282591345</v>
      </c>
      <c r="BF13" s="287" t="s">
        <v>159</v>
      </c>
      <c r="BG13" s="287" t="s">
        <v>159</v>
      </c>
      <c r="BH13" s="287" t="s">
        <v>159</v>
      </c>
      <c r="BI13" s="287" t="s">
        <v>159</v>
      </c>
      <c r="BJ13" s="287" t="s">
        <v>159</v>
      </c>
      <c r="BK13" s="287" t="s">
        <v>159</v>
      </c>
      <c r="BL13" s="287" t="s">
        <v>159</v>
      </c>
      <c r="BM13" s="287" t="s">
        <v>159</v>
      </c>
      <c r="BN13" s="287" t="s">
        <v>159</v>
      </c>
      <c r="BO13" s="287" t="s">
        <v>159</v>
      </c>
      <c r="BP13" s="287" t="s">
        <v>159</v>
      </c>
      <c r="BQ13" s="287" t="s">
        <v>159</v>
      </c>
      <c r="BR13" s="287" t="s">
        <v>159</v>
      </c>
      <c r="BS13" s="287" t="s">
        <v>159</v>
      </c>
      <c r="BT13" s="287" t="s">
        <v>159</v>
      </c>
      <c r="BU13" s="287" t="s">
        <v>159</v>
      </c>
      <c r="BV13" s="287" t="s">
        <v>159</v>
      </c>
      <c r="BW13" s="137"/>
    </row>
    <row r="14" spans="1:75" ht="11.1" customHeight="1" x14ac:dyDescent="0.2">
      <c r="A14" s="255" t="s">
        <v>321</v>
      </c>
      <c r="B14" s="322" t="s">
        <v>322</v>
      </c>
      <c r="C14" s="226">
        <v>0.14299999999999999</v>
      </c>
      <c r="D14" s="226">
        <v>0.13300000000000001</v>
      </c>
      <c r="E14" s="226">
        <v>0.13300000000000001</v>
      </c>
      <c r="F14" s="226">
        <v>0.13300000000000001</v>
      </c>
      <c r="G14" s="226">
        <v>0.13300000000000001</v>
      </c>
      <c r="H14" s="226">
        <v>0.13300000000000001</v>
      </c>
      <c r="I14" s="226">
        <v>0.14299999999999999</v>
      </c>
      <c r="J14" s="226">
        <v>0.123</v>
      </c>
      <c r="K14" s="226">
        <v>0.14299999999999999</v>
      </c>
      <c r="L14" s="226">
        <v>0.11799999999999999</v>
      </c>
      <c r="M14" s="226">
        <v>0.10299999999999999</v>
      </c>
      <c r="N14" s="226">
        <v>0.10299999999999999</v>
      </c>
      <c r="O14" s="226">
        <v>9.7500000000000003E-2</v>
      </c>
      <c r="P14" s="226">
        <v>0.1021</v>
      </c>
      <c r="Q14" s="226">
        <v>9.6699999999999994E-2</v>
      </c>
      <c r="R14" s="226">
        <v>0.1013</v>
      </c>
      <c r="S14" s="226">
        <v>9.5899999999999999E-2</v>
      </c>
      <c r="T14" s="226">
        <v>0.1055</v>
      </c>
      <c r="U14" s="226">
        <v>0.1002</v>
      </c>
      <c r="V14" s="226">
        <v>0.1048</v>
      </c>
      <c r="W14" s="226">
        <v>8.9399999999999993E-2</v>
      </c>
      <c r="X14" s="226">
        <v>9.9099999999999994E-2</v>
      </c>
      <c r="Y14" s="226">
        <v>8.8700000000000001E-2</v>
      </c>
      <c r="Z14" s="226">
        <v>8.8300000000000003E-2</v>
      </c>
      <c r="AA14" s="226">
        <v>9.8299999999999998E-2</v>
      </c>
      <c r="AB14" s="226">
        <v>8.8200000000000001E-2</v>
      </c>
      <c r="AC14" s="226">
        <v>9.8100000000000007E-2</v>
      </c>
      <c r="AD14" s="226">
        <v>8.7999999999999995E-2</v>
      </c>
      <c r="AE14" s="226">
        <v>9.8000000000000004E-2</v>
      </c>
      <c r="AF14" s="226">
        <v>8.7900000000000006E-2</v>
      </c>
      <c r="AG14" s="226">
        <v>9.7900000000000001E-2</v>
      </c>
      <c r="AH14" s="226">
        <v>9.7799999999999998E-2</v>
      </c>
      <c r="AI14" s="226">
        <v>9.7699999999999995E-2</v>
      </c>
      <c r="AJ14" s="226">
        <v>8.7599999999999997E-2</v>
      </c>
      <c r="AK14" s="226">
        <v>9.7600000000000006E-2</v>
      </c>
      <c r="AL14" s="226">
        <v>0.1075</v>
      </c>
      <c r="AM14" s="226">
        <v>8.6999999999999994E-2</v>
      </c>
      <c r="AN14" s="226">
        <v>9.6500000000000002E-2</v>
      </c>
      <c r="AO14" s="226">
        <v>9.6000000000000002E-2</v>
      </c>
      <c r="AP14" s="226">
        <v>8.5500000000000007E-2</v>
      </c>
      <c r="AQ14" s="226">
        <v>9.5000000000000001E-2</v>
      </c>
      <c r="AR14" s="226">
        <v>8.4500000000000006E-2</v>
      </c>
      <c r="AS14" s="226">
        <v>8.4099999999999994E-2</v>
      </c>
      <c r="AT14" s="226">
        <v>8.3599999999999994E-2</v>
      </c>
      <c r="AU14" s="226">
        <v>7.3099999999999998E-2</v>
      </c>
      <c r="AV14" s="226">
        <v>8.2699999999999996E-2</v>
      </c>
      <c r="AW14" s="226">
        <v>7.22E-2</v>
      </c>
      <c r="AX14" s="226">
        <v>7.1800000000000003E-2</v>
      </c>
      <c r="AY14" s="226">
        <v>8.6300000000000002E-2</v>
      </c>
      <c r="AZ14" s="780">
        <v>7.0800000000000002E-2</v>
      </c>
      <c r="BA14" s="780">
        <v>8.0299999999999996E-2</v>
      </c>
      <c r="BB14" s="780">
        <v>6.9900000000000004E-2</v>
      </c>
      <c r="BC14" s="780">
        <v>7.9576298751000002E-2</v>
      </c>
      <c r="BD14" s="780">
        <v>6.9138394009000001E-2</v>
      </c>
      <c r="BE14" s="780">
        <v>7.8706972856999999E-2</v>
      </c>
      <c r="BF14" s="287" t="s">
        <v>159</v>
      </c>
      <c r="BG14" s="287" t="s">
        <v>159</v>
      </c>
      <c r="BH14" s="287" t="s">
        <v>159</v>
      </c>
      <c r="BI14" s="287" t="s">
        <v>159</v>
      </c>
      <c r="BJ14" s="287" t="s">
        <v>159</v>
      </c>
      <c r="BK14" s="287" t="s">
        <v>159</v>
      </c>
      <c r="BL14" s="287" t="s">
        <v>159</v>
      </c>
      <c r="BM14" s="287" t="s">
        <v>159</v>
      </c>
      <c r="BN14" s="287" t="s">
        <v>159</v>
      </c>
      <c r="BO14" s="287" t="s">
        <v>159</v>
      </c>
      <c r="BP14" s="287" t="s">
        <v>159</v>
      </c>
      <c r="BQ14" s="287" t="s">
        <v>159</v>
      </c>
      <c r="BR14" s="287" t="s">
        <v>159</v>
      </c>
      <c r="BS14" s="287" t="s">
        <v>159</v>
      </c>
      <c r="BT14" s="287" t="s">
        <v>159</v>
      </c>
      <c r="BU14" s="287" t="s">
        <v>159</v>
      </c>
      <c r="BV14" s="287" t="s">
        <v>159</v>
      </c>
      <c r="BW14" s="137"/>
    </row>
    <row r="15" spans="1:75" ht="11.1" customHeight="1" x14ac:dyDescent="0.2">
      <c r="A15" s="255" t="s">
        <v>323</v>
      </c>
      <c r="B15" s="322" t="s">
        <v>324</v>
      </c>
      <c r="C15" s="226">
        <v>0.1797</v>
      </c>
      <c r="D15" s="226">
        <v>0.18970000000000001</v>
      </c>
      <c r="E15" s="226">
        <v>0.18970000000000001</v>
      </c>
      <c r="F15" s="226">
        <v>0.19969999999999999</v>
      </c>
      <c r="G15" s="226">
        <v>0.1797</v>
      </c>
      <c r="H15" s="226">
        <v>0.18970000000000001</v>
      </c>
      <c r="I15" s="226">
        <v>0.19969999999999999</v>
      </c>
      <c r="J15" s="226">
        <v>0.18970000000000001</v>
      </c>
      <c r="K15" s="226">
        <v>0.2097</v>
      </c>
      <c r="L15" s="226">
        <v>0.21970000000000001</v>
      </c>
      <c r="M15" s="226">
        <v>0.2097</v>
      </c>
      <c r="N15" s="226">
        <v>0.18970000000000001</v>
      </c>
      <c r="O15" s="226">
        <v>0.19969999999999999</v>
      </c>
      <c r="P15" s="226">
        <v>0.18970000000000001</v>
      </c>
      <c r="Q15" s="226">
        <v>0.19969999999999999</v>
      </c>
      <c r="R15" s="226">
        <v>0.2097</v>
      </c>
      <c r="S15" s="226">
        <v>0.2097</v>
      </c>
      <c r="T15" s="226">
        <v>0.19969999999999999</v>
      </c>
      <c r="U15" s="226">
        <v>0.2097</v>
      </c>
      <c r="V15" s="226">
        <v>0.19969999999999999</v>
      </c>
      <c r="W15" s="226">
        <v>0.19969999999999999</v>
      </c>
      <c r="X15" s="226">
        <v>0.19969999999999999</v>
      </c>
      <c r="Y15" s="226">
        <v>0.2097</v>
      </c>
      <c r="Z15" s="226">
        <v>0.21970000000000001</v>
      </c>
      <c r="AA15" s="226">
        <v>0.2097</v>
      </c>
      <c r="AB15" s="226">
        <v>0.2097</v>
      </c>
      <c r="AC15" s="226">
        <v>0.21970000000000001</v>
      </c>
      <c r="AD15" s="226">
        <v>0.2097</v>
      </c>
      <c r="AE15" s="226">
        <v>0.21970000000000001</v>
      </c>
      <c r="AF15" s="226">
        <v>0.21970000000000001</v>
      </c>
      <c r="AG15" s="226">
        <v>0.2097</v>
      </c>
      <c r="AH15" s="226">
        <v>0.2097</v>
      </c>
      <c r="AI15" s="226">
        <v>0.2097</v>
      </c>
      <c r="AJ15" s="226">
        <v>0.21970000000000001</v>
      </c>
      <c r="AK15" s="226">
        <v>0.21970000000000001</v>
      </c>
      <c r="AL15" s="226">
        <v>0.21970000000000001</v>
      </c>
      <c r="AM15" s="226">
        <v>0.23980000000000001</v>
      </c>
      <c r="AN15" s="226">
        <v>0.21970000000000001</v>
      </c>
      <c r="AO15" s="226">
        <v>0.23980000000000001</v>
      </c>
      <c r="AP15" s="226">
        <v>0.22969999999999999</v>
      </c>
      <c r="AQ15" s="226">
        <v>0.2397</v>
      </c>
      <c r="AR15" s="226">
        <v>0.24970000000000001</v>
      </c>
      <c r="AS15" s="226">
        <v>0.22969999999999999</v>
      </c>
      <c r="AT15" s="226">
        <v>0.2397</v>
      </c>
      <c r="AU15" s="226">
        <v>0.2397</v>
      </c>
      <c r="AV15" s="226">
        <v>0.24970000000000001</v>
      </c>
      <c r="AW15" s="226">
        <v>0.2397</v>
      </c>
      <c r="AX15" s="226">
        <v>0.24970000000000001</v>
      </c>
      <c r="AY15" s="226">
        <v>0.23980000000000001</v>
      </c>
      <c r="AZ15" s="780">
        <v>0.23980000000000001</v>
      </c>
      <c r="BA15" s="780">
        <v>0.2198</v>
      </c>
      <c r="BB15" s="780">
        <v>0.2298</v>
      </c>
      <c r="BC15" s="780">
        <v>0.22972824419000001</v>
      </c>
      <c r="BD15" s="780">
        <v>0.23972314594999999</v>
      </c>
      <c r="BE15" s="780">
        <v>0.22972379273999999</v>
      </c>
      <c r="BF15" s="287" t="s">
        <v>159</v>
      </c>
      <c r="BG15" s="287" t="s">
        <v>159</v>
      </c>
      <c r="BH15" s="287" t="s">
        <v>159</v>
      </c>
      <c r="BI15" s="287" t="s">
        <v>159</v>
      </c>
      <c r="BJ15" s="287" t="s">
        <v>159</v>
      </c>
      <c r="BK15" s="287" t="s">
        <v>159</v>
      </c>
      <c r="BL15" s="287" t="s">
        <v>159</v>
      </c>
      <c r="BM15" s="287" t="s">
        <v>159</v>
      </c>
      <c r="BN15" s="287" t="s">
        <v>159</v>
      </c>
      <c r="BO15" s="287" t="s">
        <v>159</v>
      </c>
      <c r="BP15" s="287" t="s">
        <v>159</v>
      </c>
      <c r="BQ15" s="287" t="s">
        <v>159</v>
      </c>
      <c r="BR15" s="287" t="s">
        <v>159</v>
      </c>
      <c r="BS15" s="287" t="s">
        <v>159</v>
      </c>
      <c r="BT15" s="287" t="s">
        <v>159</v>
      </c>
      <c r="BU15" s="287" t="s">
        <v>159</v>
      </c>
      <c r="BV15" s="287" t="s">
        <v>159</v>
      </c>
      <c r="BW15" s="137"/>
    </row>
    <row r="16" spans="1:75" ht="11.1" customHeight="1" x14ac:dyDescent="0.2">
      <c r="A16" s="255" t="s">
        <v>325</v>
      </c>
      <c r="B16" s="322" t="s">
        <v>326</v>
      </c>
      <c r="C16" s="226">
        <v>3.6421000000000001</v>
      </c>
      <c r="D16" s="226">
        <v>3.6920999999999999</v>
      </c>
      <c r="E16" s="226">
        <v>3.7421000000000002</v>
      </c>
      <c r="F16" s="226">
        <v>3.7421000000000002</v>
      </c>
      <c r="G16" s="226">
        <v>3.6421000000000001</v>
      </c>
      <c r="H16" s="226">
        <v>3.6421000000000001</v>
      </c>
      <c r="I16" s="226">
        <v>3.6421000000000001</v>
      </c>
      <c r="J16" s="226">
        <v>3.6920999999999999</v>
      </c>
      <c r="K16" s="226">
        <v>3.6720999999999999</v>
      </c>
      <c r="L16" s="226">
        <v>3.6920999999999999</v>
      </c>
      <c r="M16" s="226">
        <v>3.7021000000000002</v>
      </c>
      <c r="N16" s="226">
        <v>3.6920999999999999</v>
      </c>
      <c r="O16" s="226">
        <v>3.6951000000000001</v>
      </c>
      <c r="P16" s="226">
        <v>3.7652999999999999</v>
      </c>
      <c r="Q16" s="226">
        <v>3.8452000000000002</v>
      </c>
      <c r="R16" s="226">
        <v>3.9152</v>
      </c>
      <c r="S16" s="226">
        <v>3.9851999999999999</v>
      </c>
      <c r="T16" s="226">
        <v>4.0202999999999998</v>
      </c>
      <c r="U16" s="226">
        <v>4.0903</v>
      </c>
      <c r="V16" s="226">
        <v>4.2702999999999998</v>
      </c>
      <c r="W16" s="226">
        <v>4.3403</v>
      </c>
      <c r="X16" s="226">
        <v>4.4101999999999997</v>
      </c>
      <c r="Y16" s="226">
        <v>4.5103</v>
      </c>
      <c r="Z16" s="226">
        <v>4.5603999999999996</v>
      </c>
      <c r="AA16" s="226">
        <v>4.5251999999999999</v>
      </c>
      <c r="AB16" s="226">
        <v>4.5354999999999999</v>
      </c>
      <c r="AC16" s="226">
        <v>4.5952999999999999</v>
      </c>
      <c r="AD16" s="226">
        <v>4.5803000000000003</v>
      </c>
      <c r="AE16" s="226">
        <v>4.5803000000000003</v>
      </c>
      <c r="AF16" s="226">
        <v>4.5803000000000003</v>
      </c>
      <c r="AG16" s="226">
        <v>4.62</v>
      </c>
      <c r="AH16" s="226">
        <v>4.6498999999999997</v>
      </c>
      <c r="AI16" s="226">
        <v>4.7202999999999999</v>
      </c>
      <c r="AJ16" s="226">
        <v>4.6703000000000001</v>
      </c>
      <c r="AK16" s="226">
        <v>4.7403000000000004</v>
      </c>
      <c r="AL16" s="226">
        <v>4.7202999999999999</v>
      </c>
      <c r="AM16" s="226">
        <v>4.7972000000000001</v>
      </c>
      <c r="AN16" s="226">
        <v>4.8472</v>
      </c>
      <c r="AO16" s="226">
        <v>4.7472000000000003</v>
      </c>
      <c r="AP16" s="226">
        <v>4.7972000000000001</v>
      </c>
      <c r="AQ16" s="226">
        <v>4.8472</v>
      </c>
      <c r="AR16" s="226">
        <v>4.6074000000000002</v>
      </c>
      <c r="AS16" s="226">
        <v>4.7173999999999996</v>
      </c>
      <c r="AT16" s="226">
        <v>4.6973000000000003</v>
      </c>
      <c r="AU16" s="226">
        <v>4.7774000000000001</v>
      </c>
      <c r="AV16" s="226">
        <v>4.8472999999999997</v>
      </c>
      <c r="AW16" s="226">
        <v>4.7473000000000001</v>
      </c>
      <c r="AX16" s="226">
        <v>4.7973999999999997</v>
      </c>
      <c r="AY16" s="226">
        <v>4.7972000000000001</v>
      </c>
      <c r="AZ16" s="780">
        <v>4.7873000000000001</v>
      </c>
      <c r="BA16" s="780">
        <v>4.4271000000000003</v>
      </c>
      <c r="BB16" s="780">
        <v>3.9670000000000001</v>
      </c>
      <c r="BC16" s="780">
        <v>3.4570019871</v>
      </c>
      <c r="BD16" s="780">
        <v>3.6071333469</v>
      </c>
      <c r="BE16" s="780">
        <v>3.9071166819999998</v>
      </c>
      <c r="BF16" s="287" t="s">
        <v>159</v>
      </c>
      <c r="BG16" s="287" t="s">
        <v>159</v>
      </c>
      <c r="BH16" s="287" t="s">
        <v>159</v>
      </c>
      <c r="BI16" s="287" t="s">
        <v>159</v>
      </c>
      <c r="BJ16" s="287" t="s">
        <v>159</v>
      </c>
      <c r="BK16" s="287" t="s">
        <v>159</v>
      </c>
      <c r="BL16" s="287" t="s">
        <v>159</v>
      </c>
      <c r="BM16" s="287" t="s">
        <v>159</v>
      </c>
      <c r="BN16" s="287" t="s">
        <v>159</v>
      </c>
      <c r="BO16" s="287" t="s">
        <v>159</v>
      </c>
      <c r="BP16" s="287" t="s">
        <v>159</v>
      </c>
      <c r="BQ16" s="287" t="s">
        <v>159</v>
      </c>
      <c r="BR16" s="287" t="s">
        <v>159</v>
      </c>
      <c r="BS16" s="287" t="s">
        <v>159</v>
      </c>
      <c r="BT16" s="287" t="s">
        <v>159</v>
      </c>
      <c r="BU16" s="287" t="s">
        <v>159</v>
      </c>
      <c r="BV16" s="287" t="s">
        <v>159</v>
      </c>
      <c r="BW16" s="137"/>
    </row>
    <row r="17" spans="1:75" ht="11.1" customHeight="1" x14ac:dyDescent="0.2">
      <c r="A17" s="255" t="s">
        <v>327</v>
      </c>
      <c r="B17" s="322" t="s">
        <v>328</v>
      </c>
      <c r="C17" s="226">
        <v>4.4166999999999996</v>
      </c>
      <c r="D17" s="226">
        <v>4.5167000000000002</v>
      </c>
      <c r="E17" s="226">
        <v>4.4667000000000003</v>
      </c>
      <c r="F17" s="226">
        <v>4.5667</v>
      </c>
      <c r="G17" s="226">
        <v>4.5667</v>
      </c>
      <c r="H17" s="226">
        <v>4.6166999999999998</v>
      </c>
      <c r="I17" s="226">
        <v>4.7167000000000003</v>
      </c>
      <c r="J17" s="226">
        <v>4.7167000000000003</v>
      </c>
      <c r="K17" s="226">
        <v>4.7167000000000003</v>
      </c>
      <c r="L17" s="226">
        <v>4.7466999999999997</v>
      </c>
      <c r="M17" s="226">
        <v>4.6467000000000001</v>
      </c>
      <c r="N17" s="226">
        <v>4.6467000000000001</v>
      </c>
      <c r="O17" s="226">
        <v>4.6006999999999998</v>
      </c>
      <c r="P17" s="226">
        <v>4.6003999999999996</v>
      </c>
      <c r="Q17" s="226">
        <v>4.5505000000000004</v>
      </c>
      <c r="R17" s="226">
        <v>4.3406000000000002</v>
      </c>
      <c r="S17" s="226">
        <v>4.3704999999999998</v>
      </c>
      <c r="T17" s="226">
        <v>4.3803000000000001</v>
      </c>
      <c r="U17" s="226">
        <v>4.4504000000000001</v>
      </c>
      <c r="V17" s="226">
        <v>4.5304000000000002</v>
      </c>
      <c r="W17" s="226">
        <v>4.5202999999999998</v>
      </c>
      <c r="X17" s="226">
        <v>4.5404999999999998</v>
      </c>
      <c r="Y17" s="226">
        <v>4.5103999999999997</v>
      </c>
      <c r="Z17" s="226">
        <v>4.5902000000000003</v>
      </c>
      <c r="AA17" s="226">
        <v>4.5705</v>
      </c>
      <c r="AB17" s="226">
        <v>4.5800999999999998</v>
      </c>
      <c r="AC17" s="226">
        <v>4.6603000000000003</v>
      </c>
      <c r="AD17" s="226">
        <v>4.6502999999999997</v>
      </c>
      <c r="AE17" s="226">
        <v>4.6402999999999999</v>
      </c>
      <c r="AF17" s="226">
        <v>4.6102999999999996</v>
      </c>
      <c r="AG17" s="226">
        <v>4.7209000000000003</v>
      </c>
      <c r="AH17" s="226">
        <v>4.641</v>
      </c>
      <c r="AI17" s="226">
        <v>4.4903000000000004</v>
      </c>
      <c r="AJ17" s="226">
        <v>4.4404000000000003</v>
      </c>
      <c r="AK17" s="226">
        <v>4.4203000000000001</v>
      </c>
      <c r="AL17" s="226">
        <v>4.3902999999999999</v>
      </c>
      <c r="AM17" s="226">
        <v>4.4734999999999996</v>
      </c>
      <c r="AN17" s="226">
        <v>4.4433999999999996</v>
      </c>
      <c r="AO17" s="226">
        <v>4.5235000000000003</v>
      </c>
      <c r="AP17" s="226">
        <v>4.4534000000000002</v>
      </c>
      <c r="AQ17" s="226">
        <v>4.4833999999999996</v>
      </c>
      <c r="AR17" s="226">
        <v>4.4931000000000001</v>
      </c>
      <c r="AS17" s="226">
        <v>4.4732000000000003</v>
      </c>
      <c r="AT17" s="226">
        <v>4.5732999999999997</v>
      </c>
      <c r="AU17" s="226">
        <v>4.5731999999999999</v>
      </c>
      <c r="AV17" s="226">
        <v>4.5732999999999997</v>
      </c>
      <c r="AW17" s="226">
        <v>4.5033000000000003</v>
      </c>
      <c r="AX17" s="226">
        <v>4.4330999999999996</v>
      </c>
      <c r="AY17" s="226">
        <v>4.5084999999999997</v>
      </c>
      <c r="AZ17" s="780">
        <v>4.5782999999999996</v>
      </c>
      <c r="BA17" s="780">
        <v>1.6375999999999999</v>
      </c>
      <c r="BB17" s="780">
        <v>1.3978999999999999</v>
      </c>
      <c r="BC17" s="780">
        <v>1.3478130803999999</v>
      </c>
      <c r="BD17" s="780">
        <v>1.9925844493</v>
      </c>
      <c r="BE17" s="780">
        <v>2.6876134546000001</v>
      </c>
      <c r="BF17" s="287" t="s">
        <v>159</v>
      </c>
      <c r="BG17" s="287" t="s">
        <v>159</v>
      </c>
      <c r="BH17" s="287" t="s">
        <v>159</v>
      </c>
      <c r="BI17" s="287" t="s">
        <v>159</v>
      </c>
      <c r="BJ17" s="287" t="s">
        <v>159</v>
      </c>
      <c r="BK17" s="287" t="s">
        <v>159</v>
      </c>
      <c r="BL17" s="287" t="s">
        <v>159</v>
      </c>
      <c r="BM17" s="287" t="s">
        <v>159</v>
      </c>
      <c r="BN17" s="287" t="s">
        <v>159</v>
      </c>
      <c r="BO17" s="287" t="s">
        <v>159</v>
      </c>
      <c r="BP17" s="287" t="s">
        <v>159</v>
      </c>
      <c r="BQ17" s="287" t="s">
        <v>159</v>
      </c>
      <c r="BR17" s="287" t="s">
        <v>159</v>
      </c>
      <c r="BS17" s="287" t="s">
        <v>159</v>
      </c>
      <c r="BT17" s="287" t="s">
        <v>159</v>
      </c>
      <c r="BU17" s="287" t="s">
        <v>159</v>
      </c>
      <c r="BV17" s="287" t="s">
        <v>159</v>
      </c>
      <c r="BW17" s="137"/>
    </row>
    <row r="18" spans="1:75" ht="11.1" customHeight="1" x14ac:dyDescent="0.2">
      <c r="A18" s="255" t="s">
        <v>329</v>
      </c>
      <c r="B18" s="322" t="s">
        <v>330</v>
      </c>
      <c r="C18" s="226">
        <v>2.8715000000000002</v>
      </c>
      <c r="D18" s="226">
        <v>2.9125000000000001</v>
      </c>
      <c r="E18" s="226">
        <v>2.9434999999999998</v>
      </c>
      <c r="F18" s="226">
        <v>2.9655</v>
      </c>
      <c r="G18" s="226">
        <v>3.0001000000000002</v>
      </c>
      <c r="H18" s="226">
        <v>3.0255000000000001</v>
      </c>
      <c r="I18" s="226">
        <v>3.0775000000000001</v>
      </c>
      <c r="J18" s="226">
        <v>3.1175000000000002</v>
      </c>
      <c r="K18" s="226">
        <v>3.1274999999999999</v>
      </c>
      <c r="L18" s="226">
        <v>3.1074999999999999</v>
      </c>
      <c r="M18" s="226">
        <v>3.0074999999999998</v>
      </c>
      <c r="N18" s="226">
        <v>2.9575</v>
      </c>
      <c r="O18" s="226">
        <v>3.0074999999999998</v>
      </c>
      <c r="P18" s="226">
        <v>2.9874000000000001</v>
      </c>
      <c r="Q18" s="226">
        <v>2.9775</v>
      </c>
      <c r="R18" s="226">
        <v>2.9375</v>
      </c>
      <c r="S18" s="226">
        <v>2.8774999999999999</v>
      </c>
      <c r="T18" s="226">
        <v>2.8774000000000002</v>
      </c>
      <c r="U18" s="226">
        <v>2.8574000000000002</v>
      </c>
      <c r="V18" s="226">
        <v>2.8473999999999999</v>
      </c>
      <c r="W18" s="226">
        <v>2.8874</v>
      </c>
      <c r="X18" s="226">
        <v>2.8275000000000001</v>
      </c>
      <c r="Y18" s="226">
        <v>2.8593999999999999</v>
      </c>
      <c r="Z18" s="226">
        <v>2.8294000000000001</v>
      </c>
      <c r="AA18" s="226">
        <v>2.7614999999999998</v>
      </c>
      <c r="AB18" s="226">
        <v>2.7614000000000001</v>
      </c>
      <c r="AC18" s="226">
        <v>2.7913999999999999</v>
      </c>
      <c r="AD18" s="226">
        <v>2.8113999999999999</v>
      </c>
      <c r="AE18" s="226">
        <v>2.8113999999999999</v>
      </c>
      <c r="AF18" s="226">
        <v>2.7913999999999999</v>
      </c>
      <c r="AG18" s="226">
        <v>2.7515999999999998</v>
      </c>
      <c r="AH18" s="226">
        <v>2.7515999999999998</v>
      </c>
      <c r="AI18" s="226">
        <v>2.7614999999999998</v>
      </c>
      <c r="AJ18" s="226">
        <v>2.7614999999999998</v>
      </c>
      <c r="AK18" s="226">
        <v>2.7315</v>
      </c>
      <c r="AL18" s="226">
        <v>2.7614000000000001</v>
      </c>
      <c r="AM18" s="226">
        <v>2.7364999999999999</v>
      </c>
      <c r="AN18" s="226">
        <v>2.7465000000000002</v>
      </c>
      <c r="AO18" s="226">
        <v>2.7665000000000002</v>
      </c>
      <c r="AP18" s="226">
        <v>2.7765</v>
      </c>
      <c r="AQ18" s="226">
        <v>2.8065000000000002</v>
      </c>
      <c r="AR18" s="226">
        <v>2.8163999999999998</v>
      </c>
      <c r="AS18" s="226">
        <v>2.7964000000000002</v>
      </c>
      <c r="AT18" s="226">
        <v>2.7665000000000002</v>
      </c>
      <c r="AU18" s="226">
        <v>2.8664000000000001</v>
      </c>
      <c r="AV18" s="226">
        <v>2.8165</v>
      </c>
      <c r="AW18" s="226">
        <v>2.8565</v>
      </c>
      <c r="AX18" s="226">
        <v>2.9064000000000001</v>
      </c>
      <c r="AY18" s="226">
        <v>2.8816000000000002</v>
      </c>
      <c r="AZ18" s="780">
        <v>2.8815</v>
      </c>
      <c r="BA18" s="780">
        <v>1.3166</v>
      </c>
      <c r="BB18" s="780">
        <v>0.63670000000000004</v>
      </c>
      <c r="BC18" s="780">
        <v>0.60160713001999999</v>
      </c>
      <c r="BD18" s="780">
        <v>1.4265434785</v>
      </c>
      <c r="BE18" s="780">
        <v>1.7865515537000001</v>
      </c>
      <c r="BF18" s="287" t="s">
        <v>159</v>
      </c>
      <c r="BG18" s="287" t="s">
        <v>159</v>
      </c>
      <c r="BH18" s="287" t="s">
        <v>159</v>
      </c>
      <c r="BI18" s="287" t="s">
        <v>159</v>
      </c>
      <c r="BJ18" s="287" t="s">
        <v>159</v>
      </c>
      <c r="BK18" s="287" t="s">
        <v>159</v>
      </c>
      <c r="BL18" s="287" t="s">
        <v>159</v>
      </c>
      <c r="BM18" s="287" t="s">
        <v>159</v>
      </c>
      <c r="BN18" s="287" t="s">
        <v>159</v>
      </c>
      <c r="BO18" s="287" t="s">
        <v>159</v>
      </c>
      <c r="BP18" s="287" t="s">
        <v>159</v>
      </c>
      <c r="BQ18" s="287" t="s">
        <v>159</v>
      </c>
      <c r="BR18" s="287" t="s">
        <v>159</v>
      </c>
      <c r="BS18" s="287" t="s">
        <v>159</v>
      </c>
      <c r="BT18" s="287" t="s">
        <v>159</v>
      </c>
      <c r="BU18" s="287" t="s">
        <v>159</v>
      </c>
      <c r="BV18" s="287" t="s">
        <v>159</v>
      </c>
      <c r="BW18" s="137"/>
    </row>
    <row r="19" spans="1:75" ht="11.1" customHeight="1" x14ac:dyDescent="0.2">
      <c r="A19" s="255" t="s">
        <v>331</v>
      </c>
      <c r="B19" s="322" t="s">
        <v>332</v>
      </c>
      <c r="C19" s="226">
        <v>1.077</v>
      </c>
      <c r="D19" s="226">
        <v>1.2270000000000001</v>
      </c>
      <c r="E19" s="226">
        <v>1.177</v>
      </c>
      <c r="F19" s="226">
        <v>1.0069999999999999</v>
      </c>
      <c r="G19" s="226">
        <v>0.82699999999999996</v>
      </c>
      <c r="H19" s="226">
        <v>0.747</v>
      </c>
      <c r="I19" s="226">
        <v>0.69699999999999995</v>
      </c>
      <c r="J19" s="226">
        <v>1.2170000000000001</v>
      </c>
      <c r="K19" s="226">
        <v>1.2470000000000001</v>
      </c>
      <c r="L19" s="226">
        <v>1.2569999999999999</v>
      </c>
      <c r="M19" s="226">
        <v>1.2070000000000001</v>
      </c>
      <c r="N19" s="226">
        <v>1.2470000000000001</v>
      </c>
      <c r="O19" s="226">
        <v>1.2270000000000001</v>
      </c>
      <c r="P19" s="226">
        <v>1.2569999999999999</v>
      </c>
      <c r="Q19" s="226">
        <v>1.2370000000000001</v>
      </c>
      <c r="R19" s="226">
        <v>1.2370000000000001</v>
      </c>
      <c r="S19" s="226">
        <v>1.1890000000000001</v>
      </c>
      <c r="T19" s="226">
        <v>1.2470000000000001</v>
      </c>
      <c r="U19" s="226">
        <v>1.2270000000000001</v>
      </c>
      <c r="V19" s="226">
        <v>1.2569999999999999</v>
      </c>
      <c r="W19" s="226">
        <v>1.2569999999999999</v>
      </c>
      <c r="X19" s="226">
        <v>1.2470000000000001</v>
      </c>
      <c r="Y19" s="226">
        <v>1.2869999999999999</v>
      </c>
      <c r="Z19" s="226">
        <v>1.2668999999999999</v>
      </c>
      <c r="AA19" s="226">
        <v>1.117</v>
      </c>
      <c r="AB19" s="226">
        <v>1.2369000000000001</v>
      </c>
      <c r="AC19" s="226">
        <v>1.2370000000000001</v>
      </c>
      <c r="AD19" s="226">
        <v>1.2769999999999999</v>
      </c>
      <c r="AE19" s="226">
        <v>1.2769999999999999</v>
      </c>
      <c r="AF19" s="226">
        <v>1.2969999999999999</v>
      </c>
      <c r="AG19" s="226">
        <v>1.2669999999999999</v>
      </c>
      <c r="AH19" s="226">
        <v>1.0169999999999999</v>
      </c>
      <c r="AI19" s="226">
        <v>0.66700000000000004</v>
      </c>
      <c r="AJ19" s="226">
        <v>1.167</v>
      </c>
      <c r="AK19" s="226">
        <v>1.2769999999999999</v>
      </c>
      <c r="AL19" s="226">
        <v>1.347</v>
      </c>
      <c r="AM19" s="226">
        <v>1.327</v>
      </c>
      <c r="AN19" s="226">
        <v>1.367</v>
      </c>
      <c r="AO19" s="226">
        <v>1.337</v>
      </c>
      <c r="AP19" s="226">
        <v>1.377</v>
      </c>
      <c r="AQ19" s="226">
        <v>1.407</v>
      </c>
      <c r="AR19" s="226">
        <v>1.387</v>
      </c>
      <c r="AS19" s="226">
        <v>1.407</v>
      </c>
      <c r="AT19" s="226">
        <v>1.357</v>
      </c>
      <c r="AU19" s="226">
        <v>1.417</v>
      </c>
      <c r="AV19" s="226">
        <v>1.377</v>
      </c>
      <c r="AW19" s="226">
        <v>1.377</v>
      </c>
      <c r="AX19" s="226">
        <v>1.4470000000000001</v>
      </c>
      <c r="AY19" s="226">
        <v>1.4171</v>
      </c>
      <c r="AZ19" s="780">
        <v>1.387</v>
      </c>
      <c r="BA19" s="780">
        <v>1.3671</v>
      </c>
      <c r="BB19" s="780">
        <v>1.3971</v>
      </c>
      <c r="BC19" s="780">
        <v>1.3870397785999999</v>
      </c>
      <c r="BD19" s="780">
        <v>1.3870217645</v>
      </c>
      <c r="BE19" s="780">
        <v>1.4370240499</v>
      </c>
      <c r="BF19" s="287" t="s">
        <v>159</v>
      </c>
      <c r="BG19" s="287" t="s">
        <v>159</v>
      </c>
      <c r="BH19" s="287" t="s">
        <v>159</v>
      </c>
      <c r="BI19" s="287" t="s">
        <v>159</v>
      </c>
      <c r="BJ19" s="287" t="s">
        <v>159</v>
      </c>
      <c r="BK19" s="287" t="s">
        <v>159</v>
      </c>
      <c r="BL19" s="287" t="s">
        <v>159</v>
      </c>
      <c r="BM19" s="287" t="s">
        <v>159</v>
      </c>
      <c r="BN19" s="287" t="s">
        <v>159</v>
      </c>
      <c r="BO19" s="287" t="s">
        <v>159</v>
      </c>
      <c r="BP19" s="287" t="s">
        <v>159</v>
      </c>
      <c r="BQ19" s="287" t="s">
        <v>159</v>
      </c>
      <c r="BR19" s="287" t="s">
        <v>159</v>
      </c>
      <c r="BS19" s="287" t="s">
        <v>159</v>
      </c>
      <c r="BT19" s="287" t="s">
        <v>159</v>
      </c>
      <c r="BU19" s="287" t="s">
        <v>159</v>
      </c>
      <c r="BV19" s="287" t="s">
        <v>159</v>
      </c>
      <c r="BW19" s="137"/>
    </row>
    <row r="20" spans="1:75" ht="11.1" customHeight="1" x14ac:dyDescent="0.2">
      <c r="A20" s="255" t="s">
        <v>333</v>
      </c>
      <c r="B20" s="322" t="s">
        <v>334</v>
      </c>
      <c r="C20" s="226">
        <v>1.5669999999999999</v>
      </c>
      <c r="D20" s="226">
        <v>1.5999000000000001</v>
      </c>
      <c r="E20" s="226">
        <v>1.4927999999999999</v>
      </c>
      <c r="F20" s="226">
        <v>1.4781</v>
      </c>
      <c r="G20" s="226">
        <v>1.3244</v>
      </c>
      <c r="H20" s="226">
        <v>1.3468</v>
      </c>
      <c r="I20" s="226">
        <v>1.2948</v>
      </c>
      <c r="J20" s="226">
        <v>1.1803999999999999</v>
      </c>
      <c r="K20" s="226">
        <v>1.2321</v>
      </c>
      <c r="L20" s="226">
        <v>1.266</v>
      </c>
      <c r="M20" s="226">
        <v>1.3261000000000001</v>
      </c>
      <c r="N20" s="226">
        <v>1.3488</v>
      </c>
      <c r="O20" s="226">
        <v>1.4623999999999999</v>
      </c>
      <c r="P20" s="226">
        <v>1.5250999999999999</v>
      </c>
      <c r="Q20" s="226">
        <v>1.5107999999999999</v>
      </c>
      <c r="R20" s="226">
        <v>1.3482000000000001</v>
      </c>
      <c r="S20" s="226">
        <v>1.5482</v>
      </c>
      <c r="T20" s="226">
        <v>1.5383</v>
      </c>
      <c r="U20" s="226">
        <v>1.4182999999999999</v>
      </c>
      <c r="V20" s="226">
        <v>1.4883</v>
      </c>
      <c r="W20" s="226">
        <v>1.5783</v>
      </c>
      <c r="X20" s="226">
        <v>1.5982000000000001</v>
      </c>
      <c r="Y20" s="226">
        <v>1.5383</v>
      </c>
      <c r="Z20" s="226">
        <v>1.6483000000000001</v>
      </c>
      <c r="AA20" s="226">
        <v>1.5771999999999999</v>
      </c>
      <c r="AB20" s="226">
        <v>1.5465</v>
      </c>
      <c r="AC20" s="226">
        <v>1.5754999999999999</v>
      </c>
      <c r="AD20" s="226">
        <v>1.4944999999999999</v>
      </c>
      <c r="AE20" s="226">
        <v>1.5336000000000001</v>
      </c>
      <c r="AF20" s="226">
        <v>1.5327</v>
      </c>
      <c r="AG20" s="226">
        <v>1.5814999999999999</v>
      </c>
      <c r="AH20" s="226">
        <v>1.6406000000000001</v>
      </c>
      <c r="AI20" s="226">
        <v>1.5398000000000001</v>
      </c>
      <c r="AJ20" s="226">
        <v>1.5488</v>
      </c>
      <c r="AK20" s="226">
        <v>1.548</v>
      </c>
      <c r="AL20" s="226">
        <v>1.627</v>
      </c>
      <c r="AM20" s="226">
        <v>1.6045</v>
      </c>
      <c r="AN20" s="226">
        <v>1.6519999999999999</v>
      </c>
      <c r="AO20" s="226">
        <v>1.6694</v>
      </c>
      <c r="AP20" s="226">
        <v>1.6469</v>
      </c>
      <c r="AQ20" s="226">
        <v>1.6843999999999999</v>
      </c>
      <c r="AR20" s="226">
        <v>1.712</v>
      </c>
      <c r="AS20" s="226">
        <v>1.6794</v>
      </c>
      <c r="AT20" s="226">
        <v>1.7568999999999999</v>
      </c>
      <c r="AU20" s="226">
        <v>1.7343999999999999</v>
      </c>
      <c r="AV20" s="226">
        <v>1.6918</v>
      </c>
      <c r="AW20" s="226">
        <v>1.6293</v>
      </c>
      <c r="AX20" s="226">
        <v>1.6369</v>
      </c>
      <c r="AY20" s="226">
        <v>1.6152</v>
      </c>
      <c r="AZ20" s="780">
        <v>1.5935999999999999</v>
      </c>
      <c r="BA20" s="780">
        <v>1.5920000000000001</v>
      </c>
      <c r="BB20" s="780">
        <v>1.6903999999999999</v>
      </c>
      <c r="BC20" s="780">
        <v>1.7189669101</v>
      </c>
      <c r="BD20" s="780">
        <v>1.7574735399000001</v>
      </c>
      <c r="BE20" s="780">
        <v>1.6559103062</v>
      </c>
      <c r="BF20" s="287" t="s">
        <v>159</v>
      </c>
      <c r="BG20" s="287" t="s">
        <v>159</v>
      </c>
      <c r="BH20" s="287" t="s">
        <v>159</v>
      </c>
      <c r="BI20" s="287" t="s">
        <v>159</v>
      </c>
      <c r="BJ20" s="287" t="s">
        <v>159</v>
      </c>
      <c r="BK20" s="287" t="s">
        <v>159</v>
      </c>
      <c r="BL20" s="287" t="s">
        <v>159</v>
      </c>
      <c r="BM20" s="287" t="s">
        <v>159</v>
      </c>
      <c r="BN20" s="287" t="s">
        <v>159</v>
      </c>
      <c r="BO20" s="287" t="s">
        <v>159</v>
      </c>
      <c r="BP20" s="287" t="s">
        <v>159</v>
      </c>
      <c r="BQ20" s="287" t="s">
        <v>159</v>
      </c>
      <c r="BR20" s="287" t="s">
        <v>159</v>
      </c>
      <c r="BS20" s="287" t="s">
        <v>159</v>
      </c>
      <c r="BT20" s="287" t="s">
        <v>159</v>
      </c>
      <c r="BU20" s="287" t="s">
        <v>159</v>
      </c>
      <c r="BV20" s="287" t="s">
        <v>159</v>
      </c>
      <c r="BW20" s="137"/>
    </row>
    <row r="21" spans="1:75" ht="11.1" customHeight="1" x14ac:dyDescent="0.2">
      <c r="A21" s="255" t="s">
        <v>335</v>
      </c>
      <c r="B21" s="322" t="s">
        <v>336</v>
      </c>
      <c r="C21" s="226">
        <v>11.914400000000001</v>
      </c>
      <c r="D21" s="226">
        <v>12.1594</v>
      </c>
      <c r="E21" s="226">
        <v>11.9094</v>
      </c>
      <c r="F21" s="226">
        <v>12.2194</v>
      </c>
      <c r="G21" s="226">
        <v>12.1694</v>
      </c>
      <c r="H21" s="226">
        <v>12.269399999999999</v>
      </c>
      <c r="I21" s="226">
        <v>12.519399999999999</v>
      </c>
      <c r="J21" s="226">
        <v>12.8644</v>
      </c>
      <c r="K21" s="226">
        <v>12.914400000000001</v>
      </c>
      <c r="L21" s="226">
        <v>12.414400000000001</v>
      </c>
      <c r="M21" s="226">
        <v>12.404400000000001</v>
      </c>
      <c r="N21" s="226">
        <v>12.404400000000001</v>
      </c>
      <c r="O21" s="226">
        <v>11.6694</v>
      </c>
      <c r="P21" s="226">
        <v>11.8649</v>
      </c>
      <c r="Q21" s="226">
        <v>12.1197</v>
      </c>
      <c r="R21" s="226">
        <v>12.4696</v>
      </c>
      <c r="S21" s="226">
        <v>11.7697</v>
      </c>
      <c r="T21" s="226">
        <v>11.92</v>
      </c>
      <c r="U21" s="226">
        <v>11.039899999999999</v>
      </c>
      <c r="V21" s="226">
        <v>10.5899</v>
      </c>
      <c r="W21" s="226">
        <v>11.09</v>
      </c>
      <c r="X21" s="226">
        <v>10.9397</v>
      </c>
      <c r="Y21" s="226">
        <v>10.8993</v>
      </c>
      <c r="Z21" s="226">
        <v>10.6496</v>
      </c>
      <c r="AA21" s="226">
        <v>10.801</v>
      </c>
      <c r="AB21" s="226">
        <v>11.0015</v>
      </c>
      <c r="AC21" s="226">
        <v>11.101100000000001</v>
      </c>
      <c r="AD21" s="226">
        <v>11.100899999999999</v>
      </c>
      <c r="AE21" s="226">
        <v>10.9008</v>
      </c>
      <c r="AF21" s="226">
        <v>10.550599999999999</v>
      </c>
      <c r="AG21" s="226">
        <v>10.849299999999999</v>
      </c>
      <c r="AH21" s="226">
        <v>10.978999999999999</v>
      </c>
      <c r="AI21" s="226">
        <v>10.77</v>
      </c>
      <c r="AJ21" s="226">
        <v>10.8497</v>
      </c>
      <c r="AK21" s="226">
        <v>10.8096</v>
      </c>
      <c r="AL21" s="226">
        <v>10.749599999999999</v>
      </c>
      <c r="AM21" s="226">
        <v>10.634600000000001</v>
      </c>
      <c r="AN21" s="226">
        <v>10.6341</v>
      </c>
      <c r="AO21" s="226">
        <v>10.883599999999999</v>
      </c>
      <c r="AP21" s="226">
        <v>10.7098</v>
      </c>
      <c r="AQ21" s="226">
        <v>10.879799999999999</v>
      </c>
      <c r="AR21" s="226">
        <v>11.5503</v>
      </c>
      <c r="AS21" s="226">
        <v>11.0802</v>
      </c>
      <c r="AT21" s="226">
        <v>11</v>
      </c>
      <c r="AU21" s="226">
        <v>11.920199999999999</v>
      </c>
      <c r="AV21" s="226">
        <v>11.71</v>
      </c>
      <c r="AW21" s="226">
        <v>11.68</v>
      </c>
      <c r="AX21" s="226">
        <v>11.860300000000001</v>
      </c>
      <c r="AY21" s="226">
        <v>11.9297</v>
      </c>
      <c r="AZ21" s="780">
        <v>12.600099999999999</v>
      </c>
      <c r="BA21" s="780">
        <v>8.9194999999999993</v>
      </c>
      <c r="BB21" s="780">
        <v>7.4291</v>
      </c>
      <c r="BC21" s="780">
        <v>7.6591889065999998</v>
      </c>
      <c r="BD21" s="780">
        <v>8.7295488976000009</v>
      </c>
      <c r="BE21" s="780">
        <v>9.3795032273000007</v>
      </c>
      <c r="BF21" s="287" t="s">
        <v>159</v>
      </c>
      <c r="BG21" s="287" t="s">
        <v>159</v>
      </c>
      <c r="BH21" s="287" t="s">
        <v>159</v>
      </c>
      <c r="BI21" s="287" t="s">
        <v>159</v>
      </c>
      <c r="BJ21" s="287" t="s">
        <v>159</v>
      </c>
      <c r="BK21" s="287" t="s">
        <v>159</v>
      </c>
      <c r="BL21" s="287" t="s">
        <v>159</v>
      </c>
      <c r="BM21" s="287" t="s">
        <v>159</v>
      </c>
      <c r="BN21" s="287" t="s">
        <v>159</v>
      </c>
      <c r="BO21" s="287" t="s">
        <v>159</v>
      </c>
      <c r="BP21" s="287" t="s">
        <v>159</v>
      </c>
      <c r="BQ21" s="287" t="s">
        <v>159</v>
      </c>
      <c r="BR21" s="287" t="s">
        <v>159</v>
      </c>
      <c r="BS21" s="287" t="s">
        <v>159</v>
      </c>
      <c r="BT21" s="287" t="s">
        <v>159</v>
      </c>
      <c r="BU21" s="287" t="s">
        <v>159</v>
      </c>
      <c r="BV21" s="287" t="s">
        <v>159</v>
      </c>
      <c r="BW21" s="137"/>
    </row>
    <row r="22" spans="1:75" ht="11.1" customHeight="1" x14ac:dyDescent="0.2">
      <c r="A22" s="255" t="s">
        <v>337</v>
      </c>
      <c r="B22" s="322" t="s">
        <v>338</v>
      </c>
      <c r="C22" s="226">
        <v>0.72889999999999999</v>
      </c>
      <c r="D22" s="226">
        <v>0.74890000000000001</v>
      </c>
      <c r="E22" s="226">
        <v>0.77390000000000003</v>
      </c>
      <c r="F22" s="226">
        <v>0.79890000000000005</v>
      </c>
      <c r="G22" s="226">
        <v>0.76890000000000003</v>
      </c>
      <c r="H22" s="226">
        <v>0.74890000000000001</v>
      </c>
      <c r="I22" s="226">
        <v>0.66890000000000005</v>
      </c>
      <c r="J22" s="226">
        <v>0.74890000000000001</v>
      </c>
      <c r="K22" s="226">
        <v>0.71889999999999998</v>
      </c>
      <c r="L22" s="226">
        <v>0.76890000000000003</v>
      </c>
      <c r="M22" s="226">
        <v>0.71889999999999998</v>
      </c>
      <c r="N22" s="226">
        <v>0.71889999999999998</v>
      </c>
      <c r="O22" s="226">
        <v>0.78890000000000005</v>
      </c>
      <c r="P22" s="226">
        <v>0.73919999999999997</v>
      </c>
      <c r="Q22" s="226">
        <v>0.76910000000000001</v>
      </c>
      <c r="R22" s="226">
        <v>0.80900000000000005</v>
      </c>
      <c r="S22" s="226">
        <v>0.82909999999999995</v>
      </c>
      <c r="T22" s="226">
        <v>0.82920000000000005</v>
      </c>
      <c r="U22" s="226">
        <v>0.85919999999999996</v>
      </c>
      <c r="V22" s="226">
        <v>0.82920000000000005</v>
      </c>
      <c r="W22" s="226">
        <v>0.80420000000000003</v>
      </c>
      <c r="X22" s="226">
        <v>0.80410000000000004</v>
      </c>
      <c r="Y22" s="226">
        <v>0.81920000000000004</v>
      </c>
      <c r="Z22" s="226">
        <v>0.82930000000000004</v>
      </c>
      <c r="AA22" s="226">
        <v>0.83909999999999996</v>
      </c>
      <c r="AB22" s="226">
        <v>0.87439999999999996</v>
      </c>
      <c r="AC22" s="226">
        <v>0.87419999999999998</v>
      </c>
      <c r="AD22" s="226">
        <v>0.88919999999999999</v>
      </c>
      <c r="AE22" s="226">
        <v>0.90920000000000001</v>
      </c>
      <c r="AF22" s="226">
        <v>0.8992</v>
      </c>
      <c r="AG22" s="226">
        <v>0.90880000000000005</v>
      </c>
      <c r="AH22" s="226">
        <v>0.92869999999999997</v>
      </c>
      <c r="AI22" s="226">
        <v>0.93920000000000003</v>
      </c>
      <c r="AJ22" s="226">
        <v>0.94920000000000004</v>
      </c>
      <c r="AK22" s="226">
        <v>0.88919999999999999</v>
      </c>
      <c r="AL22" s="226">
        <v>0.92930000000000001</v>
      </c>
      <c r="AM22" s="226">
        <v>0.96909999999999996</v>
      </c>
      <c r="AN22" s="226">
        <v>0.97909999999999997</v>
      </c>
      <c r="AO22" s="226">
        <v>0.98899999999999999</v>
      </c>
      <c r="AP22" s="226">
        <v>0.99909999999999999</v>
      </c>
      <c r="AQ22" s="226">
        <v>1.0091000000000001</v>
      </c>
      <c r="AR22" s="226">
        <v>1.0193000000000001</v>
      </c>
      <c r="AS22" s="226">
        <v>1.0193000000000001</v>
      </c>
      <c r="AT22" s="226">
        <v>1.0342</v>
      </c>
      <c r="AU22" s="226">
        <v>1.0392999999999999</v>
      </c>
      <c r="AV22" s="226">
        <v>1.0442</v>
      </c>
      <c r="AW22" s="226">
        <v>1.0442</v>
      </c>
      <c r="AX22" s="226">
        <v>0.99439999999999995</v>
      </c>
      <c r="AY22" s="226">
        <v>0.86909999999999998</v>
      </c>
      <c r="AZ22" s="780">
        <v>1.0192000000000001</v>
      </c>
      <c r="BA22" s="780">
        <v>1.099</v>
      </c>
      <c r="BB22" s="780">
        <v>1.1388</v>
      </c>
      <c r="BC22" s="780">
        <v>1.1988264076999999</v>
      </c>
      <c r="BD22" s="780">
        <v>1.1989919944</v>
      </c>
      <c r="BE22" s="780">
        <v>1.2189709872000001</v>
      </c>
      <c r="BF22" s="287" t="s">
        <v>159</v>
      </c>
      <c r="BG22" s="287" t="s">
        <v>159</v>
      </c>
      <c r="BH22" s="287" t="s">
        <v>159</v>
      </c>
      <c r="BI22" s="287" t="s">
        <v>159</v>
      </c>
      <c r="BJ22" s="287" t="s">
        <v>159</v>
      </c>
      <c r="BK22" s="287" t="s">
        <v>159</v>
      </c>
      <c r="BL22" s="287" t="s">
        <v>159</v>
      </c>
      <c r="BM22" s="287" t="s">
        <v>159</v>
      </c>
      <c r="BN22" s="287" t="s">
        <v>159</v>
      </c>
      <c r="BO22" s="287" t="s">
        <v>159</v>
      </c>
      <c r="BP22" s="287" t="s">
        <v>159</v>
      </c>
      <c r="BQ22" s="287" t="s">
        <v>159</v>
      </c>
      <c r="BR22" s="287" t="s">
        <v>159</v>
      </c>
      <c r="BS22" s="287" t="s">
        <v>159</v>
      </c>
      <c r="BT22" s="287" t="s">
        <v>159</v>
      </c>
      <c r="BU22" s="287" t="s">
        <v>159</v>
      </c>
      <c r="BV22" s="287" t="s">
        <v>159</v>
      </c>
      <c r="BW22" s="137"/>
    </row>
    <row r="23" spans="1:75" ht="11.1" customHeight="1" x14ac:dyDescent="0.2">
      <c r="A23" s="255"/>
      <c r="B23" s="319"/>
      <c r="C23" s="226"/>
      <c r="D23" s="226"/>
      <c r="E23" s="226"/>
      <c r="F23" s="226"/>
      <c r="G23" s="226"/>
      <c r="H23" s="226"/>
      <c r="I23" s="226"/>
      <c r="J23" s="226"/>
      <c r="K23" s="226"/>
      <c r="L23" s="226"/>
      <c r="M23" s="226"/>
      <c r="N23" s="226"/>
      <c r="O23" s="226"/>
      <c r="P23" s="226"/>
      <c r="Q23" s="226"/>
      <c r="R23" s="226"/>
      <c r="S23" s="226"/>
      <c r="T23" s="226"/>
      <c r="U23" s="226"/>
      <c r="V23" s="226"/>
      <c r="W23" s="226"/>
      <c r="X23" s="226"/>
      <c r="Y23" s="226"/>
      <c r="Z23" s="226"/>
      <c r="AA23" s="226"/>
      <c r="AB23" s="226"/>
      <c r="AC23" s="226"/>
      <c r="AD23" s="226"/>
      <c r="AE23" s="226"/>
      <c r="AF23" s="226"/>
      <c r="AG23" s="226"/>
      <c r="AH23" s="226"/>
      <c r="AI23" s="226"/>
      <c r="AJ23" s="226"/>
      <c r="AK23" s="226"/>
      <c r="AL23" s="226"/>
      <c r="AM23" s="226"/>
      <c r="AN23" s="226"/>
      <c r="AO23" s="226"/>
      <c r="AP23" s="226"/>
      <c r="AQ23" s="226"/>
      <c r="AR23" s="226"/>
      <c r="AS23" s="226"/>
      <c r="AT23" s="226"/>
      <c r="AU23" s="226"/>
      <c r="AV23" s="226"/>
      <c r="AW23" s="226"/>
      <c r="AX23" s="226"/>
      <c r="AY23" s="226"/>
      <c r="AZ23" s="780"/>
      <c r="BA23" s="780"/>
      <c r="BB23" s="780"/>
      <c r="BC23" s="780"/>
      <c r="BD23" s="780"/>
      <c r="BE23" s="780"/>
      <c r="BF23" s="287"/>
      <c r="BG23" s="287"/>
      <c r="BH23" s="287"/>
      <c r="BI23" s="287"/>
      <c r="BJ23" s="287"/>
      <c r="BK23" s="287"/>
      <c r="BL23" s="287"/>
      <c r="BM23" s="287"/>
      <c r="BN23" s="287"/>
      <c r="BO23" s="287"/>
      <c r="BP23" s="287"/>
      <c r="BQ23" s="287"/>
      <c r="BR23" s="287"/>
      <c r="BS23" s="287"/>
      <c r="BT23" s="287"/>
      <c r="BU23" s="287"/>
      <c r="BV23" s="287"/>
    </row>
    <row r="24" spans="1:75" s="210" customFormat="1" ht="11.1" customHeight="1" x14ac:dyDescent="0.2">
      <c r="A24" s="324" t="s">
        <v>311</v>
      </c>
      <c r="B24" s="321" t="s">
        <v>312</v>
      </c>
      <c r="C24" s="71">
        <v>40.955199999999998</v>
      </c>
      <c r="D24" s="71">
        <v>41.506100000000004</v>
      </c>
      <c r="E24" s="71">
        <v>41.040599999999998</v>
      </c>
      <c r="F24" s="71">
        <v>40.334899999999998</v>
      </c>
      <c r="G24" s="71">
        <v>40.400799999999997</v>
      </c>
      <c r="H24" s="71">
        <v>40.795200000000001</v>
      </c>
      <c r="I24" s="71">
        <v>41.326300000000003</v>
      </c>
      <c r="J24" s="71">
        <v>41.3384</v>
      </c>
      <c r="K24" s="71">
        <v>41.5441</v>
      </c>
      <c r="L24" s="71">
        <v>41.182200000000002</v>
      </c>
      <c r="M24" s="71">
        <v>41.479199999999999</v>
      </c>
      <c r="N24" s="71">
        <v>41.495600000000003</v>
      </c>
      <c r="O24" s="71">
        <v>40.889899999999997</v>
      </c>
      <c r="P24" s="71">
        <v>41.310899999999997</v>
      </c>
      <c r="Q24" s="71">
        <v>41.166800000000002</v>
      </c>
      <c r="R24" s="71">
        <v>41.003100000000003</v>
      </c>
      <c r="S24" s="71">
        <v>40.233800000000002</v>
      </c>
      <c r="T24" s="71">
        <v>40.360900000000001</v>
      </c>
      <c r="U24" s="71">
        <v>39.194699999999997</v>
      </c>
      <c r="V24" s="71">
        <v>38.774700000000003</v>
      </c>
      <c r="W24" s="71">
        <v>39.630099999999999</v>
      </c>
      <c r="X24" s="71">
        <v>39.683999999999997</v>
      </c>
      <c r="Y24" s="71">
        <v>39.587800000000001</v>
      </c>
      <c r="Z24" s="71">
        <v>39.4863</v>
      </c>
      <c r="AA24" s="71">
        <v>39.386899999999997</v>
      </c>
      <c r="AB24" s="71">
        <v>39.350099999999998</v>
      </c>
      <c r="AC24" s="71">
        <v>39.537399999999998</v>
      </c>
      <c r="AD24" s="71">
        <v>39.251199999999997</v>
      </c>
      <c r="AE24" s="71">
        <v>38.714100000000002</v>
      </c>
      <c r="AF24" s="71">
        <v>38.3125</v>
      </c>
      <c r="AG24" s="71">
        <v>38.754300000000001</v>
      </c>
      <c r="AH24" s="71">
        <v>38.618200000000002</v>
      </c>
      <c r="AI24" s="71">
        <v>38.284799999999997</v>
      </c>
      <c r="AJ24" s="71">
        <v>38.169899999999998</v>
      </c>
      <c r="AK24" s="71">
        <v>38.273499999999999</v>
      </c>
      <c r="AL24" s="71">
        <v>38.280999999999999</v>
      </c>
      <c r="AM24" s="71">
        <v>38.2211</v>
      </c>
      <c r="AN24" s="71">
        <v>38.570799999999998</v>
      </c>
      <c r="AO24" s="71">
        <v>38.916200000000003</v>
      </c>
      <c r="AP24" s="71">
        <v>38.612099999999998</v>
      </c>
      <c r="AQ24" s="71">
        <v>38.836500000000001</v>
      </c>
      <c r="AR24" s="71">
        <v>39.741900000000001</v>
      </c>
      <c r="AS24" s="71">
        <v>39.231699999999996</v>
      </c>
      <c r="AT24" s="71">
        <v>39.3536</v>
      </c>
      <c r="AU24" s="71">
        <v>40.436700000000002</v>
      </c>
      <c r="AV24" s="71">
        <v>40.146700000000003</v>
      </c>
      <c r="AW24" s="71">
        <v>40.109000000000002</v>
      </c>
      <c r="AX24" s="71">
        <v>39.973399999999998</v>
      </c>
      <c r="AY24" s="71">
        <v>39.383299999999998</v>
      </c>
      <c r="AZ24" s="792">
        <v>40.720500000000001</v>
      </c>
      <c r="BA24" s="792">
        <v>32.5184</v>
      </c>
      <c r="BB24" s="792">
        <v>30.3489</v>
      </c>
      <c r="BC24" s="792">
        <v>30.281846335000001</v>
      </c>
      <c r="BD24" s="792">
        <v>32.859697189999999</v>
      </c>
      <c r="BE24" s="792">
        <v>34.108713684999998</v>
      </c>
      <c r="BF24" s="317">
        <v>32.167588471999998</v>
      </c>
      <c r="BG24" s="317">
        <v>33.108860665000002</v>
      </c>
      <c r="BH24" s="317">
        <v>34.685212878000002</v>
      </c>
      <c r="BI24" s="317">
        <v>35.904934777000001</v>
      </c>
      <c r="BJ24" s="317">
        <v>36.974785056999998</v>
      </c>
      <c r="BK24" s="317">
        <v>37.894308864999999</v>
      </c>
      <c r="BL24" s="317">
        <v>38.770340203000003</v>
      </c>
      <c r="BM24" s="317">
        <v>39.469465442999997</v>
      </c>
      <c r="BN24" s="317">
        <v>39.854053299</v>
      </c>
      <c r="BO24" s="317">
        <v>39.905795924000003</v>
      </c>
      <c r="BP24" s="317">
        <v>39.503416432000002</v>
      </c>
      <c r="BQ24" s="317">
        <v>39.873667656999999</v>
      </c>
      <c r="BR24" s="317">
        <v>39.757303903999997</v>
      </c>
      <c r="BS24" s="317">
        <v>39.930214509999999</v>
      </c>
      <c r="BT24" s="317">
        <v>40.091391752</v>
      </c>
      <c r="BU24" s="317">
        <v>40.122350656000002</v>
      </c>
      <c r="BV24" s="317">
        <v>40.13369952</v>
      </c>
      <c r="BW24" s="327"/>
    </row>
    <row r="25" spans="1:75" s="210" customFormat="1" ht="11.1" customHeight="1" x14ac:dyDescent="0.2">
      <c r="A25" s="324" t="s">
        <v>339</v>
      </c>
      <c r="B25" s="337" t="s">
        <v>340</v>
      </c>
      <c r="C25" s="71">
        <v>22.811199999999999</v>
      </c>
      <c r="D25" s="71">
        <v>23.240100000000002</v>
      </c>
      <c r="E25" s="71">
        <v>22.853999999999999</v>
      </c>
      <c r="F25" s="71">
        <v>23.301300000000001</v>
      </c>
      <c r="G25" s="71">
        <v>23.132200000000001</v>
      </c>
      <c r="H25" s="71">
        <v>23.36</v>
      </c>
      <c r="I25" s="71">
        <v>23.71</v>
      </c>
      <c r="J25" s="71">
        <v>23.970600000000001</v>
      </c>
      <c r="K25" s="71">
        <v>24.132300000000001</v>
      </c>
      <c r="L25" s="71">
        <v>23.651199999999999</v>
      </c>
      <c r="M25" s="71">
        <v>23.436299999999999</v>
      </c>
      <c r="N25" s="71">
        <v>23.388999999999999</v>
      </c>
      <c r="O25" s="71">
        <v>22.786100000000001</v>
      </c>
      <c r="P25" s="71">
        <v>23.038499999999999</v>
      </c>
      <c r="Q25" s="71">
        <v>23.1938</v>
      </c>
      <c r="R25" s="71">
        <v>23.155799999999999</v>
      </c>
      <c r="S25" s="71">
        <v>22.580400000000001</v>
      </c>
      <c r="T25" s="71">
        <v>22.700199999999999</v>
      </c>
      <c r="U25" s="71">
        <v>21.774899999999999</v>
      </c>
      <c r="V25" s="71">
        <v>21.429400000000001</v>
      </c>
      <c r="W25" s="71">
        <v>22.054099999999998</v>
      </c>
      <c r="X25" s="71">
        <v>21.903600000000001</v>
      </c>
      <c r="Y25" s="71">
        <v>21.814800000000002</v>
      </c>
      <c r="Z25" s="71">
        <v>21.704499999999999</v>
      </c>
      <c r="AA25" s="71">
        <v>21.670100000000001</v>
      </c>
      <c r="AB25" s="71">
        <v>21.819400000000002</v>
      </c>
      <c r="AC25" s="71">
        <v>22.088100000000001</v>
      </c>
      <c r="AD25" s="71">
        <v>22.006799999999998</v>
      </c>
      <c r="AE25" s="71">
        <v>21.835699999999999</v>
      </c>
      <c r="AF25" s="71">
        <v>21.424499999999998</v>
      </c>
      <c r="AG25" s="71">
        <v>21.8428</v>
      </c>
      <c r="AH25" s="71">
        <v>21.961600000000001</v>
      </c>
      <c r="AI25" s="71">
        <v>21.500900000000001</v>
      </c>
      <c r="AJ25" s="71">
        <v>21.5396</v>
      </c>
      <c r="AK25" s="71">
        <v>21.433599999999998</v>
      </c>
      <c r="AL25" s="71">
        <v>21.496400000000001</v>
      </c>
      <c r="AM25" s="71">
        <v>21.4069</v>
      </c>
      <c r="AN25" s="71">
        <v>21.4331</v>
      </c>
      <c r="AO25" s="71">
        <v>21.799800000000001</v>
      </c>
      <c r="AP25" s="71">
        <v>21.527699999999999</v>
      </c>
      <c r="AQ25" s="71">
        <v>21.809699999999999</v>
      </c>
      <c r="AR25" s="71">
        <v>22.536899999999999</v>
      </c>
      <c r="AS25" s="71">
        <v>21.9939</v>
      </c>
      <c r="AT25" s="71">
        <v>22.070900000000002</v>
      </c>
      <c r="AU25" s="71">
        <v>23.087900000000001</v>
      </c>
      <c r="AV25" s="71">
        <v>22.8049</v>
      </c>
      <c r="AW25" s="71">
        <v>22.681899999999999</v>
      </c>
      <c r="AX25" s="71">
        <v>22.860099999999999</v>
      </c>
      <c r="AY25" s="71">
        <v>22.945</v>
      </c>
      <c r="AZ25" s="792">
        <v>23.678100000000001</v>
      </c>
      <c r="BA25" s="792">
        <v>15.479699999999999</v>
      </c>
      <c r="BB25" s="792">
        <v>13.1877</v>
      </c>
      <c r="BC25" s="792">
        <v>13.350765604999999</v>
      </c>
      <c r="BD25" s="792">
        <v>15.938913459</v>
      </c>
      <c r="BE25" s="792">
        <v>17.531908766000001</v>
      </c>
      <c r="BF25" s="317">
        <v>15.375150326</v>
      </c>
      <c r="BG25" s="317">
        <v>16.248190221000002</v>
      </c>
      <c r="BH25" s="317">
        <v>17.546132687</v>
      </c>
      <c r="BI25" s="317">
        <v>18.734226142000001</v>
      </c>
      <c r="BJ25" s="317">
        <v>19.712354256000001</v>
      </c>
      <c r="BK25" s="317">
        <v>20.623999306999998</v>
      </c>
      <c r="BL25" s="317">
        <v>21.472149433999999</v>
      </c>
      <c r="BM25" s="317">
        <v>22.18004681</v>
      </c>
      <c r="BN25" s="317">
        <v>22.604104170999999</v>
      </c>
      <c r="BO25" s="317">
        <v>22.702117847</v>
      </c>
      <c r="BP25" s="317">
        <v>22.740239549000002</v>
      </c>
      <c r="BQ25" s="317">
        <v>22.793231492</v>
      </c>
      <c r="BR25" s="317">
        <v>22.831242800999998</v>
      </c>
      <c r="BS25" s="317">
        <v>22.869282324</v>
      </c>
      <c r="BT25" s="317">
        <v>22.907226997999999</v>
      </c>
      <c r="BU25" s="317">
        <v>22.925323891000001</v>
      </c>
      <c r="BV25" s="317">
        <v>22.923456889000001</v>
      </c>
      <c r="BW25" s="327"/>
    </row>
    <row r="26" spans="1:75" s="210" customFormat="1" ht="11.1" customHeight="1" x14ac:dyDescent="0.2">
      <c r="A26" s="324" t="s">
        <v>341</v>
      </c>
      <c r="B26" s="338" t="s">
        <v>342</v>
      </c>
      <c r="C26" s="71">
        <v>18.143999999999998</v>
      </c>
      <c r="D26" s="71">
        <v>18.265999999999998</v>
      </c>
      <c r="E26" s="71">
        <v>18.186599999999999</v>
      </c>
      <c r="F26" s="71">
        <v>17.0336</v>
      </c>
      <c r="G26" s="71">
        <v>17.268599999999999</v>
      </c>
      <c r="H26" s="71">
        <v>17.435199999999998</v>
      </c>
      <c r="I26" s="71">
        <v>17.616299999999999</v>
      </c>
      <c r="J26" s="71">
        <v>17.367799999999999</v>
      </c>
      <c r="K26" s="71">
        <v>17.411799999999999</v>
      </c>
      <c r="L26" s="71">
        <v>17.530999999999999</v>
      </c>
      <c r="M26" s="71">
        <v>18.042899999999999</v>
      </c>
      <c r="N26" s="71">
        <v>18.1066</v>
      </c>
      <c r="O26" s="71">
        <v>18.1038</v>
      </c>
      <c r="P26" s="71">
        <v>18.272400000000001</v>
      </c>
      <c r="Q26" s="71">
        <v>17.972999999999999</v>
      </c>
      <c r="R26" s="71">
        <v>17.847300000000001</v>
      </c>
      <c r="S26" s="71">
        <v>17.653400000000001</v>
      </c>
      <c r="T26" s="71">
        <v>17.660699999999999</v>
      </c>
      <c r="U26" s="71">
        <v>17.419799999999999</v>
      </c>
      <c r="V26" s="71">
        <v>17.345300000000002</v>
      </c>
      <c r="W26" s="71">
        <v>17.576000000000001</v>
      </c>
      <c r="X26" s="71">
        <v>17.7804</v>
      </c>
      <c r="Y26" s="71">
        <v>17.773</v>
      </c>
      <c r="Z26" s="71">
        <v>17.7818</v>
      </c>
      <c r="AA26" s="71">
        <v>17.716799999999999</v>
      </c>
      <c r="AB26" s="71">
        <v>17.5307</v>
      </c>
      <c r="AC26" s="71">
        <v>17.449300000000001</v>
      </c>
      <c r="AD26" s="71">
        <v>17.244399999999999</v>
      </c>
      <c r="AE26" s="71">
        <v>16.878399999999999</v>
      </c>
      <c r="AF26" s="71">
        <v>16.888000000000002</v>
      </c>
      <c r="AG26" s="71">
        <v>16.9115</v>
      </c>
      <c r="AH26" s="71">
        <v>16.656600000000001</v>
      </c>
      <c r="AI26" s="71">
        <v>16.783899999999999</v>
      </c>
      <c r="AJ26" s="71">
        <v>16.630299999999998</v>
      </c>
      <c r="AK26" s="71">
        <v>16.8399</v>
      </c>
      <c r="AL26" s="71">
        <v>16.784600000000001</v>
      </c>
      <c r="AM26" s="71">
        <v>16.8142</v>
      </c>
      <c r="AN26" s="71">
        <v>17.137699999999999</v>
      </c>
      <c r="AO26" s="71">
        <v>17.116399999999999</v>
      </c>
      <c r="AP26" s="71">
        <v>17.084399999999999</v>
      </c>
      <c r="AQ26" s="71">
        <v>17.026800000000001</v>
      </c>
      <c r="AR26" s="71">
        <v>17.204999999999998</v>
      </c>
      <c r="AS26" s="71">
        <v>17.2378</v>
      </c>
      <c r="AT26" s="71">
        <v>17.282699999999998</v>
      </c>
      <c r="AU26" s="71">
        <v>17.348800000000001</v>
      </c>
      <c r="AV26" s="71">
        <v>17.341799999999999</v>
      </c>
      <c r="AW26" s="71">
        <v>17.427099999999999</v>
      </c>
      <c r="AX26" s="71">
        <v>17.113299999999999</v>
      </c>
      <c r="AY26" s="71">
        <v>16.438300000000002</v>
      </c>
      <c r="AZ26" s="792">
        <v>17.042400000000001</v>
      </c>
      <c r="BA26" s="792">
        <v>17.038699999999999</v>
      </c>
      <c r="BB26" s="792">
        <v>17.161200000000001</v>
      </c>
      <c r="BC26" s="792">
        <v>16.931080729000001</v>
      </c>
      <c r="BD26" s="792">
        <v>16.920783731</v>
      </c>
      <c r="BE26" s="792">
        <v>16.576804919000001</v>
      </c>
      <c r="BF26" s="317">
        <v>16.792438146999999</v>
      </c>
      <c r="BG26" s="317">
        <v>16.860670444</v>
      </c>
      <c r="BH26" s="317">
        <v>17.139080191000001</v>
      </c>
      <c r="BI26" s="317">
        <v>17.170708634</v>
      </c>
      <c r="BJ26" s="317">
        <v>17.262430801000001</v>
      </c>
      <c r="BK26" s="317">
        <v>17.270309558000001</v>
      </c>
      <c r="BL26" s="317">
        <v>17.298190770000001</v>
      </c>
      <c r="BM26" s="317">
        <v>17.289418632</v>
      </c>
      <c r="BN26" s="317">
        <v>17.249949128000001</v>
      </c>
      <c r="BO26" s="317">
        <v>17.203678076999999</v>
      </c>
      <c r="BP26" s="317">
        <v>16.763176883</v>
      </c>
      <c r="BQ26" s="317">
        <v>17.080436165999998</v>
      </c>
      <c r="BR26" s="317">
        <v>16.926061102999999</v>
      </c>
      <c r="BS26" s="317">
        <v>17.060932185999999</v>
      </c>
      <c r="BT26" s="317">
        <v>17.184164755000001</v>
      </c>
      <c r="BU26" s="317">
        <v>17.197026764</v>
      </c>
      <c r="BV26" s="317">
        <v>17.21024263</v>
      </c>
      <c r="BW26" s="327"/>
    </row>
    <row r="27" spans="1:75" ht="11.1" customHeight="1" x14ac:dyDescent="0.2">
      <c r="A27" s="255" t="s">
        <v>343</v>
      </c>
      <c r="B27" s="339" t="s">
        <v>279</v>
      </c>
      <c r="C27" s="226">
        <v>0.70350000000000001</v>
      </c>
      <c r="D27" s="226">
        <v>0.68679999999999997</v>
      </c>
      <c r="E27" s="226">
        <v>0.69910000000000005</v>
      </c>
      <c r="F27" s="226">
        <v>0.69579999999999997</v>
      </c>
      <c r="G27" s="226">
        <v>0.68259999999999998</v>
      </c>
      <c r="H27" s="226">
        <v>0.6351</v>
      </c>
      <c r="I27" s="226">
        <v>0.66169999999999995</v>
      </c>
      <c r="J27" s="226">
        <v>0.64370000000000005</v>
      </c>
      <c r="K27" s="226">
        <v>0.65669999999999995</v>
      </c>
      <c r="L27" s="226">
        <v>0.66649999999999998</v>
      </c>
      <c r="M27" s="226">
        <v>0.66949999999999998</v>
      </c>
      <c r="N27" s="226">
        <v>0.67069999999999996</v>
      </c>
      <c r="O27" s="226">
        <v>0.65469999999999995</v>
      </c>
      <c r="P27" s="226">
        <v>0.65080000000000005</v>
      </c>
      <c r="Q27" s="226">
        <v>0.63480000000000003</v>
      </c>
      <c r="R27" s="226">
        <v>0.62870000000000004</v>
      </c>
      <c r="S27" s="226">
        <v>0.61480000000000001</v>
      </c>
      <c r="T27" s="226">
        <v>0.61280000000000001</v>
      </c>
      <c r="U27" s="226">
        <v>0.62380000000000002</v>
      </c>
      <c r="V27" s="226">
        <v>0.62280000000000002</v>
      </c>
      <c r="W27" s="226">
        <v>0.60980000000000001</v>
      </c>
      <c r="X27" s="226">
        <v>0.60570000000000002</v>
      </c>
      <c r="Y27" s="226">
        <v>0.61180000000000001</v>
      </c>
      <c r="Z27" s="226">
        <v>0.6069</v>
      </c>
      <c r="AA27" s="226">
        <v>0.60070000000000001</v>
      </c>
      <c r="AB27" s="226">
        <v>0.6008</v>
      </c>
      <c r="AC27" s="226">
        <v>0.60770000000000002</v>
      </c>
      <c r="AD27" s="226">
        <v>0.60670000000000002</v>
      </c>
      <c r="AE27" s="226">
        <v>0.57230000000000003</v>
      </c>
      <c r="AF27" s="226">
        <v>0.60060000000000002</v>
      </c>
      <c r="AG27" s="226">
        <v>0.60040000000000004</v>
      </c>
      <c r="AH27" s="226">
        <v>0.58330000000000004</v>
      </c>
      <c r="AI27" s="226">
        <v>0.58499999999999996</v>
      </c>
      <c r="AJ27" s="226">
        <v>0.59409999999999996</v>
      </c>
      <c r="AK27" s="226">
        <v>0.60009999999999997</v>
      </c>
      <c r="AL27" s="226">
        <v>0.61170000000000002</v>
      </c>
      <c r="AM27" s="226">
        <v>0.55189999999999995</v>
      </c>
      <c r="AN27" s="226">
        <v>0.58660000000000001</v>
      </c>
      <c r="AO27" s="226">
        <v>0.58260000000000001</v>
      </c>
      <c r="AP27" s="226">
        <v>0.56859999999999999</v>
      </c>
      <c r="AQ27" s="226">
        <v>0.57520000000000004</v>
      </c>
      <c r="AR27" s="226">
        <v>0.57179999999999997</v>
      </c>
      <c r="AS27" s="226">
        <v>0.56769999999999998</v>
      </c>
      <c r="AT27" s="226">
        <v>0.56499999999999995</v>
      </c>
      <c r="AU27" s="226">
        <v>0.56130000000000002</v>
      </c>
      <c r="AV27" s="226">
        <v>0.55820000000000003</v>
      </c>
      <c r="AW27" s="226">
        <v>0.55610000000000004</v>
      </c>
      <c r="AX27" s="226">
        <v>0.5534</v>
      </c>
      <c r="AY27" s="226">
        <v>0.55759999999999998</v>
      </c>
      <c r="AZ27" s="780">
        <v>0.55700000000000005</v>
      </c>
      <c r="BA27" s="780">
        <v>0.55710000000000004</v>
      </c>
      <c r="BB27" s="780">
        <v>0.55210000000000004</v>
      </c>
      <c r="BC27" s="780">
        <v>0.55018429129000002</v>
      </c>
      <c r="BD27" s="780">
        <v>0.54811039448999999</v>
      </c>
      <c r="BE27" s="780">
        <v>0.54603977838999995</v>
      </c>
      <c r="BF27" s="287">
        <v>0.54356022814000005</v>
      </c>
      <c r="BG27" s="287">
        <v>0.54100620202000005</v>
      </c>
      <c r="BH27" s="287">
        <v>0.53830124633999998</v>
      </c>
      <c r="BI27" s="287">
        <v>0.53605791730999997</v>
      </c>
      <c r="BJ27" s="287">
        <v>0.53381053897999997</v>
      </c>
      <c r="BK27" s="287">
        <v>0.53164824397999999</v>
      </c>
      <c r="BL27" s="287">
        <v>0.52968464405000004</v>
      </c>
      <c r="BM27" s="287">
        <v>0.52762184710000004</v>
      </c>
      <c r="BN27" s="287">
        <v>0.52616796769999996</v>
      </c>
      <c r="BO27" s="287">
        <v>0.52423990036000001</v>
      </c>
      <c r="BP27" s="287">
        <v>0.52238222227999997</v>
      </c>
      <c r="BQ27" s="287">
        <v>0.52044882162999995</v>
      </c>
      <c r="BR27" s="287">
        <v>0.51854038201999997</v>
      </c>
      <c r="BS27" s="287">
        <v>0.51667304199999997</v>
      </c>
      <c r="BT27" s="287">
        <v>0.51476657293999994</v>
      </c>
      <c r="BU27" s="287">
        <v>0.51297591505999995</v>
      </c>
      <c r="BV27" s="287">
        <v>0.51122159881999996</v>
      </c>
      <c r="BW27" s="137"/>
    </row>
    <row r="28" spans="1:75" ht="11.1" customHeight="1" x14ac:dyDescent="0.2">
      <c r="A28" s="255" t="s">
        <v>344</v>
      </c>
      <c r="B28" s="339" t="s">
        <v>345</v>
      </c>
      <c r="C28" s="226">
        <v>0.17430000000000001</v>
      </c>
      <c r="D28" s="226">
        <v>0.1943</v>
      </c>
      <c r="E28" s="226">
        <v>0.21129999999999999</v>
      </c>
      <c r="F28" s="226">
        <v>0.20319999999999999</v>
      </c>
      <c r="G28" s="226">
        <v>0.1802</v>
      </c>
      <c r="H28" s="226">
        <v>0.2152</v>
      </c>
      <c r="I28" s="226">
        <v>0.2152</v>
      </c>
      <c r="J28" s="226">
        <v>0.21310000000000001</v>
      </c>
      <c r="K28" s="226">
        <v>0.21709999999999999</v>
      </c>
      <c r="L28" s="226">
        <v>0.21410000000000001</v>
      </c>
      <c r="M28" s="226">
        <v>0.1671</v>
      </c>
      <c r="N28" s="226">
        <v>0.21299999999999999</v>
      </c>
      <c r="O28" s="226">
        <v>0.15</v>
      </c>
      <c r="P28" s="226">
        <v>0.18010000000000001</v>
      </c>
      <c r="Q28" s="226">
        <v>0.20910000000000001</v>
      </c>
      <c r="R28" s="226">
        <v>0.20100000000000001</v>
      </c>
      <c r="S28" s="226">
        <v>0.20899999999999999</v>
      </c>
      <c r="T28" s="226">
        <v>0.215</v>
      </c>
      <c r="U28" s="226">
        <v>0.13100000000000001</v>
      </c>
      <c r="V28" s="226">
        <v>0.2029</v>
      </c>
      <c r="W28" s="226">
        <v>0.21199999999999999</v>
      </c>
      <c r="X28" s="226">
        <v>0.215</v>
      </c>
      <c r="Y28" s="226">
        <v>0.21299999999999999</v>
      </c>
      <c r="Z28" s="226">
        <v>0.17810000000000001</v>
      </c>
      <c r="AA28" s="226">
        <v>0.21</v>
      </c>
      <c r="AB28" s="226">
        <v>0.16109999999999999</v>
      </c>
      <c r="AC28" s="226">
        <v>0.17100000000000001</v>
      </c>
      <c r="AD28" s="226">
        <v>0.20100000000000001</v>
      </c>
      <c r="AE28" s="226">
        <v>0.19800000000000001</v>
      </c>
      <c r="AF28" s="226">
        <v>0.191</v>
      </c>
      <c r="AG28" s="226">
        <v>0.18990000000000001</v>
      </c>
      <c r="AH28" s="226">
        <v>0.1658</v>
      </c>
      <c r="AI28" s="226">
        <v>0.16900000000000001</v>
      </c>
      <c r="AJ28" s="226">
        <v>0.189</v>
      </c>
      <c r="AK28" s="226">
        <v>0.19700000000000001</v>
      </c>
      <c r="AL28" s="226">
        <v>0.19900000000000001</v>
      </c>
      <c r="AM28" s="226">
        <v>0.20380000000000001</v>
      </c>
      <c r="AN28" s="226">
        <v>0.1948</v>
      </c>
      <c r="AO28" s="226">
        <v>0.1948</v>
      </c>
      <c r="AP28" s="226">
        <v>0.19769999999999999</v>
      </c>
      <c r="AQ28" s="226">
        <v>0.1857</v>
      </c>
      <c r="AR28" s="226">
        <v>0.1988</v>
      </c>
      <c r="AS28" s="226">
        <v>0.19980000000000001</v>
      </c>
      <c r="AT28" s="226">
        <v>0.19270000000000001</v>
      </c>
      <c r="AU28" s="226">
        <v>0.19270000000000001</v>
      </c>
      <c r="AV28" s="226">
        <v>0.19670000000000001</v>
      </c>
      <c r="AW28" s="226">
        <v>0.19670000000000001</v>
      </c>
      <c r="AX28" s="226">
        <v>0.1096</v>
      </c>
      <c r="AY28" s="226">
        <v>7.85E-2</v>
      </c>
      <c r="AZ28" s="780">
        <v>0.20549999999999999</v>
      </c>
      <c r="BA28" s="780">
        <v>7.0000000000000007E-2</v>
      </c>
      <c r="BB28" s="780">
        <v>4.3999999999999997E-2</v>
      </c>
      <c r="BC28" s="780">
        <v>4.5942317034000001E-2</v>
      </c>
      <c r="BD28" s="780">
        <v>4.4009550331999998E-2</v>
      </c>
      <c r="BE28" s="780">
        <v>6.4011721805999997E-2</v>
      </c>
      <c r="BF28" s="287">
        <v>4.4109745711999999E-2</v>
      </c>
      <c r="BG28" s="287">
        <v>5.4123145797999997E-2</v>
      </c>
      <c r="BH28" s="287">
        <v>7.4094056650999995E-2</v>
      </c>
      <c r="BI28" s="287">
        <v>9.4122737900999995E-2</v>
      </c>
      <c r="BJ28" s="287">
        <v>0.12416238219</v>
      </c>
      <c r="BK28" s="287">
        <v>0.16398931403</v>
      </c>
      <c r="BL28" s="287">
        <v>0.19407310194999999</v>
      </c>
      <c r="BM28" s="287">
        <v>0.19405083062</v>
      </c>
      <c r="BN28" s="287">
        <v>0.19408907432</v>
      </c>
      <c r="BO28" s="287">
        <v>0.19410587266000001</v>
      </c>
      <c r="BP28" s="287">
        <v>0.19416253601</v>
      </c>
      <c r="BQ28" s="287">
        <v>0.19416332778000001</v>
      </c>
      <c r="BR28" s="287">
        <v>0.19416849743</v>
      </c>
      <c r="BS28" s="287">
        <v>0.19418172809000001</v>
      </c>
      <c r="BT28" s="287">
        <v>0.19415351162</v>
      </c>
      <c r="BU28" s="287">
        <v>0.19418356303000001</v>
      </c>
      <c r="BV28" s="287">
        <v>0.19422516193</v>
      </c>
      <c r="BW28" s="137"/>
    </row>
    <row r="29" spans="1:75" ht="11.1" customHeight="1" x14ac:dyDescent="0.2">
      <c r="A29" s="255" t="s">
        <v>346</v>
      </c>
      <c r="B29" s="339" t="s">
        <v>347</v>
      </c>
      <c r="C29" s="226">
        <v>0.1027</v>
      </c>
      <c r="D29" s="226">
        <v>0.10539999999999999</v>
      </c>
      <c r="E29" s="226">
        <v>0.1026</v>
      </c>
      <c r="F29" s="226">
        <v>0.1056</v>
      </c>
      <c r="G29" s="226">
        <v>9.1999999999999998E-2</v>
      </c>
      <c r="H29" s="226">
        <v>8.8599999999999998E-2</v>
      </c>
      <c r="I29" s="226">
        <v>8.9700000000000002E-2</v>
      </c>
      <c r="J29" s="226">
        <v>9.9900000000000003E-2</v>
      </c>
      <c r="K29" s="226">
        <v>7.3800000000000004E-2</v>
      </c>
      <c r="L29" s="226">
        <v>6.6699999999999995E-2</v>
      </c>
      <c r="M29" s="226">
        <v>0.10009999999999999</v>
      </c>
      <c r="N29" s="226">
        <v>9.8400000000000001E-2</v>
      </c>
      <c r="O29" s="226">
        <v>9.6199999999999994E-2</v>
      </c>
      <c r="P29" s="226">
        <v>9.5699999999999993E-2</v>
      </c>
      <c r="Q29" s="226">
        <v>0.12470000000000001</v>
      </c>
      <c r="R29" s="226">
        <v>9.7500000000000003E-2</v>
      </c>
      <c r="S29" s="226">
        <v>5.9400000000000001E-2</v>
      </c>
      <c r="T29" s="226">
        <v>8.3299999999999999E-2</v>
      </c>
      <c r="U29" s="226">
        <v>9.9400000000000002E-2</v>
      </c>
      <c r="V29" s="226">
        <v>8.7900000000000006E-2</v>
      </c>
      <c r="W29" s="226">
        <v>7.9899999999999999E-2</v>
      </c>
      <c r="X29" s="226">
        <v>9.5799999999999996E-2</v>
      </c>
      <c r="Y29" s="226">
        <v>0.1055</v>
      </c>
      <c r="Z29" s="226">
        <v>0.1085</v>
      </c>
      <c r="AA29" s="226">
        <v>0.1091</v>
      </c>
      <c r="AB29" s="226">
        <v>0.1011</v>
      </c>
      <c r="AC29" s="226">
        <v>0.1016</v>
      </c>
      <c r="AD29" s="226">
        <v>9.5299999999999996E-2</v>
      </c>
      <c r="AE29" s="226">
        <v>7.0000000000000007E-2</v>
      </c>
      <c r="AF29" s="226">
        <v>8.9899999999999994E-2</v>
      </c>
      <c r="AG29" s="226">
        <v>0.1139</v>
      </c>
      <c r="AH29" s="226">
        <v>0.11310000000000001</v>
      </c>
      <c r="AI29" s="226">
        <v>0.1133</v>
      </c>
      <c r="AJ29" s="226">
        <v>0.1048</v>
      </c>
      <c r="AK29" s="226">
        <v>0.10589999999999999</v>
      </c>
      <c r="AL29" s="226">
        <v>0.1129</v>
      </c>
      <c r="AM29" s="226">
        <v>0.112</v>
      </c>
      <c r="AN29" s="226">
        <v>0.11609999999999999</v>
      </c>
      <c r="AO29" s="226">
        <v>0.1091</v>
      </c>
      <c r="AP29" s="226">
        <v>0.11210000000000001</v>
      </c>
      <c r="AQ29" s="226">
        <v>8.48E-2</v>
      </c>
      <c r="AR29" s="226">
        <v>0.1013</v>
      </c>
      <c r="AS29" s="226">
        <v>0.1145</v>
      </c>
      <c r="AT29" s="226">
        <v>0.10680000000000001</v>
      </c>
      <c r="AU29" s="226">
        <v>0.1043</v>
      </c>
      <c r="AV29" s="226">
        <v>0.1178</v>
      </c>
      <c r="AW29" s="226">
        <v>0.1183</v>
      </c>
      <c r="AX29" s="226">
        <v>0.11990000000000001</v>
      </c>
      <c r="AY29" s="226">
        <v>0.1187</v>
      </c>
      <c r="AZ29" s="780">
        <v>0.1134</v>
      </c>
      <c r="BA29" s="780">
        <v>0.11799999999999999</v>
      </c>
      <c r="BB29" s="780">
        <v>0.1128</v>
      </c>
      <c r="BC29" s="780">
        <v>7.2644645652999995E-2</v>
      </c>
      <c r="BD29" s="780">
        <v>0.10654404174</v>
      </c>
      <c r="BE29" s="780">
        <v>0.10722261748</v>
      </c>
      <c r="BF29" s="287">
        <v>0.10650954696000001</v>
      </c>
      <c r="BG29" s="287">
        <v>0.10680878296</v>
      </c>
      <c r="BH29" s="287">
        <v>0.10693102494999999</v>
      </c>
      <c r="BI29" s="287">
        <v>0.10654076088</v>
      </c>
      <c r="BJ29" s="287">
        <v>0.10640645247</v>
      </c>
      <c r="BK29" s="287">
        <v>0.10582731348</v>
      </c>
      <c r="BL29" s="287">
        <v>0.10520256754</v>
      </c>
      <c r="BM29" s="287">
        <v>0.10485152529</v>
      </c>
      <c r="BN29" s="287">
        <v>0.10364338162</v>
      </c>
      <c r="BO29" s="287">
        <v>0.10251256767</v>
      </c>
      <c r="BP29" s="287">
        <v>0.1054054053</v>
      </c>
      <c r="BQ29" s="287">
        <v>0.10555868523</v>
      </c>
      <c r="BR29" s="287">
        <v>0.10500471672</v>
      </c>
      <c r="BS29" s="287">
        <v>0.10498612332</v>
      </c>
      <c r="BT29" s="287">
        <v>0.10475478705000001</v>
      </c>
      <c r="BU29" s="287">
        <v>0.10462889869</v>
      </c>
      <c r="BV29" s="287">
        <v>0.10467991513</v>
      </c>
      <c r="BW29" s="137"/>
    </row>
    <row r="30" spans="1:75" ht="11.1" customHeight="1" x14ac:dyDescent="0.2">
      <c r="A30" s="255" t="s">
        <v>348</v>
      </c>
      <c r="B30" s="339" t="s">
        <v>281</v>
      </c>
      <c r="C30" s="226">
        <v>2.0164</v>
      </c>
      <c r="D30" s="226">
        <v>2.0278</v>
      </c>
      <c r="E30" s="226">
        <v>1.9761</v>
      </c>
      <c r="F30" s="226">
        <v>1.8005</v>
      </c>
      <c r="G30" s="226">
        <v>1.9480999999999999</v>
      </c>
      <c r="H30" s="226">
        <v>1.5671999999999999</v>
      </c>
      <c r="I30" s="226">
        <v>1.7668999999999999</v>
      </c>
      <c r="J30" s="226">
        <v>1.5881000000000001</v>
      </c>
      <c r="K30" s="226">
        <v>1.5082</v>
      </c>
      <c r="L30" s="226">
        <v>1.6626000000000001</v>
      </c>
      <c r="M30" s="226">
        <v>2.0436999999999999</v>
      </c>
      <c r="N30" s="226">
        <v>2.0512000000000001</v>
      </c>
      <c r="O30" s="226">
        <v>2.0379999999999998</v>
      </c>
      <c r="P30" s="226">
        <v>2.0146000000000002</v>
      </c>
      <c r="Q30" s="226">
        <v>2.0055000000000001</v>
      </c>
      <c r="R30" s="226">
        <v>2.0076999999999998</v>
      </c>
      <c r="S30" s="226">
        <v>1.9173</v>
      </c>
      <c r="T30" s="226">
        <v>1.982</v>
      </c>
      <c r="U30" s="226">
        <v>1.8562000000000001</v>
      </c>
      <c r="V30" s="226">
        <v>1.8035000000000001</v>
      </c>
      <c r="W30" s="226">
        <v>1.8896999999999999</v>
      </c>
      <c r="X30" s="226">
        <v>2.0131000000000001</v>
      </c>
      <c r="Y30" s="226">
        <v>1.9654</v>
      </c>
      <c r="Z30" s="226">
        <v>2.0003000000000002</v>
      </c>
      <c r="AA30" s="226">
        <v>1.9984999999999999</v>
      </c>
      <c r="AB30" s="226">
        <v>1.9910000000000001</v>
      </c>
      <c r="AC30" s="226">
        <v>1.9975000000000001</v>
      </c>
      <c r="AD30" s="226">
        <v>1.9363999999999999</v>
      </c>
      <c r="AE30" s="226">
        <v>1.8424</v>
      </c>
      <c r="AF30" s="226">
        <v>1.9108000000000001</v>
      </c>
      <c r="AG30" s="226">
        <v>1.9367000000000001</v>
      </c>
      <c r="AH30" s="226">
        <v>1.8212999999999999</v>
      </c>
      <c r="AI30" s="226">
        <v>1.9582999999999999</v>
      </c>
      <c r="AJ30" s="226">
        <v>1.7141</v>
      </c>
      <c r="AK30" s="226">
        <v>1.8777999999999999</v>
      </c>
      <c r="AL30" s="226">
        <v>1.8573</v>
      </c>
      <c r="AM30" s="226">
        <v>1.9809000000000001</v>
      </c>
      <c r="AN30" s="226">
        <v>2.2349000000000001</v>
      </c>
      <c r="AO30" s="226">
        <v>2.2746</v>
      </c>
      <c r="AP30" s="226">
        <v>2.1823000000000001</v>
      </c>
      <c r="AQ30" s="226">
        <v>2.1240999999999999</v>
      </c>
      <c r="AR30" s="226">
        <v>2.2486999999999999</v>
      </c>
      <c r="AS30" s="226">
        <v>2.1855000000000002</v>
      </c>
      <c r="AT30" s="226">
        <v>2.2502</v>
      </c>
      <c r="AU30" s="226">
        <v>2.1783999999999999</v>
      </c>
      <c r="AV30" s="226">
        <v>2.0505</v>
      </c>
      <c r="AW30" s="226">
        <v>2.1318000000000001</v>
      </c>
      <c r="AX30" s="226">
        <v>1.9639</v>
      </c>
      <c r="AY30" s="226">
        <v>1.3828</v>
      </c>
      <c r="AZ30" s="780">
        <v>1.9115</v>
      </c>
      <c r="BA30" s="780">
        <v>1.9675</v>
      </c>
      <c r="BB30" s="780">
        <v>2.2618</v>
      </c>
      <c r="BC30" s="780">
        <v>2.2086223391000002</v>
      </c>
      <c r="BD30" s="780">
        <v>2.2500236995999998</v>
      </c>
      <c r="BE30" s="780">
        <v>2.0348623669000001</v>
      </c>
      <c r="BF30" s="287">
        <v>2.2824658619</v>
      </c>
      <c r="BG30" s="287">
        <v>2.2282056450000001</v>
      </c>
      <c r="BH30" s="287">
        <v>2.2747724986</v>
      </c>
      <c r="BI30" s="287">
        <v>2.2730789462000001</v>
      </c>
      <c r="BJ30" s="287">
        <v>2.2709663620999998</v>
      </c>
      <c r="BK30" s="287">
        <v>2.2688899459999998</v>
      </c>
      <c r="BL30" s="287">
        <v>2.2670225400000001</v>
      </c>
      <c r="BM30" s="287">
        <v>2.2650071267</v>
      </c>
      <c r="BN30" s="287">
        <v>2.2691571980999998</v>
      </c>
      <c r="BO30" s="287">
        <v>2.2671579325</v>
      </c>
      <c r="BP30" s="287">
        <v>1.8642253592</v>
      </c>
      <c r="BQ30" s="287">
        <v>2.2632646085000001</v>
      </c>
      <c r="BR30" s="287">
        <v>2.1179087326000001</v>
      </c>
      <c r="BS30" s="287">
        <v>2.2099294354999999</v>
      </c>
      <c r="BT30" s="287">
        <v>2.2660579573000001</v>
      </c>
      <c r="BU30" s="287">
        <v>2.2632282993000001</v>
      </c>
      <c r="BV30" s="287">
        <v>2.2604207481</v>
      </c>
      <c r="BW30" s="137"/>
    </row>
    <row r="31" spans="1:75" ht="11.1" customHeight="1" x14ac:dyDescent="0.2">
      <c r="A31" s="255" t="s">
        <v>349</v>
      </c>
      <c r="B31" s="339" t="s">
        <v>306</v>
      </c>
      <c r="C31" s="226">
        <v>0.58509999999999995</v>
      </c>
      <c r="D31" s="226">
        <v>0.6381</v>
      </c>
      <c r="E31" s="226">
        <v>0.60709999999999997</v>
      </c>
      <c r="F31" s="226">
        <v>0.60709999999999997</v>
      </c>
      <c r="G31" s="226">
        <v>0.58189999999999997</v>
      </c>
      <c r="H31" s="226">
        <v>0.61070000000000002</v>
      </c>
      <c r="I31" s="226">
        <v>0.54759999999999998</v>
      </c>
      <c r="J31" s="226">
        <v>0.59140000000000004</v>
      </c>
      <c r="K31" s="226">
        <v>0.59819999999999995</v>
      </c>
      <c r="L31" s="226">
        <v>0.59209999999999996</v>
      </c>
      <c r="M31" s="226">
        <v>0.6179</v>
      </c>
      <c r="N31" s="226">
        <v>0.61970000000000003</v>
      </c>
      <c r="O31" s="226">
        <v>0.60660000000000003</v>
      </c>
      <c r="P31" s="226">
        <v>0.61980000000000002</v>
      </c>
      <c r="Q31" s="226">
        <v>0.61550000000000005</v>
      </c>
      <c r="R31" s="226">
        <v>0.58930000000000005</v>
      </c>
      <c r="S31" s="226">
        <v>0.57220000000000004</v>
      </c>
      <c r="T31" s="226">
        <v>0.57820000000000005</v>
      </c>
      <c r="U31" s="226">
        <v>0.59899999999999998</v>
      </c>
      <c r="V31" s="226">
        <v>0.55479999999999996</v>
      </c>
      <c r="W31" s="226">
        <v>0.57669999999999999</v>
      </c>
      <c r="X31" s="226">
        <v>0.60840000000000005</v>
      </c>
      <c r="Y31" s="226">
        <v>0.61140000000000005</v>
      </c>
      <c r="Z31" s="226">
        <v>0.61240000000000006</v>
      </c>
      <c r="AA31" s="226">
        <v>0.6069</v>
      </c>
      <c r="AB31" s="226">
        <v>0.60219999999999996</v>
      </c>
      <c r="AC31" s="226">
        <v>0.60470000000000002</v>
      </c>
      <c r="AD31" s="226">
        <v>0.60060000000000002</v>
      </c>
      <c r="AE31" s="226">
        <v>0.56240000000000001</v>
      </c>
      <c r="AF31" s="226">
        <v>0.58520000000000005</v>
      </c>
      <c r="AG31" s="226">
        <v>0.55859999999999999</v>
      </c>
      <c r="AH31" s="226">
        <v>0.52180000000000004</v>
      </c>
      <c r="AI31" s="226">
        <v>0.50270000000000004</v>
      </c>
      <c r="AJ31" s="226">
        <v>0.5635</v>
      </c>
      <c r="AK31" s="226">
        <v>0.58640000000000003</v>
      </c>
      <c r="AL31" s="226">
        <v>0.56630000000000003</v>
      </c>
      <c r="AM31" s="226">
        <v>0.55210000000000004</v>
      </c>
      <c r="AN31" s="226">
        <v>0.58089999999999997</v>
      </c>
      <c r="AO31" s="226">
        <v>0.57650000000000001</v>
      </c>
      <c r="AP31" s="226">
        <v>0.57730000000000004</v>
      </c>
      <c r="AQ31" s="226">
        <v>0.61839999999999995</v>
      </c>
      <c r="AR31" s="226">
        <v>0.60670000000000002</v>
      </c>
      <c r="AS31" s="226">
        <v>0.62649999999999995</v>
      </c>
      <c r="AT31" s="226">
        <v>0.63200000000000001</v>
      </c>
      <c r="AU31" s="226">
        <v>0.6361</v>
      </c>
      <c r="AV31" s="226">
        <v>0.62090000000000001</v>
      </c>
      <c r="AW31" s="226">
        <v>0.60970000000000002</v>
      </c>
      <c r="AX31" s="226">
        <v>0.60950000000000004</v>
      </c>
      <c r="AY31" s="226">
        <v>0.56830000000000003</v>
      </c>
      <c r="AZ31" s="780">
        <v>0.56830000000000003</v>
      </c>
      <c r="BA31" s="780">
        <v>0.56769999999999998</v>
      </c>
      <c r="BB31" s="780">
        <v>0.56920000000000004</v>
      </c>
      <c r="BC31" s="780">
        <v>0.57638110976000001</v>
      </c>
      <c r="BD31" s="780">
        <v>0.57646951631999999</v>
      </c>
      <c r="BE31" s="780">
        <v>0.57425586227000003</v>
      </c>
      <c r="BF31" s="287">
        <v>0.57249630432999998</v>
      </c>
      <c r="BG31" s="287">
        <v>0.57034197615000004</v>
      </c>
      <c r="BH31" s="287">
        <v>0.56799065718999997</v>
      </c>
      <c r="BI31" s="287">
        <v>0.56591343390000004</v>
      </c>
      <c r="BJ31" s="287">
        <v>0.56388997933999996</v>
      </c>
      <c r="BK31" s="287">
        <v>0.56299549977999996</v>
      </c>
      <c r="BL31" s="287">
        <v>0.56080117141999997</v>
      </c>
      <c r="BM31" s="287">
        <v>0.55846162803999999</v>
      </c>
      <c r="BN31" s="287">
        <v>0.55588989288000001</v>
      </c>
      <c r="BO31" s="287">
        <v>0.55374359115000005</v>
      </c>
      <c r="BP31" s="287">
        <v>0.55178877190999998</v>
      </c>
      <c r="BQ31" s="287">
        <v>0.54957490528999997</v>
      </c>
      <c r="BR31" s="287">
        <v>0.54738487519000001</v>
      </c>
      <c r="BS31" s="287">
        <v>0.54523565334000001</v>
      </c>
      <c r="BT31" s="287">
        <v>0.54289416343999997</v>
      </c>
      <c r="BU31" s="287">
        <v>0.54082893706000001</v>
      </c>
      <c r="BV31" s="287">
        <v>0.53882006153999995</v>
      </c>
      <c r="BW31" s="137"/>
    </row>
    <row r="32" spans="1:75" ht="11.1" customHeight="1" x14ac:dyDescent="0.2">
      <c r="A32" s="255" t="s">
        <v>350</v>
      </c>
      <c r="B32" s="339" t="s">
        <v>258</v>
      </c>
      <c r="C32" s="226">
        <v>2.0274999999999999</v>
      </c>
      <c r="D32" s="226">
        <v>2.0091000000000001</v>
      </c>
      <c r="E32" s="226">
        <v>2.0308999999999999</v>
      </c>
      <c r="F32" s="226">
        <v>2.0184000000000002</v>
      </c>
      <c r="G32" s="226">
        <v>2.0335000000000001</v>
      </c>
      <c r="H32" s="226">
        <v>2.0419</v>
      </c>
      <c r="I32" s="226">
        <v>2.0211999999999999</v>
      </c>
      <c r="J32" s="226">
        <v>2.0348999999999999</v>
      </c>
      <c r="K32" s="226">
        <v>2.0384000000000002</v>
      </c>
      <c r="L32" s="226">
        <v>2.0327999999999999</v>
      </c>
      <c r="M32" s="226">
        <v>2.0383</v>
      </c>
      <c r="N32" s="226">
        <v>2.0301</v>
      </c>
      <c r="O32" s="226">
        <v>2.1225000000000001</v>
      </c>
      <c r="P32" s="226">
        <v>2.1120999999999999</v>
      </c>
      <c r="Q32" s="226">
        <v>2.1221000000000001</v>
      </c>
      <c r="R32" s="226">
        <v>2.1604999999999999</v>
      </c>
      <c r="S32" s="226">
        <v>2.1640000000000001</v>
      </c>
      <c r="T32" s="226">
        <v>2.1480000000000001</v>
      </c>
      <c r="U32" s="226">
        <v>2.0912000000000002</v>
      </c>
      <c r="V32" s="226">
        <v>2.1089000000000002</v>
      </c>
      <c r="W32" s="226">
        <v>2.1214</v>
      </c>
      <c r="X32" s="226">
        <v>2.0975999999999999</v>
      </c>
      <c r="Y32" s="226">
        <v>2.0977000000000001</v>
      </c>
      <c r="Z32" s="226">
        <v>2.0855999999999999</v>
      </c>
      <c r="AA32" s="226">
        <v>2.0543999999999998</v>
      </c>
      <c r="AB32" s="226">
        <v>2.0463</v>
      </c>
      <c r="AC32" s="226">
        <v>2.0415999999999999</v>
      </c>
      <c r="AD32" s="226">
        <v>2.0036999999999998</v>
      </c>
      <c r="AE32" s="226">
        <v>1.9936</v>
      </c>
      <c r="AF32" s="226">
        <v>2.0125000000000002</v>
      </c>
      <c r="AG32" s="226">
        <v>2.0392000000000001</v>
      </c>
      <c r="AH32" s="226">
        <v>2.0375000000000001</v>
      </c>
      <c r="AI32" s="226">
        <v>2.0428000000000002</v>
      </c>
      <c r="AJ32" s="226">
        <v>1.9982</v>
      </c>
      <c r="AK32" s="226">
        <v>1.9576</v>
      </c>
      <c r="AL32" s="226">
        <v>1.8989</v>
      </c>
      <c r="AM32" s="226">
        <v>1.8745000000000001</v>
      </c>
      <c r="AN32" s="226">
        <v>1.8758999999999999</v>
      </c>
      <c r="AO32" s="226">
        <v>1.8496999999999999</v>
      </c>
      <c r="AP32" s="226">
        <v>1.8585</v>
      </c>
      <c r="AQ32" s="226">
        <v>1.85</v>
      </c>
      <c r="AR32" s="226">
        <v>1.8568</v>
      </c>
      <c r="AS32" s="226">
        <v>1.8871</v>
      </c>
      <c r="AT32" s="226">
        <v>1.8839999999999999</v>
      </c>
      <c r="AU32" s="226">
        <v>1.8774</v>
      </c>
      <c r="AV32" s="226">
        <v>1.8641000000000001</v>
      </c>
      <c r="AW32" s="226">
        <v>1.8621000000000001</v>
      </c>
      <c r="AX32" s="226">
        <v>1.8904000000000001</v>
      </c>
      <c r="AY32" s="226">
        <v>1.8888</v>
      </c>
      <c r="AZ32" s="780">
        <v>1.8617999999999999</v>
      </c>
      <c r="BA32" s="780">
        <v>1.8866000000000001</v>
      </c>
      <c r="BB32" s="780">
        <v>1.8818999999999999</v>
      </c>
      <c r="BC32" s="780">
        <v>1.8820563525</v>
      </c>
      <c r="BD32" s="780">
        <v>1.9006762219</v>
      </c>
      <c r="BE32" s="780">
        <v>1.8423105044000001</v>
      </c>
      <c r="BF32" s="287">
        <v>1.8396482441999999</v>
      </c>
      <c r="BG32" s="287">
        <v>1.8338415692000001</v>
      </c>
      <c r="BH32" s="287">
        <v>1.8178158294</v>
      </c>
      <c r="BI32" s="287">
        <v>1.8033186004999999</v>
      </c>
      <c r="BJ32" s="287">
        <v>1.8007958465</v>
      </c>
      <c r="BK32" s="287">
        <v>1.8080531334000001</v>
      </c>
      <c r="BL32" s="287">
        <v>1.8089144174</v>
      </c>
      <c r="BM32" s="287">
        <v>1.8042414401</v>
      </c>
      <c r="BN32" s="287">
        <v>1.7874884158</v>
      </c>
      <c r="BO32" s="287">
        <v>1.7802343022</v>
      </c>
      <c r="BP32" s="287">
        <v>1.7749763917000001</v>
      </c>
      <c r="BQ32" s="287">
        <v>1.7641590743</v>
      </c>
      <c r="BR32" s="287">
        <v>1.7631433136000001</v>
      </c>
      <c r="BS32" s="287">
        <v>1.7593200434</v>
      </c>
      <c r="BT32" s="287">
        <v>1.7450891221</v>
      </c>
      <c r="BU32" s="287">
        <v>1.7322156738000001</v>
      </c>
      <c r="BV32" s="287">
        <v>1.7311655823000001</v>
      </c>
      <c r="BW32" s="137"/>
    </row>
    <row r="33" spans="1:75" ht="11.1" customHeight="1" x14ac:dyDescent="0.2">
      <c r="A33" s="255" t="s">
        <v>351</v>
      </c>
      <c r="B33" s="339" t="s">
        <v>287</v>
      </c>
      <c r="C33" s="226">
        <v>1.0373000000000001</v>
      </c>
      <c r="D33" s="226">
        <v>1.0463</v>
      </c>
      <c r="E33" s="226">
        <v>1.0532999999999999</v>
      </c>
      <c r="F33" s="226">
        <v>1.0583</v>
      </c>
      <c r="G33" s="226">
        <v>1.0623</v>
      </c>
      <c r="H33" s="226">
        <v>1.0783</v>
      </c>
      <c r="I33" s="226">
        <v>1.0932999999999999</v>
      </c>
      <c r="J33" s="226">
        <v>1.1003000000000001</v>
      </c>
      <c r="K33" s="226">
        <v>1.1003000000000001</v>
      </c>
      <c r="L33" s="226">
        <v>1.1032999999999999</v>
      </c>
      <c r="M33" s="226">
        <v>1.0703</v>
      </c>
      <c r="N33" s="226">
        <v>1.0652999999999999</v>
      </c>
      <c r="O33" s="226">
        <v>1.0743</v>
      </c>
      <c r="P33" s="226">
        <v>1.0704</v>
      </c>
      <c r="Q33" s="226">
        <v>1.0723</v>
      </c>
      <c r="R33" s="226">
        <v>1.0752999999999999</v>
      </c>
      <c r="S33" s="226">
        <v>1.0532999999999999</v>
      </c>
      <c r="T33" s="226">
        <v>1.0495000000000001</v>
      </c>
      <c r="U33" s="226">
        <v>1.0478000000000001</v>
      </c>
      <c r="V33" s="226">
        <v>1.0504</v>
      </c>
      <c r="W33" s="226">
        <v>1.0501</v>
      </c>
      <c r="X33" s="226">
        <v>1.0499000000000001</v>
      </c>
      <c r="Y33" s="226">
        <v>1.0457000000000001</v>
      </c>
      <c r="Z33" s="226">
        <v>1.0490999999999999</v>
      </c>
      <c r="AA33" s="226">
        <v>1.0167999999999999</v>
      </c>
      <c r="AB33" s="226">
        <v>1.0037</v>
      </c>
      <c r="AC33" s="226">
        <v>1.0033000000000001</v>
      </c>
      <c r="AD33" s="226">
        <v>1.0015000000000001</v>
      </c>
      <c r="AE33" s="226">
        <v>1.0011000000000001</v>
      </c>
      <c r="AF33" s="226">
        <v>1.0006999999999999</v>
      </c>
      <c r="AG33" s="226">
        <v>1.0012000000000001</v>
      </c>
      <c r="AH33" s="226">
        <v>1.0018</v>
      </c>
      <c r="AI33" s="226">
        <v>1.0006999999999999</v>
      </c>
      <c r="AJ33" s="226">
        <v>1.0006999999999999</v>
      </c>
      <c r="AK33" s="226">
        <v>0.99399999999999999</v>
      </c>
      <c r="AL33" s="226">
        <v>0.99619999999999997</v>
      </c>
      <c r="AM33" s="226">
        <v>0.99670000000000003</v>
      </c>
      <c r="AN33" s="226">
        <v>0.99560000000000004</v>
      </c>
      <c r="AO33" s="226">
        <v>0.99580000000000002</v>
      </c>
      <c r="AP33" s="226">
        <v>0.99560000000000004</v>
      </c>
      <c r="AQ33" s="226">
        <v>1.0004999999999999</v>
      </c>
      <c r="AR33" s="226">
        <v>1.0064</v>
      </c>
      <c r="AS33" s="226">
        <v>1.0118</v>
      </c>
      <c r="AT33" s="226">
        <v>1.0172000000000001</v>
      </c>
      <c r="AU33" s="226">
        <v>1.0202</v>
      </c>
      <c r="AV33" s="226">
        <v>1.0266999999999999</v>
      </c>
      <c r="AW33" s="226">
        <v>1.0326</v>
      </c>
      <c r="AX33" s="226">
        <v>1.0355000000000001</v>
      </c>
      <c r="AY33" s="226">
        <v>1.0334000000000001</v>
      </c>
      <c r="AZ33" s="780">
        <v>1.0343</v>
      </c>
      <c r="BA33" s="780">
        <v>1.0618000000000001</v>
      </c>
      <c r="BB33" s="780">
        <v>1.0799000000000001</v>
      </c>
      <c r="BC33" s="780">
        <v>1.0450012211999999</v>
      </c>
      <c r="BD33" s="780">
        <v>1.0790407306000001</v>
      </c>
      <c r="BE33" s="780">
        <v>1.0621297611</v>
      </c>
      <c r="BF33" s="287">
        <v>1.0621401419000001</v>
      </c>
      <c r="BG33" s="287">
        <v>1.0621817547000001</v>
      </c>
      <c r="BH33" s="287">
        <v>1.0621501522000001</v>
      </c>
      <c r="BI33" s="287">
        <v>1.0621430736999999</v>
      </c>
      <c r="BJ33" s="287">
        <v>1.0622499076</v>
      </c>
      <c r="BK33" s="287">
        <v>1.0354043876000001</v>
      </c>
      <c r="BL33" s="287">
        <v>1.0353490565000001</v>
      </c>
      <c r="BM33" s="287">
        <v>1.035312059</v>
      </c>
      <c r="BN33" s="287">
        <v>1.0352705746999999</v>
      </c>
      <c r="BO33" s="287">
        <v>1.0352603687999999</v>
      </c>
      <c r="BP33" s="287">
        <v>1.0352500903999999</v>
      </c>
      <c r="BQ33" s="287">
        <v>1.0352307140999999</v>
      </c>
      <c r="BR33" s="287">
        <v>1.0352052442999999</v>
      </c>
      <c r="BS33" s="287">
        <v>1.0352490603</v>
      </c>
      <c r="BT33" s="287">
        <v>1.0352200007000001</v>
      </c>
      <c r="BU33" s="287">
        <v>1.0352155843999999</v>
      </c>
      <c r="BV33" s="287">
        <v>1.0353252388</v>
      </c>
      <c r="BW33" s="137"/>
    </row>
    <row r="34" spans="1:75" ht="11.1" customHeight="1" x14ac:dyDescent="0.2">
      <c r="A34" s="255" t="s">
        <v>352</v>
      </c>
      <c r="B34" s="339" t="s">
        <v>283</v>
      </c>
      <c r="C34" s="226">
        <v>11.2776</v>
      </c>
      <c r="D34" s="226">
        <v>11.3308</v>
      </c>
      <c r="E34" s="226">
        <v>11.287100000000001</v>
      </c>
      <c r="F34" s="226">
        <v>10.3224</v>
      </c>
      <c r="G34" s="226">
        <v>10.4674</v>
      </c>
      <c r="H34" s="226">
        <v>10.977499999999999</v>
      </c>
      <c r="I34" s="226">
        <v>10.9992</v>
      </c>
      <c r="J34" s="226">
        <v>10.8743</v>
      </c>
      <c r="K34" s="226">
        <v>10.991300000000001</v>
      </c>
      <c r="L34" s="226">
        <v>10.9664</v>
      </c>
      <c r="M34" s="226">
        <v>11.116400000000001</v>
      </c>
      <c r="N34" s="226">
        <v>11.144399999999999</v>
      </c>
      <c r="O34" s="226">
        <v>11.1532</v>
      </c>
      <c r="P34" s="226">
        <v>11.323399999999999</v>
      </c>
      <c r="Q34" s="226">
        <v>10.9947</v>
      </c>
      <c r="R34" s="226">
        <v>10.898899999999999</v>
      </c>
      <c r="S34" s="226">
        <v>10.859400000000001</v>
      </c>
      <c r="T34" s="226">
        <v>10.7743</v>
      </c>
      <c r="U34" s="226">
        <v>10.745699999999999</v>
      </c>
      <c r="V34" s="226">
        <v>10.688700000000001</v>
      </c>
      <c r="W34" s="226">
        <v>10.8087</v>
      </c>
      <c r="X34" s="226">
        <v>10.8657</v>
      </c>
      <c r="Y34" s="226">
        <v>10.8912</v>
      </c>
      <c r="Z34" s="226">
        <v>10.908099999999999</v>
      </c>
      <c r="AA34" s="226">
        <v>10.8886</v>
      </c>
      <c r="AB34" s="226">
        <v>10.8127</v>
      </c>
      <c r="AC34" s="226">
        <v>10.790100000000001</v>
      </c>
      <c r="AD34" s="226">
        <v>10.6874</v>
      </c>
      <c r="AE34" s="226">
        <v>10.546799999999999</v>
      </c>
      <c r="AF34" s="226">
        <v>10.4055</v>
      </c>
      <c r="AG34" s="226">
        <v>10.379899999999999</v>
      </c>
      <c r="AH34" s="226">
        <v>10.3203</v>
      </c>
      <c r="AI34" s="226">
        <v>10.3203</v>
      </c>
      <c r="AJ34" s="226">
        <v>10.3741</v>
      </c>
      <c r="AK34" s="226">
        <v>10.4293</v>
      </c>
      <c r="AL34" s="226">
        <v>10.4505</v>
      </c>
      <c r="AM34" s="226">
        <v>10.4506</v>
      </c>
      <c r="AN34" s="226">
        <v>10.4412</v>
      </c>
      <c r="AO34" s="226">
        <v>10.441599999999999</v>
      </c>
      <c r="AP34" s="226">
        <v>10.5006</v>
      </c>
      <c r="AQ34" s="226">
        <v>10.4664</v>
      </c>
      <c r="AR34" s="226">
        <v>10.432700000000001</v>
      </c>
      <c r="AS34" s="226">
        <v>10.463100000000001</v>
      </c>
      <c r="AT34" s="226">
        <v>10.452999999999999</v>
      </c>
      <c r="AU34" s="226">
        <v>10.5966</v>
      </c>
      <c r="AV34" s="226">
        <v>10.725099999999999</v>
      </c>
      <c r="AW34" s="226">
        <v>10.757999999999999</v>
      </c>
      <c r="AX34" s="226">
        <v>10.6793</v>
      </c>
      <c r="AY34" s="226">
        <v>10.6785</v>
      </c>
      <c r="AZ34" s="780">
        <v>10.6289</v>
      </c>
      <c r="BA34" s="780">
        <v>10.628299999999999</v>
      </c>
      <c r="BB34" s="780">
        <v>10.4779</v>
      </c>
      <c r="BC34" s="780">
        <v>10.368206646999999</v>
      </c>
      <c r="BD34" s="780">
        <v>10.233835365999999</v>
      </c>
      <c r="BE34" s="780">
        <v>10.163901435</v>
      </c>
      <c r="BF34" s="287">
        <v>10.159386734</v>
      </c>
      <c r="BG34" s="287">
        <v>10.28203628</v>
      </c>
      <c r="BH34" s="287">
        <v>10.514919187</v>
      </c>
      <c r="BI34" s="287">
        <v>10.547414684</v>
      </c>
      <c r="BJ34" s="287">
        <v>10.618011512000001</v>
      </c>
      <c r="BK34" s="287">
        <v>10.611402504000001</v>
      </c>
      <c r="BL34" s="287">
        <v>10.615005111</v>
      </c>
      <c r="BM34" s="287">
        <v>10.617753394999999</v>
      </c>
      <c r="BN34" s="287">
        <v>10.596108869</v>
      </c>
      <c r="BO34" s="287">
        <v>10.564286155</v>
      </c>
      <c r="BP34" s="287">
        <v>10.53282235</v>
      </c>
      <c r="BQ34" s="287">
        <v>10.465876519</v>
      </c>
      <c r="BR34" s="287">
        <v>10.462547194000001</v>
      </c>
      <c r="BS34" s="287">
        <v>10.513195424999999</v>
      </c>
      <c r="BT34" s="287">
        <v>10.599086144999999</v>
      </c>
      <c r="BU34" s="287">
        <v>10.631593807</v>
      </c>
      <c r="BV34" s="287">
        <v>10.652207916</v>
      </c>
      <c r="BW34" s="137"/>
    </row>
    <row r="35" spans="1:75" ht="11.1" customHeight="1" x14ac:dyDescent="0.2">
      <c r="A35" s="255" t="s">
        <v>353</v>
      </c>
      <c r="B35" s="339" t="s">
        <v>354</v>
      </c>
      <c r="C35" s="226">
        <v>0.15390000000000001</v>
      </c>
      <c r="D35" s="226">
        <v>0.1598</v>
      </c>
      <c r="E35" s="226">
        <v>0.15079999999999999</v>
      </c>
      <c r="F35" s="226">
        <v>0.155</v>
      </c>
      <c r="G35" s="226">
        <v>0.15329999999999999</v>
      </c>
      <c r="H35" s="226">
        <v>0.1552</v>
      </c>
      <c r="I35" s="226">
        <v>0.15679999999999999</v>
      </c>
      <c r="J35" s="226">
        <v>0.15809999999999999</v>
      </c>
      <c r="K35" s="226">
        <v>0.16259999999999999</v>
      </c>
      <c r="L35" s="226">
        <v>0.15939999999999999</v>
      </c>
      <c r="M35" s="226">
        <v>0.15140000000000001</v>
      </c>
      <c r="N35" s="226">
        <v>0.14499999999999999</v>
      </c>
      <c r="O35" s="226">
        <v>0.13950000000000001</v>
      </c>
      <c r="P35" s="226">
        <v>0.13600000000000001</v>
      </c>
      <c r="Q35" s="226">
        <v>0.1245</v>
      </c>
      <c r="R35" s="226">
        <v>0.1176</v>
      </c>
      <c r="S35" s="226">
        <v>0.13400000000000001</v>
      </c>
      <c r="T35" s="226">
        <v>0.14729999999999999</v>
      </c>
      <c r="U35" s="226">
        <v>0.157</v>
      </c>
      <c r="V35" s="226">
        <v>0.15720000000000001</v>
      </c>
      <c r="W35" s="226">
        <v>0.16</v>
      </c>
      <c r="X35" s="226">
        <v>0.16</v>
      </c>
      <c r="Y35" s="226">
        <v>0.16</v>
      </c>
      <c r="Z35" s="226">
        <v>0.16</v>
      </c>
      <c r="AA35" s="226">
        <v>0.16</v>
      </c>
      <c r="AB35" s="226">
        <v>0.16</v>
      </c>
      <c r="AC35" s="226">
        <v>0.08</v>
      </c>
      <c r="AD35" s="226">
        <v>7.0000000000000007E-2</v>
      </c>
      <c r="AE35" s="226">
        <v>0.06</v>
      </c>
      <c r="AF35" s="226">
        <v>0.06</v>
      </c>
      <c r="AG35" s="226">
        <v>0.06</v>
      </c>
      <c r="AH35" s="226">
        <v>0.06</v>
      </c>
      <c r="AI35" s="226">
        <v>0.06</v>
      </c>
      <c r="AJ35" s="226">
        <v>0.06</v>
      </c>
      <c r="AK35" s="226">
        <v>0.06</v>
      </c>
      <c r="AL35" s="226">
        <v>0.06</v>
      </c>
      <c r="AM35" s="226">
        <v>0.06</v>
      </c>
      <c r="AN35" s="226">
        <v>0.08</v>
      </c>
      <c r="AO35" s="226">
        <v>0.06</v>
      </c>
      <c r="AP35" s="226">
        <v>0.06</v>
      </c>
      <c r="AQ35" s="226">
        <v>0.09</v>
      </c>
      <c r="AR35" s="226">
        <v>0.15</v>
      </c>
      <c r="AS35" s="226">
        <v>0.15</v>
      </c>
      <c r="AT35" s="226">
        <v>0.15</v>
      </c>
      <c r="AU35" s="226">
        <v>0.15</v>
      </c>
      <c r="AV35" s="226">
        <v>0.15</v>
      </c>
      <c r="AW35" s="226">
        <v>0.13</v>
      </c>
      <c r="AX35" s="226">
        <v>0.12</v>
      </c>
      <c r="AY35" s="226">
        <v>0.1</v>
      </c>
      <c r="AZ35" s="780">
        <v>0.13</v>
      </c>
      <c r="BA35" s="780">
        <v>0.15</v>
      </c>
      <c r="BB35" s="780">
        <v>0.15</v>
      </c>
      <c r="BC35" s="780">
        <v>0.15</v>
      </c>
      <c r="BD35" s="780">
        <v>0.15</v>
      </c>
      <c r="BE35" s="780">
        <v>0.15</v>
      </c>
      <c r="BF35" s="287">
        <v>0.15</v>
      </c>
      <c r="BG35" s="287">
        <v>0.15</v>
      </c>
      <c r="BH35" s="287">
        <v>0.15</v>
      </c>
      <c r="BI35" s="287">
        <v>0.15</v>
      </c>
      <c r="BJ35" s="287">
        <v>0.15</v>
      </c>
      <c r="BK35" s="287">
        <v>0.15</v>
      </c>
      <c r="BL35" s="287">
        <v>0.15</v>
      </c>
      <c r="BM35" s="287">
        <v>0.15</v>
      </c>
      <c r="BN35" s="287">
        <v>0.15</v>
      </c>
      <c r="BO35" s="287">
        <v>0.15</v>
      </c>
      <c r="BP35" s="287">
        <v>0.15</v>
      </c>
      <c r="BQ35" s="287">
        <v>0.15</v>
      </c>
      <c r="BR35" s="287">
        <v>0.15</v>
      </c>
      <c r="BS35" s="287">
        <v>0.15</v>
      </c>
      <c r="BT35" s="287">
        <v>0.15</v>
      </c>
      <c r="BU35" s="287">
        <v>0.15</v>
      </c>
      <c r="BV35" s="287">
        <v>0.15</v>
      </c>
      <c r="BW35" s="137"/>
    </row>
    <row r="36" spans="1:75" ht="11.1" customHeight="1" x14ac:dyDescent="0.2">
      <c r="A36" s="255" t="s">
        <v>355</v>
      </c>
      <c r="B36" s="340" t="s">
        <v>356</v>
      </c>
      <c r="C36" s="261">
        <v>6.5699999999999995E-2</v>
      </c>
      <c r="D36" s="261">
        <v>6.7599999999999993E-2</v>
      </c>
      <c r="E36" s="261">
        <v>6.83E-2</v>
      </c>
      <c r="F36" s="261">
        <v>6.7299999999999999E-2</v>
      </c>
      <c r="G36" s="261">
        <v>6.7299999999999999E-2</v>
      </c>
      <c r="H36" s="261">
        <v>6.5500000000000003E-2</v>
      </c>
      <c r="I36" s="261">
        <v>6.4699999999999994E-2</v>
      </c>
      <c r="J36" s="261">
        <v>6.4000000000000001E-2</v>
      </c>
      <c r="K36" s="261">
        <v>6.5199999999999994E-2</v>
      </c>
      <c r="L36" s="261">
        <v>6.7100000000000007E-2</v>
      </c>
      <c r="M36" s="261">
        <v>6.8199999999999997E-2</v>
      </c>
      <c r="N36" s="261">
        <v>6.88E-2</v>
      </c>
      <c r="O36" s="261">
        <v>6.88E-2</v>
      </c>
      <c r="P36" s="261">
        <v>6.9500000000000006E-2</v>
      </c>
      <c r="Q36" s="261">
        <v>6.9800000000000001E-2</v>
      </c>
      <c r="R36" s="261">
        <v>7.0800000000000002E-2</v>
      </c>
      <c r="S36" s="261">
        <v>7.0000000000000007E-2</v>
      </c>
      <c r="T36" s="261">
        <v>7.0300000000000001E-2</v>
      </c>
      <c r="U36" s="261">
        <v>6.8699999999999997E-2</v>
      </c>
      <c r="V36" s="261">
        <v>6.8199999999999997E-2</v>
      </c>
      <c r="W36" s="261">
        <v>6.7699999999999996E-2</v>
      </c>
      <c r="X36" s="261">
        <v>6.9199999999999998E-2</v>
      </c>
      <c r="Y36" s="261">
        <v>7.1300000000000002E-2</v>
      </c>
      <c r="Z36" s="261">
        <v>7.2800000000000004E-2</v>
      </c>
      <c r="AA36" s="261">
        <v>7.1800000000000003E-2</v>
      </c>
      <c r="AB36" s="261">
        <v>5.1799999999999999E-2</v>
      </c>
      <c r="AC36" s="261">
        <v>5.1799999999999999E-2</v>
      </c>
      <c r="AD36" s="261">
        <v>4.1799999999999997E-2</v>
      </c>
      <c r="AE36" s="261">
        <v>3.1800000000000002E-2</v>
      </c>
      <c r="AF36" s="261">
        <v>3.1800000000000002E-2</v>
      </c>
      <c r="AG36" s="261">
        <v>3.1699999999999999E-2</v>
      </c>
      <c r="AH36" s="261">
        <v>3.1699999999999999E-2</v>
      </c>
      <c r="AI36" s="261">
        <v>3.1800000000000002E-2</v>
      </c>
      <c r="AJ36" s="261">
        <v>3.1800000000000002E-2</v>
      </c>
      <c r="AK36" s="261">
        <v>3.1800000000000002E-2</v>
      </c>
      <c r="AL36" s="261">
        <v>3.1800000000000002E-2</v>
      </c>
      <c r="AM36" s="261">
        <v>3.1699999999999999E-2</v>
      </c>
      <c r="AN36" s="261">
        <v>3.1699999999999999E-2</v>
      </c>
      <c r="AO36" s="261">
        <v>3.1699999999999999E-2</v>
      </c>
      <c r="AP36" s="261">
        <v>3.1699999999999999E-2</v>
      </c>
      <c r="AQ36" s="261">
        <v>3.1699999999999999E-2</v>
      </c>
      <c r="AR36" s="261">
        <v>3.1800000000000002E-2</v>
      </c>
      <c r="AS36" s="261">
        <v>3.1800000000000002E-2</v>
      </c>
      <c r="AT36" s="261">
        <v>3.1800000000000002E-2</v>
      </c>
      <c r="AU36" s="261">
        <v>3.1800000000000002E-2</v>
      </c>
      <c r="AV36" s="261">
        <v>3.1800000000000002E-2</v>
      </c>
      <c r="AW36" s="261">
        <v>3.1800000000000002E-2</v>
      </c>
      <c r="AX36" s="261">
        <v>3.1800000000000002E-2</v>
      </c>
      <c r="AY36" s="261">
        <v>3.1699999999999999E-2</v>
      </c>
      <c r="AZ36" s="794">
        <v>3.1699999999999999E-2</v>
      </c>
      <c r="BA36" s="794">
        <v>3.1699999999999999E-2</v>
      </c>
      <c r="BB36" s="794">
        <v>3.1600000000000003E-2</v>
      </c>
      <c r="BC36" s="794">
        <v>3.2041806011999997E-2</v>
      </c>
      <c r="BD36" s="794">
        <v>3.2074209062000002E-2</v>
      </c>
      <c r="BE36" s="794">
        <v>3.2070871206000003E-2</v>
      </c>
      <c r="BF36" s="329">
        <v>3.2121339109000002E-2</v>
      </c>
      <c r="BG36" s="329">
        <v>3.2125087721999998E-2</v>
      </c>
      <c r="BH36" s="329">
        <v>3.2105538856000003E-2</v>
      </c>
      <c r="BI36" s="329">
        <v>3.2118480084999998E-2</v>
      </c>
      <c r="BJ36" s="329">
        <v>3.2137819679E-2</v>
      </c>
      <c r="BK36" s="329">
        <v>3.2099215101999999E-2</v>
      </c>
      <c r="BL36" s="329">
        <v>3.2138159579E-2</v>
      </c>
      <c r="BM36" s="329">
        <v>3.2118780838000002E-2</v>
      </c>
      <c r="BN36" s="329">
        <v>3.2133754656999997E-2</v>
      </c>
      <c r="BO36" s="329">
        <v>3.2137386428999999E-2</v>
      </c>
      <c r="BP36" s="329">
        <v>3.2163756114999997E-2</v>
      </c>
      <c r="BQ36" s="329">
        <v>3.2159509804000001E-2</v>
      </c>
      <c r="BR36" s="329">
        <v>3.2158146609000002E-2</v>
      </c>
      <c r="BS36" s="329">
        <v>3.2161675494000001E-2</v>
      </c>
      <c r="BT36" s="329">
        <v>3.2142493964999998E-2</v>
      </c>
      <c r="BU36" s="329">
        <v>3.2156086011999999E-2</v>
      </c>
      <c r="BV36" s="329">
        <v>3.2176407979000003E-2</v>
      </c>
      <c r="BW36" s="137"/>
    </row>
    <row r="37" spans="1:75" ht="12" customHeight="1" x14ac:dyDescent="0.2">
      <c r="B37" s="1006" t="s">
        <v>309</v>
      </c>
      <c r="C37" s="1005"/>
      <c r="D37" s="1005"/>
      <c r="E37" s="1005"/>
      <c r="F37" s="1005"/>
      <c r="G37" s="1005"/>
      <c r="H37" s="1005"/>
      <c r="I37" s="1005"/>
      <c r="J37" s="1005"/>
      <c r="K37" s="1005"/>
      <c r="L37" s="1005"/>
      <c r="M37" s="1005"/>
      <c r="N37" s="1005"/>
      <c r="O37" s="1005"/>
      <c r="P37" s="1005"/>
      <c r="Q37" s="1005"/>
      <c r="R37" s="71"/>
      <c r="S37" s="71"/>
      <c r="T37" s="71"/>
      <c r="U37" s="71"/>
      <c r="V37" s="71"/>
      <c r="W37" s="71"/>
      <c r="X37" s="71"/>
      <c r="Y37" s="71"/>
      <c r="Z37" s="71"/>
      <c r="AA37" s="71"/>
      <c r="AB37" s="71"/>
      <c r="AC37" s="71"/>
      <c r="AD37" s="71"/>
      <c r="AE37" s="71"/>
      <c r="AF37" s="71"/>
      <c r="AG37" s="71"/>
      <c r="AH37" s="71"/>
      <c r="AI37" s="71"/>
      <c r="AJ37" s="71"/>
      <c r="AK37" s="71"/>
      <c r="AL37" s="71"/>
      <c r="AM37" s="71"/>
      <c r="AN37" s="71"/>
      <c r="AO37" s="71"/>
      <c r="AP37" s="71"/>
      <c r="AQ37" s="71"/>
      <c r="AR37" s="71"/>
      <c r="AS37" s="71"/>
      <c r="AT37" s="71"/>
      <c r="AU37" s="71"/>
      <c r="AV37" s="71"/>
      <c r="AW37" s="71"/>
      <c r="AX37" s="71"/>
      <c r="AY37" s="562"/>
      <c r="AZ37" s="562"/>
      <c r="BA37" s="562"/>
      <c r="BB37" s="562"/>
      <c r="BC37" s="562"/>
      <c r="BD37" s="562"/>
      <c r="BE37" s="562"/>
      <c r="BF37" s="562"/>
      <c r="BG37" s="562"/>
      <c r="BH37" s="562"/>
      <c r="BI37" s="562"/>
      <c r="BJ37" s="107"/>
      <c r="BK37" s="107"/>
      <c r="BL37" s="107"/>
      <c r="BM37" s="107"/>
      <c r="BN37" s="107"/>
      <c r="BO37" s="107"/>
      <c r="BP37" s="107"/>
      <c r="BQ37" s="107"/>
      <c r="BR37" s="107"/>
      <c r="BS37" s="107"/>
      <c r="BT37" s="107"/>
      <c r="BU37" s="107"/>
      <c r="BV37" s="107"/>
      <c r="BW37" s="137"/>
    </row>
    <row r="38" spans="1:75" ht="12" customHeight="1" x14ac:dyDescent="0.2">
      <c r="B38" s="1017" t="s">
        <v>357</v>
      </c>
      <c r="C38" s="1017"/>
      <c r="D38" s="1017"/>
      <c r="E38" s="1017"/>
      <c r="F38" s="1017"/>
      <c r="G38" s="1017"/>
      <c r="H38" s="1017"/>
      <c r="I38" s="1017"/>
      <c r="J38" s="1017"/>
      <c r="K38" s="1017"/>
      <c r="L38" s="1017"/>
      <c r="M38" s="1017"/>
      <c r="N38" s="1017"/>
      <c r="O38" s="1017"/>
      <c r="P38" s="1017"/>
      <c r="Q38" s="1017"/>
      <c r="BD38" s="560"/>
      <c r="BE38" s="560"/>
      <c r="BF38" s="560"/>
      <c r="BK38" s="137"/>
      <c r="BL38" s="137"/>
      <c r="BM38" s="137"/>
      <c r="BN38" s="137"/>
      <c r="BO38" s="137"/>
      <c r="BP38" s="137"/>
      <c r="BQ38" s="137"/>
      <c r="BR38" s="137"/>
      <c r="BS38" s="137"/>
      <c r="BT38" s="137"/>
      <c r="BU38" s="137"/>
      <c r="BV38" s="137"/>
      <c r="BW38" s="137"/>
    </row>
    <row r="39" spans="1:75" ht="12" customHeight="1" x14ac:dyDescent="0.2">
      <c r="B39" s="1017" t="s">
        <v>358</v>
      </c>
      <c r="C39" s="1017"/>
      <c r="D39" s="1017"/>
      <c r="E39" s="1017"/>
      <c r="F39" s="1017"/>
      <c r="G39" s="1017"/>
      <c r="H39" s="1017"/>
      <c r="I39" s="1017"/>
      <c r="J39" s="1017"/>
      <c r="K39" s="1017"/>
      <c r="L39" s="1017"/>
      <c r="M39" s="1017"/>
      <c r="N39" s="1017"/>
      <c r="O39" s="1017"/>
      <c r="P39" s="1017"/>
      <c r="Q39" s="1017"/>
      <c r="BD39" s="560"/>
      <c r="BE39" s="560"/>
      <c r="BF39" s="560"/>
      <c r="BK39" s="137"/>
      <c r="BL39" s="137"/>
      <c r="BM39" s="137"/>
      <c r="BN39" s="137"/>
      <c r="BO39" s="137"/>
      <c r="BP39" s="137"/>
      <c r="BQ39" s="137"/>
      <c r="BR39" s="137"/>
      <c r="BS39" s="137"/>
      <c r="BT39" s="137"/>
      <c r="BU39" s="137"/>
      <c r="BV39" s="137"/>
      <c r="BW39" s="137"/>
    </row>
    <row r="40" spans="1:75" s="113" customFormat="1" ht="12" customHeight="1" x14ac:dyDescent="0.2">
      <c r="A40" s="112"/>
      <c r="B40" s="1006" t="s">
        <v>359</v>
      </c>
      <c r="C40" s="1005"/>
      <c r="D40" s="1005"/>
      <c r="E40" s="1005"/>
      <c r="F40" s="1005"/>
      <c r="G40" s="1005"/>
      <c r="H40" s="1005"/>
      <c r="I40" s="1005"/>
      <c r="J40" s="1005"/>
      <c r="K40" s="1005"/>
      <c r="L40" s="1005"/>
      <c r="M40" s="1005"/>
      <c r="N40" s="1005"/>
      <c r="O40" s="1005"/>
      <c r="P40" s="1005"/>
      <c r="Q40" s="1005"/>
      <c r="R40" s="234"/>
      <c r="AY40" s="729"/>
      <c r="AZ40" s="729"/>
      <c r="BA40" s="729"/>
      <c r="BB40" s="729"/>
      <c r="BC40" s="729"/>
      <c r="BD40" s="555"/>
      <c r="BE40" s="555"/>
      <c r="BF40" s="555"/>
      <c r="BG40" s="729"/>
      <c r="BH40" s="729"/>
      <c r="BI40" s="729"/>
      <c r="BJ40" s="163"/>
    </row>
    <row r="41" spans="1:75" s="114" customFormat="1" ht="12" customHeight="1" x14ac:dyDescent="0.2">
      <c r="A41" s="115"/>
      <c r="B41" s="691" t="s">
        <v>114</v>
      </c>
      <c r="C41" s="882"/>
      <c r="D41" s="882"/>
      <c r="E41" s="882"/>
      <c r="F41" s="882"/>
      <c r="G41" s="882"/>
      <c r="H41" s="707"/>
      <c r="I41" s="882"/>
      <c r="J41" s="882"/>
      <c r="K41" s="882"/>
      <c r="L41" s="882"/>
      <c r="M41" s="882"/>
      <c r="N41" s="882"/>
      <c r="O41" s="882"/>
      <c r="P41" s="882"/>
      <c r="Q41" s="882"/>
      <c r="AY41" s="561"/>
      <c r="AZ41" s="561"/>
      <c r="BA41" s="561"/>
      <c r="BB41" s="561"/>
      <c r="BC41" s="561"/>
      <c r="BD41" s="561"/>
      <c r="BE41" s="561"/>
      <c r="BF41" s="561"/>
      <c r="BG41" s="561"/>
      <c r="BH41" s="561"/>
      <c r="BI41" s="561"/>
      <c r="BJ41" s="162"/>
      <c r="BK41" s="162"/>
      <c r="BL41" s="162"/>
      <c r="BM41" s="162"/>
      <c r="BN41" s="162"/>
      <c r="BO41" s="162"/>
      <c r="BP41" s="162"/>
      <c r="BQ41" s="162"/>
      <c r="BR41" s="162"/>
      <c r="BS41" s="162"/>
      <c r="BT41" s="162"/>
      <c r="BU41" s="162"/>
      <c r="BV41" s="162"/>
      <c r="BW41" s="162"/>
    </row>
    <row r="42" spans="1:75" s="114" customFormat="1" ht="12" customHeight="1" x14ac:dyDescent="0.2">
      <c r="A42" s="115"/>
      <c r="B42" s="704" t="str">
        <f>Dates!$G$2</f>
        <v>EIA completed modeling and analysis for this report on Thursday, August 6, 2026.</v>
      </c>
      <c r="C42" s="891"/>
      <c r="D42" s="891"/>
      <c r="E42" s="891"/>
      <c r="F42" s="891"/>
      <c r="G42" s="891"/>
      <c r="H42" s="891"/>
      <c r="I42" s="891"/>
      <c r="J42" s="891"/>
      <c r="K42" s="891"/>
      <c r="L42" s="891"/>
      <c r="M42" s="891"/>
      <c r="N42" s="891"/>
      <c r="O42" s="891"/>
      <c r="P42" s="891"/>
      <c r="Q42" s="891"/>
      <c r="AY42" s="561"/>
      <c r="AZ42" s="561"/>
      <c r="BA42" s="561"/>
      <c r="BB42" s="561"/>
      <c r="BC42" s="561"/>
      <c r="BD42" s="559"/>
      <c r="BE42" s="559"/>
      <c r="BF42" s="559"/>
      <c r="BG42" s="561"/>
      <c r="BH42" s="561"/>
      <c r="BI42" s="561"/>
      <c r="BJ42" s="162"/>
    </row>
    <row r="43" spans="1:75" s="114" customFormat="1" ht="12" customHeight="1" x14ac:dyDescent="0.2">
      <c r="A43" s="115"/>
      <c r="B43" s="1002" t="s">
        <v>115</v>
      </c>
      <c r="C43" s="1003"/>
      <c r="D43" s="1003"/>
      <c r="E43" s="1003"/>
      <c r="F43" s="1003"/>
      <c r="G43" s="1003"/>
      <c r="H43" s="1003"/>
      <c r="I43" s="1003"/>
      <c r="J43" s="1003"/>
      <c r="K43" s="1003"/>
      <c r="L43" s="1003"/>
      <c r="M43" s="1003"/>
      <c r="N43" s="1003"/>
      <c r="O43" s="1003"/>
      <c r="P43" s="1003"/>
      <c r="Q43" s="1003"/>
      <c r="AY43" s="561"/>
      <c r="AZ43" s="561"/>
      <c r="BA43" s="561"/>
      <c r="BB43" s="561"/>
      <c r="BC43" s="561"/>
      <c r="BD43" s="559"/>
      <c r="BE43" s="559"/>
      <c r="BF43" s="559"/>
      <c r="BG43" s="561"/>
      <c r="BH43" s="561"/>
      <c r="BI43" s="561"/>
      <c r="BJ43" s="162"/>
    </row>
    <row r="44" spans="1:75" s="114" customFormat="1" ht="12" customHeight="1" x14ac:dyDescent="0.2">
      <c r="A44" s="115"/>
      <c r="B44" s="976" t="s">
        <v>116</v>
      </c>
      <c r="C44" s="977"/>
      <c r="D44" s="977"/>
      <c r="E44" s="977"/>
      <c r="F44" s="977"/>
      <c r="G44" s="977"/>
      <c r="H44" s="977"/>
      <c r="I44" s="977"/>
      <c r="J44" s="977"/>
      <c r="K44" s="977"/>
      <c r="L44" s="977"/>
      <c r="M44" s="977"/>
      <c r="N44" s="977"/>
      <c r="O44" s="977"/>
      <c r="P44" s="977"/>
      <c r="Q44" s="977"/>
      <c r="AY44" s="561"/>
      <c r="AZ44" s="561"/>
      <c r="BA44" s="561"/>
      <c r="BB44" s="561"/>
      <c r="BC44" s="561"/>
      <c r="BD44" s="559"/>
      <c r="BE44" s="559"/>
      <c r="BF44" s="559"/>
      <c r="BG44" s="561"/>
      <c r="BH44" s="561"/>
      <c r="BI44" s="561"/>
      <c r="BJ44" s="162"/>
    </row>
    <row r="45" spans="1:75" s="114" customFormat="1" ht="12" customHeight="1" x14ac:dyDescent="0.2">
      <c r="A45" s="115"/>
      <c r="B45" s="966" t="s">
        <v>122</v>
      </c>
      <c r="C45" s="1005"/>
      <c r="D45" s="1005"/>
      <c r="E45" s="1005"/>
      <c r="F45" s="1005"/>
      <c r="G45" s="1005"/>
      <c r="H45" s="1005"/>
      <c r="I45" s="1005"/>
      <c r="J45" s="1005"/>
      <c r="K45" s="1005"/>
      <c r="L45" s="1005"/>
      <c r="M45" s="1005"/>
      <c r="N45" s="1005"/>
      <c r="O45" s="1005"/>
      <c r="P45" s="1005"/>
      <c r="Q45" s="1005"/>
      <c r="AY45" s="561"/>
      <c r="AZ45" s="561"/>
      <c r="BA45" s="561"/>
      <c r="BB45" s="561"/>
      <c r="BC45" s="561"/>
      <c r="BD45" s="559"/>
      <c r="BE45" s="559"/>
      <c r="BF45" s="559"/>
      <c r="BG45" s="561"/>
      <c r="BH45" s="561"/>
      <c r="BI45" s="561"/>
      <c r="BJ45" s="162"/>
    </row>
    <row r="46" spans="1:75" s="114" customFormat="1" ht="12" customHeight="1" x14ac:dyDescent="0.2">
      <c r="A46" s="194"/>
      <c r="B46" s="698" t="s">
        <v>118</v>
      </c>
      <c r="C46" s="880"/>
      <c r="D46" s="880"/>
      <c r="E46" s="880"/>
      <c r="F46" s="880"/>
      <c r="G46" s="880"/>
      <c r="H46" s="708"/>
      <c r="I46" s="880"/>
      <c r="J46" s="880"/>
      <c r="K46" s="880"/>
      <c r="L46" s="880"/>
      <c r="M46" s="880"/>
      <c r="N46" s="880"/>
      <c r="O46" s="880"/>
      <c r="P46" s="880"/>
      <c r="Q46" s="881"/>
      <c r="AY46" s="561"/>
      <c r="AZ46" s="561"/>
      <c r="BA46" s="561"/>
      <c r="BB46" s="561"/>
      <c r="BC46" s="561"/>
      <c r="BD46" s="559"/>
      <c r="BE46" s="559"/>
      <c r="BF46" s="559"/>
      <c r="BG46" s="561"/>
      <c r="BH46" s="561"/>
      <c r="BI46" s="561"/>
      <c r="BJ46" s="162"/>
    </row>
    <row r="47" spans="1:75" ht="12.75" x14ac:dyDescent="0.2">
      <c r="B47" s="1019" t="s">
        <v>250</v>
      </c>
      <c r="C47" s="1005"/>
      <c r="D47" s="1005"/>
      <c r="E47" s="1005"/>
      <c r="F47" s="1005"/>
      <c r="G47" s="1005"/>
      <c r="H47" s="1005"/>
      <c r="I47" s="1005"/>
      <c r="J47" s="1005"/>
      <c r="K47" s="1005"/>
      <c r="L47" s="1005"/>
      <c r="M47" s="1005"/>
      <c r="N47" s="1005"/>
      <c r="O47" s="1005"/>
      <c r="P47" s="1005"/>
      <c r="Q47" s="1005"/>
      <c r="BK47" s="137"/>
      <c r="BL47" s="137"/>
      <c r="BM47" s="137"/>
      <c r="BN47" s="137"/>
      <c r="BO47" s="137"/>
      <c r="BP47" s="137"/>
      <c r="BQ47" s="137"/>
      <c r="BR47" s="137"/>
      <c r="BS47" s="137"/>
      <c r="BT47" s="137"/>
      <c r="BU47" s="137"/>
      <c r="BV47" s="137"/>
    </row>
    <row r="48" spans="1:75" ht="12.75" x14ac:dyDescent="0.2">
      <c r="B48" s="994" t="s">
        <v>191</v>
      </c>
      <c r="C48" s="1005"/>
      <c r="D48" s="1005"/>
      <c r="E48" s="1005"/>
      <c r="F48" s="1005"/>
      <c r="G48" s="1005"/>
      <c r="H48" s="1005"/>
      <c r="I48" s="1005"/>
      <c r="J48" s="1005"/>
      <c r="K48" s="1005"/>
      <c r="L48" s="1005"/>
      <c r="M48" s="1005"/>
      <c r="N48" s="1005"/>
      <c r="O48" s="1005"/>
      <c r="P48" s="1005"/>
      <c r="Q48" s="1005"/>
      <c r="BK48" s="137"/>
      <c r="BL48" s="137"/>
      <c r="BM48" s="137"/>
      <c r="BN48" s="137"/>
      <c r="BO48" s="137"/>
      <c r="BP48" s="137"/>
      <c r="BQ48" s="137"/>
      <c r="BR48" s="137"/>
      <c r="BS48" s="137"/>
      <c r="BT48" s="137"/>
      <c r="BU48" s="137"/>
      <c r="BV48" s="137"/>
    </row>
    <row r="49" spans="63:74" x14ac:dyDescent="0.2">
      <c r="BK49" s="137"/>
      <c r="BL49" s="137"/>
      <c r="BM49" s="137"/>
      <c r="BN49" s="137"/>
      <c r="BO49" s="137"/>
      <c r="BP49" s="137"/>
      <c r="BQ49" s="137"/>
      <c r="BR49" s="137"/>
      <c r="BS49" s="137"/>
      <c r="BT49" s="137"/>
      <c r="BU49" s="137"/>
      <c r="BV49" s="137"/>
    </row>
    <row r="50" spans="63:74" x14ac:dyDescent="0.2">
      <c r="BK50" s="137"/>
      <c r="BL50" s="137"/>
      <c r="BM50" s="137"/>
      <c r="BN50" s="137"/>
      <c r="BO50" s="137"/>
      <c r="BP50" s="137"/>
      <c r="BQ50" s="137"/>
      <c r="BR50" s="137"/>
      <c r="BS50" s="137"/>
      <c r="BT50" s="137"/>
      <c r="BU50" s="137"/>
      <c r="BV50" s="137"/>
    </row>
    <row r="51" spans="63:74" x14ac:dyDescent="0.2">
      <c r="BK51" s="137"/>
      <c r="BL51" s="137"/>
      <c r="BM51" s="137"/>
      <c r="BN51" s="137"/>
      <c r="BO51" s="137"/>
      <c r="BP51" s="137"/>
      <c r="BQ51" s="137"/>
      <c r="BR51" s="137"/>
      <c r="BS51" s="137"/>
      <c r="BT51" s="137"/>
      <c r="BU51" s="137"/>
      <c r="BV51" s="137"/>
    </row>
    <row r="52" spans="63:74" x14ac:dyDescent="0.2">
      <c r="BK52" s="137"/>
      <c r="BL52" s="137"/>
      <c r="BM52" s="137"/>
      <c r="BN52" s="137"/>
      <c r="BO52" s="137"/>
      <c r="BP52" s="137"/>
      <c r="BQ52" s="137"/>
      <c r="BR52" s="137"/>
      <c r="BS52" s="137"/>
      <c r="BT52" s="137"/>
      <c r="BU52" s="137"/>
      <c r="BV52" s="137"/>
    </row>
    <row r="53" spans="63:74" x14ac:dyDescent="0.2">
      <c r="BK53" s="137"/>
      <c r="BL53" s="137"/>
      <c r="BM53" s="137"/>
      <c r="BN53" s="137"/>
      <c r="BO53" s="137"/>
      <c r="BP53" s="137"/>
      <c r="BQ53" s="137"/>
      <c r="BR53" s="137"/>
      <c r="BS53" s="137"/>
      <c r="BT53" s="137"/>
      <c r="BU53" s="137"/>
      <c r="BV53" s="137"/>
    </row>
    <row r="54" spans="63:74" x14ac:dyDescent="0.2">
      <c r="BK54" s="137"/>
      <c r="BL54" s="137"/>
      <c r="BM54" s="137"/>
      <c r="BN54" s="137"/>
      <c r="BO54" s="137"/>
      <c r="BP54" s="137"/>
      <c r="BQ54" s="137"/>
      <c r="BR54" s="137"/>
      <c r="BS54" s="137"/>
      <c r="BT54" s="137"/>
      <c r="BU54" s="137"/>
      <c r="BV54" s="137"/>
    </row>
    <row r="55" spans="63:74" x14ac:dyDescent="0.2">
      <c r="BK55" s="137"/>
      <c r="BL55" s="137"/>
      <c r="BM55" s="137"/>
      <c r="BN55" s="137"/>
      <c r="BO55" s="137"/>
      <c r="BP55" s="137"/>
      <c r="BQ55" s="137"/>
      <c r="BR55" s="137"/>
      <c r="BS55" s="137"/>
      <c r="BT55" s="137"/>
      <c r="BU55" s="137"/>
      <c r="BV55" s="137"/>
    </row>
    <row r="56" spans="63:74" x14ac:dyDescent="0.2">
      <c r="BK56" s="137"/>
      <c r="BL56" s="137"/>
      <c r="BM56" s="137"/>
      <c r="BN56" s="137"/>
      <c r="BO56" s="137"/>
      <c r="BP56" s="137"/>
      <c r="BQ56" s="137"/>
      <c r="BR56" s="137"/>
      <c r="BS56" s="137"/>
      <c r="BT56" s="137"/>
      <c r="BU56" s="137"/>
      <c r="BV56" s="137"/>
    </row>
    <row r="57" spans="63:74" x14ac:dyDescent="0.2">
      <c r="BK57" s="137"/>
      <c r="BL57" s="137"/>
      <c r="BM57" s="137"/>
      <c r="BN57" s="137"/>
      <c r="BO57" s="137"/>
      <c r="BP57" s="137"/>
      <c r="BQ57" s="137"/>
      <c r="BR57" s="137"/>
      <c r="BS57" s="137"/>
      <c r="BT57" s="137"/>
      <c r="BU57" s="137"/>
      <c r="BV57" s="137"/>
    </row>
    <row r="58" spans="63:74" x14ac:dyDescent="0.2">
      <c r="BK58" s="137"/>
      <c r="BL58" s="137"/>
      <c r="BM58" s="137"/>
      <c r="BN58" s="137"/>
      <c r="BO58" s="137"/>
      <c r="BP58" s="137"/>
      <c r="BQ58" s="137"/>
      <c r="BR58" s="137"/>
      <c r="BS58" s="137"/>
      <c r="BT58" s="137"/>
      <c r="BU58" s="137"/>
      <c r="BV58" s="137"/>
    </row>
    <row r="59" spans="63:74" x14ac:dyDescent="0.2">
      <c r="BK59" s="137"/>
      <c r="BL59" s="137"/>
      <c r="BM59" s="137"/>
      <c r="BN59" s="137"/>
      <c r="BO59" s="137"/>
      <c r="BP59" s="137"/>
      <c r="BQ59" s="137"/>
      <c r="BR59" s="137"/>
      <c r="BS59" s="137"/>
      <c r="BT59" s="137"/>
      <c r="BU59" s="137"/>
      <c r="BV59" s="137"/>
    </row>
    <row r="60" spans="63:74" x14ac:dyDescent="0.2">
      <c r="BK60" s="137"/>
      <c r="BL60" s="137"/>
      <c r="BM60" s="137"/>
      <c r="BN60" s="137"/>
      <c r="BO60" s="137"/>
      <c r="BP60" s="137"/>
      <c r="BQ60" s="137"/>
      <c r="BR60" s="137"/>
      <c r="BS60" s="137"/>
      <c r="BT60" s="137"/>
      <c r="BU60" s="137"/>
      <c r="BV60" s="137"/>
    </row>
    <row r="61" spans="63:74" x14ac:dyDescent="0.2">
      <c r="BK61" s="137"/>
      <c r="BL61" s="137"/>
      <c r="BM61" s="137"/>
      <c r="BN61" s="137"/>
      <c r="BO61" s="137"/>
      <c r="BP61" s="137"/>
      <c r="BQ61" s="137"/>
      <c r="BR61" s="137"/>
      <c r="BS61" s="137"/>
      <c r="BT61" s="137"/>
      <c r="BU61" s="137"/>
      <c r="BV61" s="137"/>
    </row>
    <row r="62" spans="63:74" x14ac:dyDescent="0.2">
      <c r="BK62" s="137"/>
      <c r="BL62" s="137"/>
      <c r="BM62" s="137"/>
      <c r="BN62" s="137"/>
      <c r="BO62" s="137"/>
      <c r="BP62" s="137"/>
      <c r="BQ62" s="137"/>
      <c r="BR62" s="137"/>
      <c r="BS62" s="137"/>
      <c r="BT62" s="137"/>
      <c r="BU62" s="137"/>
      <c r="BV62" s="137"/>
    </row>
    <row r="63" spans="63:74" x14ac:dyDescent="0.2">
      <c r="BK63" s="137"/>
      <c r="BL63" s="137"/>
      <c r="BM63" s="137"/>
      <c r="BN63" s="137"/>
      <c r="BO63" s="137"/>
      <c r="BP63" s="137"/>
      <c r="BQ63" s="137"/>
      <c r="BR63" s="137"/>
      <c r="BS63" s="137"/>
      <c r="BT63" s="137"/>
      <c r="BU63" s="137"/>
      <c r="BV63" s="137"/>
    </row>
    <row r="64" spans="63:74" x14ac:dyDescent="0.2">
      <c r="BK64" s="137"/>
      <c r="BL64" s="137"/>
      <c r="BM64" s="137"/>
      <c r="BN64" s="137"/>
      <c r="BO64" s="137"/>
      <c r="BP64" s="137"/>
      <c r="BQ64" s="137"/>
      <c r="BR64" s="137"/>
      <c r="BS64" s="137"/>
      <c r="BT64" s="137"/>
      <c r="BU64" s="137"/>
      <c r="BV64" s="137"/>
    </row>
    <row r="65" spans="63:74" x14ac:dyDescent="0.2">
      <c r="BK65" s="137"/>
      <c r="BL65" s="137"/>
      <c r="BM65" s="137"/>
      <c r="BN65" s="137"/>
      <c r="BO65" s="137"/>
      <c r="BP65" s="137"/>
      <c r="BQ65" s="137"/>
      <c r="BR65" s="137"/>
      <c r="BS65" s="137"/>
      <c r="BT65" s="137"/>
      <c r="BU65" s="137"/>
      <c r="BV65" s="137"/>
    </row>
    <row r="66" spans="63:74" x14ac:dyDescent="0.2">
      <c r="BK66" s="137"/>
      <c r="BL66" s="137"/>
      <c r="BM66" s="137"/>
      <c r="BN66" s="137"/>
      <c r="BO66" s="137"/>
      <c r="BP66" s="137"/>
      <c r="BQ66" s="137"/>
      <c r="BR66" s="137"/>
      <c r="BS66" s="137"/>
      <c r="BT66" s="137"/>
      <c r="BU66" s="137"/>
      <c r="BV66" s="137"/>
    </row>
    <row r="67" spans="63:74" x14ac:dyDescent="0.2">
      <c r="BK67" s="137"/>
      <c r="BL67" s="137"/>
      <c r="BM67" s="137"/>
      <c r="BN67" s="137"/>
      <c r="BO67" s="137"/>
      <c r="BP67" s="137"/>
      <c r="BQ67" s="137"/>
      <c r="BR67" s="137"/>
      <c r="BS67" s="137"/>
      <c r="BT67" s="137"/>
      <c r="BU67" s="137"/>
      <c r="BV67" s="137"/>
    </row>
    <row r="68" spans="63:74" x14ac:dyDescent="0.2">
      <c r="BK68" s="137"/>
      <c r="BL68" s="137"/>
      <c r="BM68" s="137"/>
      <c r="BN68" s="137"/>
      <c r="BO68" s="137"/>
      <c r="BP68" s="137"/>
      <c r="BQ68" s="137"/>
      <c r="BR68" s="137"/>
      <c r="BS68" s="137"/>
      <c r="BT68" s="137"/>
      <c r="BU68" s="137"/>
      <c r="BV68" s="137"/>
    </row>
    <row r="69" spans="63:74" x14ac:dyDescent="0.2">
      <c r="BK69" s="137"/>
      <c r="BL69" s="137"/>
      <c r="BM69" s="137"/>
      <c r="BN69" s="137"/>
      <c r="BO69" s="137"/>
      <c r="BP69" s="137"/>
      <c r="BQ69" s="137"/>
      <c r="BR69" s="137"/>
      <c r="BS69" s="137"/>
      <c r="BT69" s="137"/>
      <c r="BU69" s="137"/>
      <c r="BV69" s="137"/>
    </row>
    <row r="70" spans="63:74" x14ac:dyDescent="0.2">
      <c r="BK70" s="137"/>
      <c r="BL70" s="137"/>
      <c r="BM70" s="137"/>
      <c r="BN70" s="137"/>
      <c r="BO70" s="137"/>
      <c r="BP70" s="137"/>
      <c r="BQ70" s="137"/>
      <c r="BR70" s="137"/>
      <c r="BS70" s="137"/>
      <c r="BT70" s="137"/>
      <c r="BU70" s="137"/>
      <c r="BV70" s="137"/>
    </row>
    <row r="71" spans="63:74" x14ac:dyDescent="0.2">
      <c r="BK71" s="137"/>
      <c r="BL71" s="137"/>
      <c r="BM71" s="137"/>
      <c r="BN71" s="137"/>
      <c r="BO71" s="137"/>
      <c r="BP71" s="137"/>
      <c r="BQ71" s="137"/>
      <c r="BR71" s="137"/>
      <c r="BS71" s="137"/>
      <c r="BT71" s="137"/>
      <c r="BU71" s="137"/>
      <c r="BV71" s="137"/>
    </row>
    <row r="72" spans="63:74" x14ac:dyDescent="0.2">
      <c r="BK72" s="137"/>
      <c r="BL72" s="137"/>
      <c r="BM72" s="137"/>
      <c r="BN72" s="137"/>
      <c r="BO72" s="137"/>
      <c r="BP72" s="137"/>
      <c r="BQ72" s="137"/>
      <c r="BR72" s="137"/>
      <c r="BS72" s="137"/>
      <c r="BT72" s="137"/>
      <c r="BU72" s="137"/>
      <c r="BV72" s="137"/>
    </row>
    <row r="73" spans="63:74" x14ac:dyDescent="0.2">
      <c r="BK73" s="137"/>
      <c r="BL73" s="137"/>
      <c r="BM73" s="137"/>
      <c r="BN73" s="137"/>
      <c r="BO73" s="137"/>
      <c r="BP73" s="137"/>
      <c r="BQ73" s="137"/>
      <c r="BR73" s="137"/>
      <c r="BS73" s="137"/>
      <c r="BT73" s="137"/>
      <c r="BU73" s="137"/>
      <c r="BV73" s="137"/>
    </row>
    <row r="74" spans="63:74" x14ac:dyDescent="0.2">
      <c r="BK74" s="137"/>
      <c r="BL74" s="137"/>
      <c r="BM74" s="137"/>
      <c r="BN74" s="137"/>
      <c r="BO74" s="137"/>
      <c r="BP74" s="137"/>
      <c r="BQ74" s="137"/>
      <c r="BR74" s="137"/>
      <c r="BS74" s="137"/>
      <c r="BT74" s="137"/>
      <c r="BU74" s="137"/>
      <c r="BV74" s="137"/>
    </row>
    <row r="75" spans="63:74" x14ac:dyDescent="0.2">
      <c r="BK75" s="137"/>
      <c r="BL75" s="137"/>
      <c r="BM75" s="137"/>
      <c r="BN75" s="137"/>
      <c r="BO75" s="137"/>
      <c r="BP75" s="137"/>
      <c r="BQ75" s="137"/>
      <c r="BR75" s="137"/>
      <c r="BS75" s="137"/>
      <c r="BT75" s="137"/>
      <c r="BU75" s="137"/>
      <c r="BV75" s="137"/>
    </row>
    <row r="76" spans="63:74" x14ac:dyDescent="0.2">
      <c r="BK76" s="137"/>
      <c r="BL76" s="137"/>
      <c r="BM76" s="137"/>
      <c r="BN76" s="137"/>
      <c r="BO76" s="137"/>
      <c r="BP76" s="137"/>
      <c r="BQ76" s="137"/>
      <c r="BR76" s="137"/>
      <c r="BS76" s="137"/>
      <c r="BT76" s="137"/>
      <c r="BU76" s="137"/>
      <c r="BV76" s="137"/>
    </row>
    <row r="77" spans="63:74" x14ac:dyDescent="0.2">
      <c r="BK77" s="137"/>
      <c r="BL77" s="137"/>
      <c r="BM77" s="137"/>
      <c r="BN77" s="137"/>
      <c r="BO77" s="137"/>
      <c r="BP77" s="137"/>
      <c r="BQ77" s="137"/>
      <c r="BR77" s="137"/>
      <c r="BS77" s="137"/>
      <c r="BT77" s="137"/>
      <c r="BU77" s="137"/>
      <c r="BV77" s="137"/>
    </row>
    <row r="78" spans="63:74" x14ac:dyDescent="0.2">
      <c r="BK78" s="137"/>
      <c r="BL78" s="137"/>
      <c r="BM78" s="137"/>
      <c r="BN78" s="137"/>
      <c r="BO78" s="137"/>
      <c r="BP78" s="137"/>
      <c r="BQ78" s="137"/>
      <c r="BR78" s="137"/>
      <c r="BS78" s="137"/>
      <c r="BT78" s="137"/>
      <c r="BU78" s="137"/>
      <c r="BV78" s="137"/>
    </row>
    <row r="79" spans="63:74" x14ac:dyDescent="0.2">
      <c r="BK79" s="137"/>
      <c r="BL79" s="137"/>
      <c r="BM79" s="137"/>
      <c r="BN79" s="137"/>
      <c r="BO79" s="137"/>
      <c r="BP79" s="137"/>
      <c r="BQ79" s="137"/>
      <c r="BR79" s="137"/>
      <c r="BS79" s="137"/>
      <c r="BT79" s="137"/>
      <c r="BU79" s="137"/>
      <c r="BV79" s="137"/>
    </row>
    <row r="80" spans="63:74" x14ac:dyDescent="0.2">
      <c r="BK80" s="137"/>
      <c r="BL80" s="137"/>
      <c r="BM80" s="137"/>
      <c r="BN80" s="137"/>
      <c r="BO80" s="137"/>
      <c r="BP80" s="137"/>
      <c r="BQ80" s="137"/>
      <c r="BR80" s="137"/>
      <c r="BS80" s="137"/>
      <c r="BT80" s="137"/>
      <c r="BU80" s="137"/>
      <c r="BV80" s="137"/>
    </row>
    <row r="81" spans="63:74" x14ac:dyDescent="0.2">
      <c r="BK81" s="137"/>
      <c r="BL81" s="137"/>
      <c r="BM81" s="137"/>
      <c r="BN81" s="137"/>
      <c r="BO81" s="137"/>
      <c r="BP81" s="137"/>
      <c r="BQ81" s="137"/>
      <c r="BR81" s="137"/>
      <c r="BS81" s="137"/>
      <c r="BT81" s="137"/>
      <c r="BU81" s="137"/>
      <c r="BV81" s="137"/>
    </row>
    <row r="82" spans="63:74" x14ac:dyDescent="0.2">
      <c r="BK82" s="137"/>
      <c r="BL82" s="137"/>
      <c r="BM82" s="137"/>
      <c r="BN82" s="137"/>
      <c r="BO82" s="137"/>
      <c r="BP82" s="137"/>
      <c r="BQ82" s="137"/>
      <c r="BR82" s="137"/>
      <c r="BS82" s="137"/>
      <c r="BT82" s="137"/>
      <c r="BU82" s="137"/>
      <c r="BV82" s="137"/>
    </row>
    <row r="83" spans="63:74" x14ac:dyDescent="0.2">
      <c r="BK83" s="137"/>
      <c r="BL83" s="137"/>
      <c r="BM83" s="137"/>
      <c r="BN83" s="137"/>
      <c r="BO83" s="137"/>
      <c r="BP83" s="137"/>
      <c r="BQ83" s="137"/>
      <c r="BR83" s="137"/>
      <c r="BS83" s="137"/>
      <c r="BT83" s="137"/>
      <c r="BU83" s="137"/>
      <c r="BV83" s="137"/>
    </row>
    <row r="84" spans="63:74" x14ac:dyDescent="0.2">
      <c r="BK84" s="137"/>
      <c r="BL84" s="137"/>
      <c r="BM84" s="137"/>
      <c r="BN84" s="137"/>
      <c r="BO84" s="137"/>
      <c r="BP84" s="137"/>
      <c r="BQ84" s="137"/>
      <c r="BR84" s="137"/>
      <c r="BS84" s="137"/>
      <c r="BT84" s="137"/>
      <c r="BU84" s="137"/>
      <c r="BV84" s="137"/>
    </row>
    <row r="85" spans="63:74" x14ac:dyDescent="0.2">
      <c r="BK85" s="137"/>
      <c r="BL85" s="137"/>
      <c r="BM85" s="137"/>
      <c r="BN85" s="137"/>
      <c r="BO85" s="137"/>
      <c r="BP85" s="137"/>
      <c r="BQ85" s="137"/>
      <c r="BR85" s="137"/>
      <c r="BS85" s="137"/>
      <c r="BT85" s="137"/>
      <c r="BU85" s="137"/>
      <c r="BV85" s="137"/>
    </row>
    <row r="86" spans="63:74" x14ac:dyDescent="0.2">
      <c r="BK86" s="137"/>
      <c r="BL86" s="137"/>
      <c r="BM86" s="137"/>
      <c r="BN86" s="137"/>
      <c r="BO86" s="137"/>
      <c r="BP86" s="137"/>
      <c r="BQ86" s="137"/>
      <c r="BR86" s="137"/>
      <c r="BS86" s="137"/>
      <c r="BT86" s="137"/>
      <c r="BU86" s="137"/>
      <c r="BV86" s="137"/>
    </row>
    <row r="87" spans="63:74" x14ac:dyDescent="0.2">
      <c r="BK87" s="137"/>
      <c r="BL87" s="137"/>
      <c r="BM87" s="137"/>
      <c r="BN87" s="137"/>
      <c r="BO87" s="137"/>
      <c r="BP87" s="137"/>
      <c r="BQ87" s="137"/>
      <c r="BR87" s="137"/>
      <c r="BS87" s="137"/>
      <c r="BT87" s="137"/>
      <c r="BU87" s="137"/>
      <c r="BV87" s="137"/>
    </row>
    <row r="88" spans="63:74" x14ac:dyDescent="0.2">
      <c r="BK88" s="137"/>
      <c r="BL88" s="137"/>
      <c r="BM88" s="137"/>
      <c r="BN88" s="137"/>
      <c r="BO88" s="137"/>
      <c r="BP88" s="137"/>
      <c r="BQ88" s="137"/>
      <c r="BR88" s="137"/>
      <c r="BS88" s="137"/>
      <c r="BT88" s="137"/>
      <c r="BU88" s="137"/>
      <c r="BV88" s="137"/>
    </row>
    <row r="89" spans="63:74" x14ac:dyDescent="0.2">
      <c r="BK89" s="137"/>
      <c r="BL89" s="137"/>
      <c r="BM89" s="137"/>
      <c r="BN89" s="137"/>
      <c r="BO89" s="137"/>
      <c r="BP89" s="137"/>
      <c r="BQ89" s="137"/>
      <c r="BR89" s="137"/>
      <c r="BS89" s="137"/>
      <c r="BT89" s="137"/>
      <c r="BU89" s="137"/>
      <c r="BV89" s="137"/>
    </row>
    <row r="90" spans="63:74" x14ac:dyDescent="0.2">
      <c r="BK90" s="137"/>
      <c r="BL90" s="137"/>
      <c r="BM90" s="137"/>
      <c r="BN90" s="137"/>
      <c r="BO90" s="137"/>
      <c r="BP90" s="137"/>
      <c r="BQ90" s="137"/>
      <c r="BR90" s="137"/>
      <c r="BS90" s="137"/>
      <c r="BT90" s="137"/>
      <c r="BU90" s="137"/>
      <c r="BV90" s="137"/>
    </row>
    <row r="91" spans="63:74" x14ac:dyDescent="0.2">
      <c r="BK91" s="137"/>
      <c r="BL91" s="137"/>
      <c r="BM91" s="137"/>
      <c r="BN91" s="137"/>
      <c r="BO91" s="137"/>
      <c r="BP91" s="137"/>
      <c r="BQ91" s="137"/>
      <c r="BR91" s="137"/>
      <c r="BS91" s="137"/>
      <c r="BT91" s="137"/>
      <c r="BU91" s="137"/>
      <c r="BV91" s="137"/>
    </row>
    <row r="92" spans="63:74" x14ac:dyDescent="0.2">
      <c r="BK92" s="137"/>
      <c r="BL92" s="137"/>
      <c r="BM92" s="137"/>
      <c r="BN92" s="137"/>
      <c r="BO92" s="137"/>
      <c r="BP92" s="137"/>
      <c r="BQ92" s="137"/>
      <c r="BR92" s="137"/>
      <c r="BS92" s="137"/>
      <c r="BT92" s="137"/>
      <c r="BU92" s="137"/>
      <c r="BV92" s="137"/>
    </row>
    <row r="93" spans="63:74" x14ac:dyDescent="0.2">
      <c r="BK93" s="137"/>
      <c r="BL93" s="137"/>
      <c r="BM93" s="137"/>
      <c r="BN93" s="137"/>
      <c r="BO93" s="137"/>
      <c r="BP93" s="137"/>
      <c r="BQ93" s="137"/>
      <c r="BR93" s="137"/>
      <c r="BS93" s="137"/>
      <c r="BT93" s="137"/>
      <c r="BU93" s="137"/>
      <c r="BV93" s="137"/>
    </row>
    <row r="94" spans="63:74" x14ac:dyDescent="0.2">
      <c r="BK94" s="137"/>
      <c r="BL94" s="137"/>
      <c r="BM94" s="137"/>
      <c r="BN94" s="137"/>
      <c r="BO94" s="137"/>
      <c r="BP94" s="137"/>
      <c r="BQ94" s="137"/>
      <c r="BR94" s="137"/>
      <c r="BS94" s="137"/>
      <c r="BT94" s="137"/>
      <c r="BU94" s="137"/>
      <c r="BV94" s="137"/>
    </row>
    <row r="95" spans="63:74" x14ac:dyDescent="0.2">
      <c r="BK95" s="137"/>
      <c r="BL95" s="137"/>
      <c r="BM95" s="137"/>
      <c r="BN95" s="137"/>
      <c r="BO95" s="137"/>
      <c r="BP95" s="137"/>
      <c r="BQ95" s="137"/>
      <c r="BR95" s="137"/>
      <c r="BS95" s="137"/>
      <c r="BT95" s="137"/>
      <c r="BU95" s="137"/>
      <c r="BV95" s="137"/>
    </row>
    <row r="96" spans="63:74" x14ac:dyDescent="0.2">
      <c r="BK96" s="137"/>
      <c r="BL96" s="137"/>
      <c r="BM96" s="137"/>
      <c r="BN96" s="137"/>
      <c r="BO96" s="137"/>
      <c r="BP96" s="137"/>
      <c r="BQ96" s="137"/>
      <c r="BR96" s="137"/>
      <c r="BS96" s="137"/>
      <c r="BT96" s="137"/>
      <c r="BU96" s="137"/>
      <c r="BV96" s="137"/>
    </row>
    <row r="97" spans="63:74" x14ac:dyDescent="0.2">
      <c r="BK97" s="137"/>
      <c r="BL97" s="137"/>
      <c r="BM97" s="137"/>
      <c r="BN97" s="137"/>
      <c r="BO97" s="137"/>
      <c r="BP97" s="137"/>
      <c r="BQ97" s="137"/>
      <c r="BR97" s="137"/>
      <c r="BS97" s="137"/>
      <c r="BT97" s="137"/>
      <c r="BU97" s="137"/>
      <c r="BV97" s="137"/>
    </row>
    <row r="98" spans="63:74" x14ac:dyDescent="0.2">
      <c r="BK98" s="137"/>
      <c r="BL98" s="137"/>
      <c r="BM98" s="137"/>
      <c r="BN98" s="137"/>
      <c r="BO98" s="137"/>
      <c r="BP98" s="137"/>
      <c r="BQ98" s="137"/>
      <c r="BR98" s="137"/>
      <c r="BS98" s="137"/>
      <c r="BT98" s="137"/>
      <c r="BU98" s="137"/>
      <c r="BV98" s="137"/>
    </row>
    <row r="99" spans="63:74" x14ac:dyDescent="0.2">
      <c r="BK99" s="137"/>
      <c r="BL99" s="137"/>
      <c r="BM99" s="137"/>
      <c r="BN99" s="137"/>
      <c r="BO99" s="137"/>
      <c r="BP99" s="137"/>
      <c r="BQ99" s="137"/>
      <c r="BR99" s="137"/>
      <c r="BS99" s="137"/>
      <c r="BT99" s="137"/>
      <c r="BU99" s="137"/>
      <c r="BV99" s="137"/>
    </row>
    <row r="100" spans="63:74" x14ac:dyDescent="0.2">
      <c r="BK100" s="137"/>
      <c r="BL100" s="137"/>
      <c r="BM100" s="137"/>
      <c r="BN100" s="137"/>
      <c r="BO100" s="137"/>
      <c r="BP100" s="137"/>
      <c r="BQ100" s="137"/>
      <c r="BR100" s="137"/>
      <c r="BS100" s="137"/>
      <c r="BT100" s="137"/>
      <c r="BU100" s="137"/>
      <c r="BV100" s="137"/>
    </row>
    <row r="101" spans="63:74" x14ac:dyDescent="0.2">
      <c r="BK101" s="137"/>
      <c r="BL101" s="137"/>
      <c r="BM101" s="137"/>
      <c r="BN101" s="137"/>
      <c r="BO101" s="137"/>
      <c r="BP101" s="137"/>
      <c r="BQ101" s="137"/>
      <c r="BR101" s="137"/>
      <c r="BS101" s="137"/>
      <c r="BT101" s="137"/>
      <c r="BU101" s="137"/>
      <c r="BV101" s="137"/>
    </row>
    <row r="102" spans="63:74" x14ac:dyDescent="0.2">
      <c r="BK102" s="137"/>
      <c r="BL102" s="137"/>
      <c r="BM102" s="137"/>
      <c r="BN102" s="137"/>
      <c r="BO102" s="137"/>
      <c r="BP102" s="137"/>
      <c r="BQ102" s="137"/>
      <c r="BR102" s="137"/>
      <c r="BS102" s="137"/>
      <c r="BT102" s="137"/>
      <c r="BU102" s="137"/>
      <c r="BV102" s="137"/>
    </row>
    <row r="103" spans="63:74" x14ac:dyDescent="0.2">
      <c r="BK103" s="137"/>
      <c r="BL103" s="137"/>
      <c r="BM103" s="137"/>
      <c r="BN103" s="137"/>
      <c r="BO103" s="137"/>
      <c r="BP103" s="137"/>
      <c r="BQ103" s="137"/>
      <c r="BR103" s="137"/>
      <c r="BS103" s="137"/>
      <c r="BT103" s="137"/>
      <c r="BU103" s="137"/>
      <c r="BV103" s="137"/>
    </row>
    <row r="104" spans="63:74" x14ac:dyDescent="0.2">
      <c r="BK104" s="137"/>
      <c r="BL104" s="137"/>
      <c r="BM104" s="137"/>
      <c r="BN104" s="137"/>
      <c r="BO104" s="137"/>
      <c r="BP104" s="137"/>
      <c r="BQ104" s="137"/>
      <c r="BR104" s="137"/>
      <c r="BS104" s="137"/>
      <c r="BT104" s="137"/>
      <c r="BU104" s="137"/>
      <c r="BV104" s="137"/>
    </row>
    <row r="105" spans="63:74" x14ac:dyDescent="0.2">
      <c r="BK105" s="137"/>
      <c r="BL105" s="137"/>
      <c r="BM105" s="137"/>
      <c r="BN105" s="137"/>
      <c r="BO105" s="137"/>
      <c r="BP105" s="137"/>
      <c r="BQ105" s="137"/>
      <c r="BR105" s="137"/>
      <c r="BS105" s="137"/>
      <c r="BT105" s="137"/>
      <c r="BU105" s="137"/>
      <c r="BV105" s="137"/>
    </row>
    <row r="106" spans="63:74" x14ac:dyDescent="0.2">
      <c r="BK106" s="137"/>
      <c r="BL106" s="137"/>
      <c r="BM106" s="137"/>
      <c r="BN106" s="137"/>
      <c r="BO106" s="137"/>
      <c r="BP106" s="137"/>
      <c r="BQ106" s="137"/>
      <c r="BR106" s="137"/>
      <c r="BS106" s="137"/>
      <c r="BT106" s="137"/>
      <c r="BU106" s="137"/>
      <c r="BV106" s="137"/>
    </row>
    <row r="107" spans="63:74" x14ac:dyDescent="0.2">
      <c r="BK107" s="137"/>
      <c r="BL107" s="137"/>
      <c r="BM107" s="137"/>
      <c r="BN107" s="137"/>
      <c r="BO107" s="137"/>
      <c r="BP107" s="137"/>
      <c r="BQ107" s="137"/>
      <c r="BR107" s="137"/>
      <c r="BS107" s="137"/>
      <c r="BT107" s="137"/>
      <c r="BU107" s="137"/>
      <c r="BV107" s="137"/>
    </row>
    <row r="108" spans="63:74" x14ac:dyDescent="0.2">
      <c r="BK108" s="137"/>
      <c r="BL108" s="137"/>
      <c r="BM108" s="137"/>
      <c r="BN108" s="137"/>
      <c r="BO108" s="137"/>
      <c r="BP108" s="137"/>
      <c r="BQ108" s="137"/>
      <c r="BR108" s="137"/>
      <c r="BS108" s="137"/>
      <c r="BT108" s="137"/>
      <c r="BU108" s="137"/>
      <c r="BV108" s="137"/>
    </row>
    <row r="109" spans="63:74" x14ac:dyDescent="0.2">
      <c r="BK109" s="137"/>
      <c r="BL109" s="137"/>
      <c r="BM109" s="137"/>
      <c r="BN109" s="137"/>
      <c r="BO109" s="137"/>
      <c r="BP109" s="137"/>
      <c r="BQ109" s="137"/>
      <c r="BR109" s="137"/>
      <c r="BS109" s="137"/>
      <c r="BT109" s="137"/>
      <c r="BU109" s="137"/>
      <c r="BV109" s="137"/>
    </row>
    <row r="110" spans="63:74" x14ac:dyDescent="0.2">
      <c r="BK110" s="137"/>
      <c r="BL110" s="137"/>
      <c r="BM110" s="137"/>
      <c r="BN110" s="137"/>
      <c r="BO110" s="137"/>
      <c r="BP110" s="137"/>
      <c r="BQ110" s="137"/>
      <c r="BR110" s="137"/>
      <c r="BS110" s="137"/>
      <c r="BT110" s="137"/>
      <c r="BU110" s="137"/>
      <c r="BV110" s="137"/>
    </row>
    <row r="111" spans="63:74" x14ac:dyDescent="0.2">
      <c r="BK111" s="137"/>
      <c r="BL111" s="137"/>
      <c r="BM111" s="137"/>
      <c r="BN111" s="137"/>
      <c r="BO111" s="137"/>
      <c r="BP111" s="137"/>
      <c r="BQ111" s="137"/>
      <c r="BR111" s="137"/>
      <c r="BS111" s="137"/>
      <c r="BT111" s="137"/>
      <c r="BU111" s="137"/>
      <c r="BV111" s="137"/>
    </row>
    <row r="112" spans="63:74" x14ac:dyDescent="0.2">
      <c r="BK112" s="137"/>
      <c r="BL112" s="137"/>
      <c r="BM112" s="137"/>
      <c r="BN112" s="137"/>
      <c r="BO112" s="137"/>
      <c r="BP112" s="137"/>
      <c r="BQ112" s="137"/>
      <c r="BR112" s="137"/>
      <c r="BS112" s="137"/>
      <c r="BT112" s="137"/>
      <c r="BU112" s="137"/>
      <c r="BV112" s="137"/>
    </row>
    <row r="113" spans="63:74" x14ac:dyDescent="0.2">
      <c r="BK113" s="137"/>
      <c r="BL113" s="137"/>
      <c r="BM113" s="137"/>
      <c r="BN113" s="137"/>
      <c r="BO113" s="137"/>
      <c r="BP113" s="137"/>
      <c r="BQ113" s="137"/>
      <c r="BR113" s="137"/>
      <c r="BS113" s="137"/>
      <c r="BT113" s="137"/>
      <c r="BU113" s="137"/>
      <c r="BV113" s="137"/>
    </row>
    <row r="114" spans="63:74" x14ac:dyDescent="0.2">
      <c r="BK114" s="137"/>
      <c r="BL114" s="137"/>
      <c r="BM114" s="137"/>
      <c r="BN114" s="137"/>
      <c r="BO114" s="137"/>
      <c r="BP114" s="137"/>
      <c r="BQ114" s="137"/>
      <c r="BR114" s="137"/>
      <c r="BS114" s="137"/>
      <c r="BT114" s="137"/>
      <c r="BU114" s="137"/>
      <c r="BV114" s="137"/>
    </row>
    <row r="115" spans="63:74" x14ac:dyDescent="0.2">
      <c r="BK115" s="137"/>
      <c r="BL115" s="137"/>
      <c r="BM115" s="137"/>
      <c r="BN115" s="137"/>
      <c r="BO115" s="137"/>
      <c r="BP115" s="137"/>
      <c r="BQ115" s="137"/>
      <c r="BR115" s="137"/>
      <c r="BS115" s="137"/>
      <c r="BT115" s="137"/>
      <c r="BU115" s="137"/>
      <c r="BV115" s="137"/>
    </row>
    <row r="116" spans="63:74" x14ac:dyDescent="0.2">
      <c r="BK116" s="137"/>
      <c r="BL116" s="137"/>
      <c r="BM116" s="137"/>
      <c r="BN116" s="137"/>
      <c r="BO116" s="137"/>
      <c r="BP116" s="137"/>
      <c r="BQ116" s="137"/>
      <c r="BR116" s="137"/>
      <c r="BS116" s="137"/>
      <c r="BT116" s="137"/>
      <c r="BU116" s="137"/>
      <c r="BV116" s="137"/>
    </row>
    <row r="117" spans="63:74" x14ac:dyDescent="0.2">
      <c r="BK117" s="137"/>
      <c r="BL117" s="137"/>
      <c r="BM117" s="137"/>
      <c r="BN117" s="137"/>
      <c r="BO117" s="137"/>
      <c r="BP117" s="137"/>
      <c r="BQ117" s="137"/>
      <c r="BR117" s="137"/>
      <c r="BS117" s="137"/>
      <c r="BT117" s="137"/>
      <c r="BU117" s="137"/>
      <c r="BV117" s="137"/>
    </row>
    <row r="118" spans="63:74" x14ac:dyDescent="0.2">
      <c r="BK118" s="137"/>
      <c r="BL118" s="137"/>
      <c r="BM118" s="137"/>
      <c r="BN118" s="137"/>
      <c r="BO118" s="137"/>
      <c r="BP118" s="137"/>
      <c r="BQ118" s="137"/>
      <c r="BR118" s="137"/>
      <c r="BS118" s="137"/>
      <c r="BT118" s="137"/>
      <c r="BU118" s="137"/>
      <c r="BV118" s="137"/>
    </row>
    <row r="119" spans="63:74" x14ac:dyDescent="0.2">
      <c r="BK119" s="137"/>
      <c r="BL119" s="137"/>
      <c r="BM119" s="137"/>
      <c r="BN119" s="137"/>
      <c r="BO119" s="137"/>
      <c r="BP119" s="137"/>
      <c r="BQ119" s="137"/>
      <c r="BR119" s="137"/>
      <c r="BS119" s="137"/>
      <c r="BT119" s="137"/>
      <c r="BU119" s="137"/>
      <c r="BV119" s="137"/>
    </row>
    <row r="120" spans="63:74" x14ac:dyDescent="0.2">
      <c r="BK120" s="137"/>
      <c r="BL120" s="137"/>
      <c r="BM120" s="137"/>
      <c r="BN120" s="137"/>
      <c r="BO120" s="137"/>
      <c r="BP120" s="137"/>
      <c r="BQ120" s="137"/>
      <c r="BR120" s="137"/>
      <c r="BS120" s="137"/>
      <c r="BT120" s="137"/>
      <c r="BU120" s="137"/>
      <c r="BV120" s="137"/>
    </row>
    <row r="121" spans="63:74" x14ac:dyDescent="0.2">
      <c r="BK121" s="137"/>
      <c r="BL121" s="137"/>
      <c r="BM121" s="137"/>
      <c r="BN121" s="137"/>
      <c r="BO121" s="137"/>
      <c r="BP121" s="137"/>
      <c r="BQ121" s="137"/>
      <c r="BR121" s="137"/>
      <c r="BS121" s="137"/>
      <c r="BT121" s="137"/>
      <c r="BU121" s="137"/>
      <c r="BV121" s="137"/>
    </row>
    <row r="122" spans="63:74" x14ac:dyDescent="0.2">
      <c r="BK122" s="137"/>
      <c r="BL122" s="137"/>
      <c r="BM122" s="137"/>
      <c r="BN122" s="137"/>
      <c r="BO122" s="137"/>
      <c r="BP122" s="137"/>
      <c r="BQ122" s="137"/>
      <c r="BR122" s="137"/>
      <c r="BS122" s="137"/>
      <c r="BT122" s="137"/>
      <c r="BU122" s="137"/>
      <c r="BV122" s="137"/>
    </row>
    <row r="123" spans="63:74" x14ac:dyDescent="0.2">
      <c r="BK123" s="137"/>
      <c r="BL123" s="137"/>
      <c r="BM123" s="137"/>
      <c r="BN123" s="137"/>
      <c r="BO123" s="137"/>
      <c r="BP123" s="137"/>
      <c r="BQ123" s="137"/>
      <c r="BR123" s="137"/>
      <c r="BS123" s="137"/>
      <c r="BT123" s="137"/>
      <c r="BU123" s="137"/>
      <c r="BV123" s="137"/>
    </row>
    <row r="124" spans="63:74" x14ac:dyDescent="0.2">
      <c r="BK124" s="137"/>
      <c r="BL124" s="137"/>
      <c r="BM124" s="137"/>
      <c r="BN124" s="137"/>
      <c r="BO124" s="137"/>
      <c r="BP124" s="137"/>
      <c r="BQ124" s="137"/>
      <c r="BR124" s="137"/>
      <c r="BS124" s="137"/>
      <c r="BT124" s="137"/>
      <c r="BU124" s="137"/>
      <c r="BV124" s="137"/>
    </row>
    <row r="125" spans="63:74" x14ac:dyDescent="0.2">
      <c r="BK125" s="137"/>
      <c r="BL125" s="137"/>
      <c r="BM125" s="137"/>
      <c r="BN125" s="137"/>
      <c r="BO125" s="137"/>
      <c r="BP125" s="137"/>
      <c r="BQ125" s="137"/>
      <c r="BR125" s="137"/>
      <c r="BS125" s="137"/>
      <c r="BT125" s="137"/>
      <c r="BU125" s="137"/>
      <c r="BV125" s="137"/>
    </row>
    <row r="126" spans="63:74" x14ac:dyDescent="0.2">
      <c r="BK126" s="137"/>
      <c r="BL126" s="137"/>
      <c r="BM126" s="137"/>
      <c r="BN126" s="137"/>
      <c r="BO126" s="137"/>
      <c r="BP126" s="137"/>
      <c r="BQ126" s="137"/>
      <c r="BR126" s="137"/>
      <c r="BS126" s="137"/>
      <c r="BT126" s="137"/>
      <c r="BU126" s="137"/>
      <c r="BV126" s="137"/>
    </row>
    <row r="127" spans="63:74" x14ac:dyDescent="0.2">
      <c r="BK127" s="137"/>
      <c r="BL127" s="137"/>
      <c r="BM127" s="137"/>
      <c r="BN127" s="137"/>
      <c r="BO127" s="137"/>
      <c r="BP127" s="137"/>
      <c r="BQ127" s="137"/>
      <c r="BR127" s="137"/>
      <c r="BS127" s="137"/>
      <c r="BT127" s="137"/>
      <c r="BU127" s="137"/>
      <c r="BV127" s="137"/>
    </row>
    <row r="128" spans="63:74" x14ac:dyDescent="0.2">
      <c r="BK128" s="137"/>
      <c r="BL128" s="137"/>
      <c r="BM128" s="137"/>
      <c r="BN128" s="137"/>
      <c r="BO128" s="137"/>
      <c r="BP128" s="137"/>
      <c r="BQ128" s="137"/>
      <c r="BR128" s="137"/>
      <c r="BS128" s="137"/>
      <c r="BT128" s="137"/>
      <c r="BU128" s="137"/>
      <c r="BV128" s="137"/>
    </row>
  </sheetData>
  <mergeCells count="17">
    <mergeCell ref="A1:A2"/>
    <mergeCell ref="B39:Q39"/>
    <mergeCell ref="B43:Q43"/>
    <mergeCell ref="B44:Q44"/>
    <mergeCell ref="B1:AL1"/>
    <mergeCell ref="C3:N3"/>
    <mergeCell ref="O3:Z3"/>
    <mergeCell ref="AA3:AL3"/>
    <mergeCell ref="B38:Q38"/>
    <mergeCell ref="B37:Q37"/>
    <mergeCell ref="B40:Q40"/>
    <mergeCell ref="B47:Q47"/>
    <mergeCell ref="B48:Q48"/>
    <mergeCell ref="AM3:AX3"/>
    <mergeCell ref="AY3:BJ3"/>
    <mergeCell ref="BK3:BV3"/>
    <mergeCell ref="B45:Q45"/>
  </mergeCells>
  <phoneticPr fontId="4" type="noConversion"/>
  <hyperlinks>
    <hyperlink ref="A1:A2" location="Contents!A1" display="Table of Contents" xr:uid="{00000000-0004-0000-0600-000000000000}"/>
  </hyperlinks>
  <pageMargins left="0.25" right="0.25" top="0.25" bottom="0.25" header="0.5" footer="0.5"/>
  <pageSetup scale="3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dimension ref="A1:BV65"/>
  <sheetViews>
    <sheetView zoomScaleNormal="100" workbookViewId="0">
      <pane xSplit="2" ySplit="4" topLeftCell="AR5" activePane="bottomRight" state="frozen"/>
      <selection pane="topRight" activeCell="BF63" sqref="BF63"/>
      <selection pane="bottomLeft" activeCell="BF63" sqref="BF63"/>
      <selection pane="bottomRight" activeCell="B1" sqref="B1:BV1"/>
    </sheetView>
  </sheetViews>
  <sheetFormatPr defaultColWidth="8.5703125" defaultRowHeight="11.25" x14ac:dyDescent="0.2"/>
  <cols>
    <col min="1" max="1" width="17.5703125" style="57" customWidth="1"/>
    <col min="2" max="2" width="42.5703125" style="53" customWidth="1"/>
    <col min="3" max="50" width="6.5703125" style="53" customWidth="1"/>
    <col min="51" max="55" width="6.5703125" style="560" customWidth="1"/>
    <col min="56" max="58" width="6.5703125" style="557" customWidth="1"/>
    <col min="59" max="61" width="6.5703125" style="560" customWidth="1"/>
    <col min="62" max="62" width="6.5703125" style="137" customWidth="1"/>
    <col min="63" max="74" width="6.5703125" style="53" customWidth="1"/>
    <col min="75" max="16384" width="8.5703125" style="53"/>
  </cols>
  <sheetData>
    <row r="1" spans="1:74" ht="12.75" customHeight="1" x14ac:dyDescent="0.2">
      <c r="A1" s="970" t="s">
        <v>38</v>
      </c>
      <c r="B1" s="1022" t="s">
        <v>360</v>
      </c>
      <c r="C1" s="1022"/>
      <c r="D1" s="1022"/>
      <c r="E1" s="1022"/>
      <c r="F1" s="1022"/>
      <c r="G1" s="1022"/>
      <c r="H1" s="1022"/>
      <c r="I1" s="1022"/>
      <c r="J1" s="1022"/>
      <c r="K1" s="1022"/>
      <c r="L1" s="1022"/>
      <c r="M1" s="1022"/>
      <c r="N1" s="1022"/>
      <c r="O1" s="1022"/>
      <c r="P1" s="1022"/>
      <c r="Q1" s="1022"/>
      <c r="R1" s="1022"/>
      <c r="S1" s="1022"/>
      <c r="T1" s="1022"/>
      <c r="U1" s="1022"/>
      <c r="V1" s="1022"/>
      <c r="W1" s="1022"/>
      <c r="X1" s="1022"/>
      <c r="Y1" s="1022"/>
      <c r="Z1" s="1022"/>
      <c r="AA1" s="1022"/>
      <c r="AB1" s="1022"/>
      <c r="AC1" s="1022"/>
      <c r="AD1" s="1022"/>
      <c r="AE1" s="1022"/>
      <c r="AF1" s="1022"/>
      <c r="AG1" s="1022"/>
      <c r="AH1" s="1022"/>
      <c r="AI1" s="1022"/>
      <c r="AJ1" s="1022"/>
      <c r="AK1" s="1022"/>
      <c r="AL1" s="1022"/>
      <c r="AM1" s="1022"/>
      <c r="AN1" s="1022"/>
      <c r="AO1" s="1022"/>
      <c r="AP1" s="1022"/>
      <c r="AQ1" s="1022"/>
      <c r="AR1" s="1022"/>
      <c r="AS1" s="1022"/>
      <c r="AT1" s="1022"/>
      <c r="AU1" s="1022"/>
      <c r="AV1" s="1022"/>
      <c r="AW1" s="1022"/>
      <c r="AX1" s="1022"/>
      <c r="AY1" s="1022"/>
      <c r="AZ1" s="1022"/>
      <c r="BA1" s="1022"/>
      <c r="BB1" s="1022"/>
      <c r="BC1" s="1022"/>
      <c r="BD1" s="1022"/>
      <c r="BE1" s="1022"/>
      <c r="BF1" s="1022"/>
      <c r="BG1" s="1022"/>
      <c r="BH1" s="1022"/>
      <c r="BI1" s="1022"/>
      <c r="BJ1" s="1022"/>
      <c r="BK1" s="1022"/>
      <c r="BL1" s="1022"/>
      <c r="BM1" s="1022"/>
      <c r="BN1" s="1022"/>
      <c r="BO1" s="1022"/>
      <c r="BP1" s="1022"/>
      <c r="BQ1" s="1022"/>
      <c r="BR1" s="1022"/>
      <c r="BS1" s="1022"/>
      <c r="BT1" s="1022"/>
      <c r="BU1" s="1022"/>
      <c r="BV1" s="1022"/>
    </row>
    <row r="2" spans="1:74" ht="12.75" customHeight="1" x14ac:dyDescent="0.2">
      <c r="A2" s="971"/>
      <c r="B2" s="884" t="str">
        <f>"U.S. Energy Information Administration  |  Short-Term Energy Outlook  - "&amp;Dates!D1</f>
        <v>U.S. Energy Information Administration  |  Short-Term Energy Outlook  - August 2026</v>
      </c>
      <c r="C2" s="164"/>
      <c r="D2" s="164"/>
      <c r="E2" s="164"/>
      <c r="F2" s="164"/>
      <c r="G2" s="233"/>
      <c r="H2" s="266"/>
      <c r="I2" s="266"/>
      <c r="J2" s="199"/>
      <c r="K2" s="199"/>
      <c r="L2" s="199"/>
      <c r="M2" s="199"/>
      <c r="N2" s="199"/>
      <c r="O2" s="199"/>
      <c r="P2" s="199"/>
      <c r="Q2" s="199"/>
      <c r="R2" s="199"/>
      <c r="S2" s="199"/>
      <c r="T2" s="199"/>
      <c r="U2" s="199"/>
      <c r="V2" s="199"/>
      <c r="W2" s="199"/>
      <c r="X2" s="199"/>
      <c r="Y2" s="199"/>
      <c r="Z2" s="199"/>
      <c r="AA2" s="199"/>
      <c r="AB2" s="199"/>
      <c r="AC2" s="199"/>
      <c r="AD2" s="199"/>
      <c r="AE2" s="199"/>
      <c r="AF2" s="199"/>
      <c r="AG2" s="199"/>
      <c r="AH2" s="199"/>
      <c r="AI2" s="199"/>
      <c r="AJ2" s="199"/>
      <c r="AK2" s="199"/>
      <c r="AL2" s="199"/>
      <c r="AM2" s="914"/>
      <c r="AN2" s="914"/>
      <c r="AO2" s="914"/>
      <c r="AP2" s="914"/>
      <c r="AQ2" s="914"/>
      <c r="AR2" s="914"/>
      <c r="AS2" s="914"/>
      <c r="AT2" s="914"/>
      <c r="AU2" s="914"/>
      <c r="AV2" s="914"/>
      <c r="AW2" s="914"/>
      <c r="AX2" s="914"/>
      <c r="AY2" s="730"/>
      <c r="AZ2" s="730"/>
      <c r="BA2" s="730"/>
      <c r="BB2" s="730"/>
      <c r="BC2" s="730"/>
      <c r="BD2" s="563"/>
      <c r="BE2" s="563"/>
      <c r="BF2" s="563"/>
      <c r="BG2" s="730"/>
      <c r="BH2" s="730"/>
      <c r="BI2" s="730"/>
      <c r="BJ2" s="200"/>
      <c r="BK2" s="914"/>
      <c r="BL2" s="914"/>
      <c r="BM2" s="914"/>
      <c r="BN2" s="914"/>
      <c r="BO2" s="914"/>
      <c r="BP2" s="914"/>
      <c r="BQ2" s="914"/>
      <c r="BR2" s="914"/>
      <c r="BS2" s="914"/>
      <c r="BT2" s="914"/>
      <c r="BU2" s="914"/>
      <c r="BV2" s="915"/>
    </row>
    <row r="3" spans="1:74" ht="12.75" x14ac:dyDescent="0.2">
      <c r="A3" s="248" t="s">
        <v>39</v>
      </c>
      <c r="B3" s="136"/>
      <c r="C3" s="962">
        <f>Dates!D3</f>
        <v>2022</v>
      </c>
      <c r="D3" s="963"/>
      <c r="E3" s="963"/>
      <c r="F3" s="963"/>
      <c r="G3" s="963"/>
      <c r="H3" s="963"/>
      <c r="I3" s="963"/>
      <c r="J3" s="963"/>
      <c r="K3" s="963"/>
      <c r="L3" s="963"/>
      <c r="M3" s="963"/>
      <c r="N3" s="964"/>
      <c r="O3" s="962">
        <f>C3+1</f>
        <v>2023</v>
      </c>
      <c r="P3" s="965"/>
      <c r="Q3" s="965"/>
      <c r="R3" s="965"/>
      <c r="S3" s="965"/>
      <c r="T3" s="965"/>
      <c r="U3" s="965"/>
      <c r="V3" s="965"/>
      <c r="W3" s="965"/>
      <c r="X3" s="963"/>
      <c r="Y3" s="963"/>
      <c r="Z3" s="964"/>
      <c r="AA3" s="955">
        <f>O3+1</f>
        <v>2024</v>
      </c>
      <c r="AB3" s="963"/>
      <c r="AC3" s="963"/>
      <c r="AD3" s="963"/>
      <c r="AE3" s="963"/>
      <c r="AF3" s="963"/>
      <c r="AG3" s="963"/>
      <c r="AH3" s="963"/>
      <c r="AI3" s="963"/>
      <c r="AJ3" s="963"/>
      <c r="AK3" s="963"/>
      <c r="AL3" s="964"/>
      <c r="AM3" s="955">
        <f>AA3+1</f>
        <v>2025</v>
      </c>
      <c r="AN3" s="963"/>
      <c r="AO3" s="963"/>
      <c r="AP3" s="963"/>
      <c r="AQ3" s="963"/>
      <c r="AR3" s="963"/>
      <c r="AS3" s="963"/>
      <c r="AT3" s="963"/>
      <c r="AU3" s="963"/>
      <c r="AV3" s="963"/>
      <c r="AW3" s="963"/>
      <c r="AX3" s="964"/>
      <c r="AY3" s="955">
        <f>AM3+1</f>
        <v>2026</v>
      </c>
      <c r="AZ3" s="956"/>
      <c r="BA3" s="956"/>
      <c r="BB3" s="956"/>
      <c r="BC3" s="956"/>
      <c r="BD3" s="956"/>
      <c r="BE3" s="956"/>
      <c r="BF3" s="956"/>
      <c r="BG3" s="956"/>
      <c r="BH3" s="956"/>
      <c r="BI3" s="956"/>
      <c r="BJ3" s="957"/>
      <c r="BK3" s="955">
        <f>AY3+1</f>
        <v>2027</v>
      </c>
      <c r="BL3" s="963"/>
      <c r="BM3" s="963"/>
      <c r="BN3" s="963"/>
      <c r="BO3" s="963"/>
      <c r="BP3" s="963"/>
      <c r="BQ3" s="963"/>
      <c r="BR3" s="963"/>
      <c r="BS3" s="963"/>
      <c r="BT3" s="963"/>
      <c r="BU3" s="963"/>
      <c r="BV3" s="964"/>
    </row>
    <row r="4" spans="1:74" x14ac:dyDescent="0.2">
      <c r="A4" s="254" t="str">
        <f>TEXT(Dates!$D$2,"dddd, mmmm d, yyyy")</f>
        <v>Thursday, August 6, 2026</v>
      </c>
      <c r="B4" s="269"/>
      <c r="C4" s="11" t="s">
        <v>40</v>
      </c>
      <c r="D4" s="11" t="s">
        <v>41</v>
      </c>
      <c r="E4" s="11" t="s">
        <v>42</v>
      </c>
      <c r="F4" s="11" t="s">
        <v>43</v>
      </c>
      <c r="G4" s="11" t="s">
        <v>44</v>
      </c>
      <c r="H4" s="11" t="s">
        <v>45</v>
      </c>
      <c r="I4" s="11" t="s">
        <v>46</v>
      </c>
      <c r="J4" s="11" t="s">
        <v>47</v>
      </c>
      <c r="K4" s="11" t="s">
        <v>48</v>
      </c>
      <c r="L4" s="11" t="s">
        <v>49</v>
      </c>
      <c r="M4" s="11" t="s">
        <v>50</v>
      </c>
      <c r="N4" s="11" t="s">
        <v>51</v>
      </c>
      <c r="O4" s="11" t="s">
        <v>40</v>
      </c>
      <c r="P4" s="11" t="s">
        <v>41</v>
      </c>
      <c r="Q4" s="11" t="s">
        <v>42</v>
      </c>
      <c r="R4" s="11" t="s">
        <v>43</v>
      </c>
      <c r="S4" s="11" t="s">
        <v>44</v>
      </c>
      <c r="T4" s="11" t="s">
        <v>45</v>
      </c>
      <c r="U4" s="11" t="s">
        <v>46</v>
      </c>
      <c r="V4" s="11" t="s">
        <v>47</v>
      </c>
      <c r="W4" s="11" t="s">
        <v>48</v>
      </c>
      <c r="X4" s="11" t="s">
        <v>49</v>
      </c>
      <c r="Y4" s="11" t="s">
        <v>50</v>
      </c>
      <c r="Z4" s="11" t="s">
        <v>51</v>
      </c>
      <c r="AA4" s="11" t="s">
        <v>40</v>
      </c>
      <c r="AB4" s="11" t="s">
        <v>41</v>
      </c>
      <c r="AC4" s="11" t="s">
        <v>42</v>
      </c>
      <c r="AD4" s="11" t="s">
        <v>43</v>
      </c>
      <c r="AE4" s="11" t="s">
        <v>44</v>
      </c>
      <c r="AF4" s="11" t="s">
        <v>45</v>
      </c>
      <c r="AG4" s="11" t="s">
        <v>46</v>
      </c>
      <c r="AH4" s="11" t="s">
        <v>47</v>
      </c>
      <c r="AI4" s="11" t="s">
        <v>48</v>
      </c>
      <c r="AJ4" s="11" t="s">
        <v>49</v>
      </c>
      <c r="AK4" s="11" t="s">
        <v>50</v>
      </c>
      <c r="AL4" s="11" t="s">
        <v>51</v>
      </c>
      <c r="AM4" s="11" t="s">
        <v>40</v>
      </c>
      <c r="AN4" s="11" t="s">
        <v>41</v>
      </c>
      <c r="AO4" s="11" t="s">
        <v>42</v>
      </c>
      <c r="AP4" s="11" t="s">
        <v>43</v>
      </c>
      <c r="AQ4" s="11" t="s">
        <v>44</v>
      </c>
      <c r="AR4" s="11" t="s">
        <v>45</v>
      </c>
      <c r="AS4" s="11" t="s">
        <v>46</v>
      </c>
      <c r="AT4" s="11" t="s">
        <v>47</v>
      </c>
      <c r="AU4" s="11" t="s">
        <v>48</v>
      </c>
      <c r="AV4" s="11" t="s">
        <v>49</v>
      </c>
      <c r="AW4" s="11" t="s">
        <v>50</v>
      </c>
      <c r="AX4" s="11" t="s">
        <v>51</v>
      </c>
      <c r="AY4" s="553" t="s">
        <v>40</v>
      </c>
      <c r="AZ4" s="553" t="s">
        <v>41</v>
      </c>
      <c r="BA4" s="553" t="s">
        <v>42</v>
      </c>
      <c r="BB4" s="553" t="s">
        <v>43</v>
      </c>
      <c r="BC4" s="553" t="s">
        <v>44</v>
      </c>
      <c r="BD4" s="553" t="s">
        <v>45</v>
      </c>
      <c r="BE4" s="553" t="s">
        <v>46</v>
      </c>
      <c r="BF4" s="553" t="s">
        <v>47</v>
      </c>
      <c r="BG4" s="553" t="s">
        <v>48</v>
      </c>
      <c r="BH4" s="553" t="s">
        <v>49</v>
      </c>
      <c r="BI4" s="553" t="s">
        <v>50</v>
      </c>
      <c r="BJ4" s="11" t="s">
        <v>51</v>
      </c>
      <c r="BK4" s="11" t="s">
        <v>40</v>
      </c>
      <c r="BL4" s="11" t="s">
        <v>41</v>
      </c>
      <c r="BM4" s="11" t="s">
        <v>42</v>
      </c>
      <c r="BN4" s="11" t="s">
        <v>43</v>
      </c>
      <c r="BO4" s="11" t="s">
        <v>44</v>
      </c>
      <c r="BP4" s="11" t="s">
        <v>45</v>
      </c>
      <c r="BQ4" s="11" t="s">
        <v>46</v>
      </c>
      <c r="BR4" s="11" t="s">
        <v>47</v>
      </c>
      <c r="BS4" s="11" t="s">
        <v>48</v>
      </c>
      <c r="BT4" s="11" t="s">
        <v>49</v>
      </c>
      <c r="BU4" s="11" t="s">
        <v>50</v>
      </c>
      <c r="BV4" s="11" t="s">
        <v>51</v>
      </c>
    </row>
    <row r="5" spans="1:74" ht="11.1" customHeight="1" x14ac:dyDescent="0.2">
      <c r="A5" s="267"/>
      <c r="B5" s="259" t="s">
        <v>361</v>
      </c>
      <c r="AY5" s="53"/>
      <c r="BF5" s="761"/>
      <c r="BG5" s="761"/>
      <c r="BH5" s="761"/>
      <c r="BI5" s="761"/>
      <c r="BJ5" s="328"/>
      <c r="BK5" s="328"/>
      <c r="BL5" s="328"/>
      <c r="BM5" s="328"/>
      <c r="BN5" s="328"/>
      <c r="BO5" s="328"/>
      <c r="BP5" s="328"/>
      <c r="BQ5" s="328"/>
      <c r="BR5" s="328"/>
      <c r="BS5" s="328"/>
      <c r="BT5" s="328"/>
      <c r="BU5" s="328"/>
      <c r="BV5" s="328"/>
    </row>
    <row r="6" spans="1:74" s="210" customFormat="1" ht="11.1" customHeight="1" x14ac:dyDescent="0.2">
      <c r="A6" s="347" t="s">
        <v>195</v>
      </c>
      <c r="B6" s="341" t="s">
        <v>194</v>
      </c>
      <c r="C6" s="71">
        <v>74.584158699</v>
      </c>
      <c r="D6" s="71">
        <v>75.827991506000004</v>
      </c>
      <c r="E6" s="71">
        <v>75.729907853</v>
      </c>
      <c r="F6" s="71">
        <v>75.099464362000006</v>
      </c>
      <c r="G6" s="71">
        <v>74.450452674999994</v>
      </c>
      <c r="H6" s="71">
        <v>74.745497295999996</v>
      </c>
      <c r="I6" s="71">
        <v>75.694830003000007</v>
      </c>
      <c r="J6" s="71">
        <v>76.737649501999996</v>
      </c>
      <c r="K6" s="71">
        <v>77.268901935000002</v>
      </c>
      <c r="L6" s="71">
        <v>77.222387061999996</v>
      </c>
      <c r="M6" s="71">
        <v>77.341935894000002</v>
      </c>
      <c r="N6" s="71">
        <v>76.759779827000003</v>
      </c>
      <c r="O6" s="71">
        <v>76.799525017999997</v>
      </c>
      <c r="P6" s="71">
        <v>77.401000389000004</v>
      </c>
      <c r="Q6" s="71">
        <v>77.406712034999998</v>
      </c>
      <c r="R6" s="71">
        <v>76.759133215000006</v>
      </c>
      <c r="S6" s="71">
        <v>76.160943024999995</v>
      </c>
      <c r="T6" s="71">
        <v>76.632582477</v>
      </c>
      <c r="U6" s="71">
        <v>76.011162849000002</v>
      </c>
      <c r="V6" s="71">
        <v>75.565976989999996</v>
      </c>
      <c r="W6" s="71">
        <v>76.531095764</v>
      </c>
      <c r="X6" s="71">
        <v>76.731738978999999</v>
      </c>
      <c r="Y6" s="71">
        <v>77.498721110000005</v>
      </c>
      <c r="Z6" s="71">
        <v>77.757852263000004</v>
      </c>
      <c r="AA6" s="71">
        <v>76.365899979000005</v>
      </c>
      <c r="AB6" s="71">
        <v>77.059176042000004</v>
      </c>
      <c r="AC6" s="71">
        <v>77.479430124999993</v>
      </c>
      <c r="AD6" s="71">
        <v>76.972728947999997</v>
      </c>
      <c r="AE6" s="71">
        <v>76.309467713000004</v>
      </c>
      <c r="AF6" s="71">
        <v>76.023108191000006</v>
      </c>
      <c r="AG6" s="71">
        <v>76.315616954999996</v>
      </c>
      <c r="AH6" s="71">
        <v>76.547030512999996</v>
      </c>
      <c r="AI6" s="71">
        <v>75.441722553999995</v>
      </c>
      <c r="AJ6" s="71">
        <v>76.417157539000002</v>
      </c>
      <c r="AK6" s="71">
        <v>76.591918153999998</v>
      </c>
      <c r="AL6" s="71">
        <v>76.981448583000002</v>
      </c>
      <c r="AM6" s="71">
        <v>76.652730281000004</v>
      </c>
      <c r="AN6" s="71">
        <v>76.872749999999996</v>
      </c>
      <c r="AO6" s="71">
        <v>77.959056000000004</v>
      </c>
      <c r="AP6" s="71">
        <v>77.481311000000005</v>
      </c>
      <c r="AQ6" s="71">
        <v>77.586564999999993</v>
      </c>
      <c r="AR6" s="71">
        <v>78.708684000000005</v>
      </c>
      <c r="AS6" s="71">
        <v>79.222081000000003</v>
      </c>
      <c r="AT6" s="71">
        <v>79.669921000000002</v>
      </c>
      <c r="AU6" s="71">
        <v>80.883555999999999</v>
      </c>
      <c r="AV6" s="71">
        <v>80.629762999999997</v>
      </c>
      <c r="AW6" s="71">
        <v>80.492749000000003</v>
      </c>
      <c r="AX6" s="71">
        <v>80.369760999999997</v>
      </c>
      <c r="AY6" s="71">
        <v>79.109420999999998</v>
      </c>
      <c r="AZ6" s="792">
        <v>81.155953999999994</v>
      </c>
      <c r="BA6" s="792">
        <v>71.924347999999995</v>
      </c>
      <c r="BB6" s="792">
        <v>71.002385000000004</v>
      </c>
      <c r="BC6" s="792">
        <v>69.418668800999995</v>
      </c>
      <c r="BD6" s="792">
        <v>73.437725822999994</v>
      </c>
      <c r="BE6" s="792">
        <v>74.919352528999994</v>
      </c>
      <c r="BF6" s="317">
        <v>72.958151813000001</v>
      </c>
      <c r="BG6" s="317">
        <v>74.017106936999994</v>
      </c>
      <c r="BH6" s="317">
        <v>75.636478647000004</v>
      </c>
      <c r="BI6" s="317">
        <v>77.221852613999999</v>
      </c>
      <c r="BJ6" s="317">
        <v>78.395913523999994</v>
      </c>
      <c r="BK6" s="317">
        <v>79.224144042000006</v>
      </c>
      <c r="BL6" s="317">
        <v>80.259823581999996</v>
      </c>
      <c r="BM6" s="317">
        <v>80.769061726000004</v>
      </c>
      <c r="BN6" s="317">
        <v>81.019243087000007</v>
      </c>
      <c r="BO6" s="317">
        <v>80.971756343999999</v>
      </c>
      <c r="BP6" s="317">
        <v>80.846475126000001</v>
      </c>
      <c r="BQ6" s="317">
        <v>81.476762252</v>
      </c>
      <c r="BR6" s="317">
        <v>81.556263141000002</v>
      </c>
      <c r="BS6" s="317">
        <v>81.758264350999994</v>
      </c>
      <c r="BT6" s="317">
        <v>82.135146065000001</v>
      </c>
      <c r="BU6" s="317">
        <v>82.603168846000003</v>
      </c>
      <c r="BV6" s="317">
        <v>82.558925912999996</v>
      </c>
    </row>
    <row r="7" spans="1:74" ht="11.1" customHeight="1" x14ac:dyDescent="0.2">
      <c r="A7" s="267" t="s">
        <v>362</v>
      </c>
      <c r="B7" s="333" t="s">
        <v>312</v>
      </c>
      <c r="C7" s="226">
        <v>35.190100000000001</v>
      </c>
      <c r="D7" s="226">
        <v>35.679000000000002</v>
      </c>
      <c r="E7" s="226">
        <v>35.184899999999999</v>
      </c>
      <c r="F7" s="226">
        <v>34.6081</v>
      </c>
      <c r="G7" s="226">
        <v>34.605699999999999</v>
      </c>
      <c r="H7" s="226">
        <v>35.044600000000003</v>
      </c>
      <c r="I7" s="226">
        <v>35.582500000000003</v>
      </c>
      <c r="J7" s="226">
        <v>35.695099999999996</v>
      </c>
      <c r="K7" s="226">
        <v>35.940899999999999</v>
      </c>
      <c r="L7" s="226">
        <v>35.479199999999999</v>
      </c>
      <c r="M7" s="226">
        <v>35.567700000000002</v>
      </c>
      <c r="N7" s="226">
        <v>35.639400000000002</v>
      </c>
      <c r="O7" s="226">
        <v>34.8947</v>
      </c>
      <c r="P7" s="226">
        <v>35.296900000000001</v>
      </c>
      <c r="Q7" s="226">
        <v>35.186900000000001</v>
      </c>
      <c r="R7" s="226">
        <v>34.994900000000001</v>
      </c>
      <c r="S7" s="226">
        <v>34.288600000000002</v>
      </c>
      <c r="T7" s="226">
        <v>34.401499999999999</v>
      </c>
      <c r="U7" s="226">
        <v>33.312100000000001</v>
      </c>
      <c r="V7" s="226">
        <v>32.937899999999999</v>
      </c>
      <c r="W7" s="226">
        <v>33.756799999999998</v>
      </c>
      <c r="X7" s="226">
        <v>33.655500000000004</v>
      </c>
      <c r="Y7" s="226">
        <v>33.500100000000003</v>
      </c>
      <c r="Z7" s="226">
        <v>33.387500000000003</v>
      </c>
      <c r="AA7" s="226">
        <v>33.332999999999998</v>
      </c>
      <c r="AB7" s="226">
        <v>33.313299999999998</v>
      </c>
      <c r="AC7" s="226">
        <v>33.497700000000002</v>
      </c>
      <c r="AD7" s="226">
        <v>33.264699999999998</v>
      </c>
      <c r="AE7" s="226">
        <v>32.821599999999997</v>
      </c>
      <c r="AF7" s="226">
        <v>32.422499999999999</v>
      </c>
      <c r="AG7" s="226">
        <v>32.839300000000001</v>
      </c>
      <c r="AH7" s="226">
        <v>32.752899999999997</v>
      </c>
      <c r="AI7" s="226">
        <v>32.366300000000003</v>
      </c>
      <c r="AJ7" s="226">
        <v>32.1023</v>
      </c>
      <c r="AK7" s="226">
        <v>32.168399999999998</v>
      </c>
      <c r="AL7" s="226">
        <v>32.149000000000001</v>
      </c>
      <c r="AM7" s="226">
        <v>32.232500000000002</v>
      </c>
      <c r="AN7" s="226">
        <v>32.511099999999999</v>
      </c>
      <c r="AO7" s="226">
        <v>32.863999999999997</v>
      </c>
      <c r="AP7" s="226">
        <v>32.6173</v>
      </c>
      <c r="AQ7" s="226">
        <v>32.854500000000002</v>
      </c>
      <c r="AR7" s="226">
        <v>33.768599999999999</v>
      </c>
      <c r="AS7" s="226">
        <v>33.300800000000002</v>
      </c>
      <c r="AT7" s="226">
        <v>33.395000000000003</v>
      </c>
      <c r="AU7" s="226">
        <v>34.500799999999998</v>
      </c>
      <c r="AV7" s="226">
        <v>34.045499999999997</v>
      </c>
      <c r="AW7" s="226">
        <v>33.937600000000003</v>
      </c>
      <c r="AX7" s="226">
        <v>33.734699999999997</v>
      </c>
      <c r="AY7" s="226">
        <v>33.177900000000001</v>
      </c>
      <c r="AZ7" s="780">
        <v>34.446300000000001</v>
      </c>
      <c r="BA7" s="780">
        <v>27.0092</v>
      </c>
      <c r="BB7" s="780">
        <v>25.5886</v>
      </c>
      <c r="BC7" s="780">
        <v>25.390807145</v>
      </c>
      <c r="BD7" s="780">
        <v>27.582248185000001</v>
      </c>
      <c r="BE7" s="780">
        <v>28.681896688999998</v>
      </c>
      <c r="BF7" s="287">
        <v>27.317478827999999</v>
      </c>
      <c r="BG7" s="287">
        <v>28.100849086</v>
      </c>
      <c r="BH7" s="287">
        <v>29.360857768999999</v>
      </c>
      <c r="BI7" s="287">
        <v>30.364655233000001</v>
      </c>
      <c r="BJ7" s="287">
        <v>31.238851563000001</v>
      </c>
      <c r="BK7" s="287">
        <v>31.986497183000001</v>
      </c>
      <c r="BL7" s="287">
        <v>32.716718090999997</v>
      </c>
      <c r="BM7" s="287">
        <v>33.262298706999999</v>
      </c>
      <c r="BN7" s="287">
        <v>33.597428030000003</v>
      </c>
      <c r="BO7" s="287">
        <v>33.640259002000001</v>
      </c>
      <c r="BP7" s="287">
        <v>33.233415502</v>
      </c>
      <c r="BQ7" s="287">
        <v>33.641352648999998</v>
      </c>
      <c r="BR7" s="287">
        <v>33.496471133999997</v>
      </c>
      <c r="BS7" s="287">
        <v>33.641654017999997</v>
      </c>
      <c r="BT7" s="287">
        <v>33.634962741999999</v>
      </c>
      <c r="BU7" s="287">
        <v>33.638907265</v>
      </c>
      <c r="BV7" s="287">
        <v>33.633225621000001</v>
      </c>
    </row>
    <row r="8" spans="1:74" ht="11.1" customHeight="1" x14ac:dyDescent="0.2">
      <c r="A8" s="267" t="s">
        <v>363</v>
      </c>
      <c r="B8" s="333" t="s">
        <v>218</v>
      </c>
      <c r="C8" s="226">
        <v>11.450569</v>
      </c>
      <c r="D8" s="226">
        <v>11.465123999999999</v>
      </c>
      <c r="E8" s="226">
        <v>11.888377999999999</v>
      </c>
      <c r="F8" s="226">
        <v>11.82958</v>
      </c>
      <c r="G8" s="226">
        <v>11.757607</v>
      </c>
      <c r="H8" s="226">
        <v>11.919069</v>
      </c>
      <c r="I8" s="226">
        <v>12.008948</v>
      </c>
      <c r="J8" s="226">
        <v>12.134452</v>
      </c>
      <c r="K8" s="226">
        <v>12.429211</v>
      </c>
      <c r="L8" s="226">
        <v>12.441943</v>
      </c>
      <c r="M8" s="226">
        <v>12.493145</v>
      </c>
      <c r="N8" s="226">
        <v>12.201518</v>
      </c>
      <c r="O8" s="226">
        <v>12.640105</v>
      </c>
      <c r="P8" s="226">
        <v>12.620922999999999</v>
      </c>
      <c r="Q8" s="226">
        <v>12.867153999999999</v>
      </c>
      <c r="R8" s="226">
        <v>12.734163000000001</v>
      </c>
      <c r="S8" s="226">
        <v>12.73226</v>
      </c>
      <c r="T8" s="226">
        <v>12.787032999999999</v>
      </c>
      <c r="U8" s="226">
        <v>12.912464</v>
      </c>
      <c r="V8" s="226">
        <v>12.999148999999999</v>
      </c>
      <c r="W8" s="226">
        <v>13.17794</v>
      </c>
      <c r="X8" s="226">
        <v>13.213355</v>
      </c>
      <c r="Y8" s="226">
        <v>13.315652999999999</v>
      </c>
      <c r="Z8" s="226">
        <v>13.29698</v>
      </c>
      <c r="AA8" s="226">
        <v>12.517327999999999</v>
      </c>
      <c r="AB8" s="226">
        <v>13.128899000000001</v>
      </c>
      <c r="AC8" s="226">
        <v>13.190308999999999</v>
      </c>
      <c r="AD8" s="226">
        <v>13.313839</v>
      </c>
      <c r="AE8" s="226">
        <v>13.256073000000001</v>
      </c>
      <c r="AF8" s="226">
        <v>13.251652</v>
      </c>
      <c r="AG8" s="226">
        <v>13.21224</v>
      </c>
      <c r="AH8" s="226">
        <v>13.41051</v>
      </c>
      <c r="AI8" s="226">
        <v>13.170586</v>
      </c>
      <c r="AJ8" s="226">
        <v>13.529911999999999</v>
      </c>
      <c r="AK8" s="226">
        <v>13.395830999999999</v>
      </c>
      <c r="AL8" s="226">
        <v>13.437274</v>
      </c>
      <c r="AM8" s="226">
        <v>13.140373</v>
      </c>
      <c r="AN8" s="226">
        <v>13.239549999999999</v>
      </c>
      <c r="AO8" s="226">
        <v>13.452956</v>
      </c>
      <c r="AP8" s="226">
        <v>13.465611000000001</v>
      </c>
      <c r="AQ8" s="226">
        <v>13.446565</v>
      </c>
      <c r="AR8" s="226">
        <v>13.610484</v>
      </c>
      <c r="AS8" s="226">
        <v>13.707281</v>
      </c>
      <c r="AT8" s="226">
        <v>13.810121000000001</v>
      </c>
      <c r="AU8" s="226">
        <v>13.828156</v>
      </c>
      <c r="AV8" s="226">
        <v>13.863763000000001</v>
      </c>
      <c r="AW8" s="226">
        <v>13.789249</v>
      </c>
      <c r="AX8" s="226">
        <v>13.656661</v>
      </c>
      <c r="AY8" s="226">
        <v>13.305021</v>
      </c>
      <c r="AZ8" s="780">
        <v>13.710654</v>
      </c>
      <c r="BA8" s="780">
        <v>13.725747999999999</v>
      </c>
      <c r="BB8" s="780">
        <v>13.967385</v>
      </c>
      <c r="BC8" s="780">
        <v>13.714487999999999</v>
      </c>
      <c r="BD8" s="780">
        <v>13.795447684999999</v>
      </c>
      <c r="BE8" s="780">
        <v>13.821106211</v>
      </c>
      <c r="BF8" s="287">
        <v>13.83262</v>
      </c>
      <c r="BG8" s="287">
        <v>13.76933</v>
      </c>
      <c r="BH8" s="287">
        <v>13.871460000000001</v>
      </c>
      <c r="BI8" s="287">
        <v>14.009130000000001</v>
      </c>
      <c r="BJ8" s="287">
        <v>14.027089999999999</v>
      </c>
      <c r="BK8" s="287">
        <v>14.035159999999999</v>
      </c>
      <c r="BL8" s="287">
        <v>13.996169999999999</v>
      </c>
      <c r="BM8" s="287">
        <v>14.14753</v>
      </c>
      <c r="BN8" s="287">
        <v>14.19299</v>
      </c>
      <c r="BO8" s="287">
        <v>14.232989999999999</v>
      </c>
      <c r="BP8" s="287">
        <v>14.243460000000001</v>
      </c>
      <c r="BQ8" s="287">
        <v>14.2014</v>
      </c>
      <c r="BR8" s="287">
        <v>14.18596</v>
      </c>
      <c r="BS8" s="287">
        <v>14.05137</v>
      </c>
      <c r="BT8" s="287">
        <v>14.1107</v>
      </c>
      <c r="BU8" s="287">
        <v>14.206329999999999</v>
      </c>
      <c r="BV8" s="287">
        <v>14.22649</v>
      </c>
    </row>
    <row r="9" spans="1:74" ht="11.1" customHeight="1" x14ac:dyDescent="0.2">
      <c r="A9" s="267" t="s">
        <v>364</v>
      </c>
      <c r="B9" s="333" t="s">
        <v>315</v>
      </c>
      <c r="C9" s="226">
        <v>27.943489699000001</v>
      </c>
      <c r="D9" s="226">
        <v>28.683867505999999</v>
      </c>
      <c r="E9" s="226">
        <v>28.656629852999998</v>
      </c>
      <c r="F9" s="226">
        <v>28.661784361999999</v>
      </c>
      <c r="G9" s="226">
        <v>28.087145674999999</v>
      </c>
      <c r="H9" s="226">
        <v>27.781828296</v>
      </c>
      <c r="I9" s="226">
        <v>28.103382003</v>
      </c>
      <c r="J9" s="226">
        <v>28.908097502</v>
      </c>
      <c r="K9" s="226">
        <v>28.898790935000001</v>
      </c>
      <c r="L9" s="226">
        <v>29.301244061999999</v>
      </c>
      <c r="M9" s="226">
        <v>29.281090893999998</v>
      </c>
      <c r="N9" s="226">
        <v>28.918861827000001</v>
      </c>
      <c r="O9" s="226">
        <v>29.264720017999998</v>
      </c>
      <c r="P9" s="226">
        <v>29.483177389000002</v>
      </c>
      <c r="Q9" s="226">
        <v>29.352658035000001</v>
      </c>
      <c r="R9" s="226">
        <v>29.030070214999999</v>
      </c>
      <c r="S9" s="226">
        <v>29.140083024999999</v>
      </c>
      <c r="T9" s="226">
        <v>29.444049477</v>
      </c>
      <c r="U9" s="226">
        <v>29.786598849000001</v>
      </c>
      <c r="V9" s="226">
        <v>29.628927990000001</v>
      </c>
      <c r="W9" s="226">
        <v>29.596355763999998</v>
      </c>
      <c r="X9" s="226">
        <v>29.862883978999999</v>
      </c>
      <c r="Y9" s="226">
        <v>30.682968110000001</v>
      </c>
      <c r="Z9" s="226">
        <v>31.073372263</v>
      </c>
      <c r="AA9" s="226">
        <v>30.515571979000001</v>
      </c>
      <c r="AB9" s="226">
        <v>30.616977041999998</v>
      </c>
      <c r="AC9" s="226">
        <v>30.791421124999999</v>
      </c>
      <c r="AD9" s="226">
        <v>30.394189948000001</v>
      </c>
      <c r="AE9" s="226">
        <v>30.231794712999999</v>
      </c>
      <c r="AF9" s="226">
        <v>30.348956190999999</v>
      </c>
      <c r="AG9" s="226">
        <v>30.264076955</v>
      </c>
      <c r="AH9" s="226">
        <v>30.383620513</v>
      </c>
      <c r="AI9" s="226">
        <v>29.904836553999999</v>
      </c>
      <c r="AJ9" s="226">
        <v>30.784945538999999</v>
      </c>
      <c r="AK9" s="226">
        <v>31.027687153999999</v>
      </c>
      <c r="AL9" s="226">
        <v>31.395174582999999</v>
      </c>
      <c r="AM9" s="226">
        <v>31.279857281000002</v>
      </c>
      <c r="AN9" s="226">
        <v>31.1221</v>
      </c>
      <c r="AO9" s="226">
        <v>31.642099999999999</v>
      </c>
      <c r="AP9" s="226">
        <v>31.398399999999999</v>
      </c>
      <c r="AQ9" s="226">
        <v>31.285499999999999</v>
      </c>
      <c r="AR9" s="226">
        <v>31.329599999999999</v>
      </c>
      <c r="AS9" s="226">
        <v>32.213999999999999</v>
      </c>
      <c r="AT9" s="226">
        <v>32.464799999999997</v>
      </c>
      <c r="AU9" s="226">
        <v>32.554600000000001</v>
      </c>
      <c r="AV9" s="226">
        <v>32.720500000000001</v>
      </c>
      <c r="AW9" s="226">
        <v>32.765900000000002</v>
      </c>
      <c r="AX9" s="226">
        <v>32.978400000000001</v>
      </c>
      <c r="AY9" s="226">
        <v>32.6265</v>
      </c>
      <c r="AZ9" s="780">
        <v>32.999000000000002</v>
      </c>
      <c r="BA9" s="780">
        <v>31.189399999999999</v>
      </c>
      <c r="BB9" s="780">
        <v>31.446400000000001</v>
      </c>
      <c r="BC9" s="780">
        <v>30.313373656</v>
      </c>
      <c r="BD9" s="780">
        <v>32.060029952999997</v>
      </c>
      <c r="BE9" s="780">
        <v>32.416349629000003</v>
      </c>
      <c r="BF9" s="287">
        <v>31.808052986</v>
      </c>
      <c r="BG9" s="287">
        <v>32.146927851000001</v>
      </c>
      <c r="BH9" s="287">
        <v>32.404160879000003</v>
      </c>
      <c r="BI9" s="287">
        <v>32.848067381</v>
      </c>
      <c r="BJ9" s="287">
        <v>33.129971961000003</v>
      </c>
      <c r="BK9" s="287">
        <v>33.202486858999997</v>
      </c>
      <c r="BL9" s="287">
        <v>33.546935490999999</v>
      </c>
      <c r="BM9" s="287">
        <v>33.359233019000001</v>
      </c>
      <c r="BN9" s="287">
        <v>33.228825057000002</v>
      </c>
      <c r="BO9" s="287">
        <v>33.098507341999998</v>
      </c>
      <c r="BP9" s="287">
        <v>33.369599624000003</v>
      </c>
      <c r="BQ9" s="287">
        <v>33.634009603000003</v>
      </c>
      <c r="BR9" s="287">
        <v>33.873832006000001</v>
      </c>
      <c r="BS9" s="287">
        <v>34.065240332000002</v>
      </c>
      <c r="BT9" s="287">
        <v>34.389483323</v>
      </c>
      <c r="BU9" s="287">
        <v>34.757931581000001</v>
      </c>
      <c r="BV9" s="287">
        <v>34.699210291999997</v>
      </c>
    </row>
    <row r="10" spans="1:74" ht="11.1" customHeight="1" x14ac:dyDescent="0.2">
      <c r="A10" s="267"/>
      <c r="B10" s="342"/>
      <c r="AY10" s="53"/>
      <c r="AZ10" s="564"/>
      <c r="BA10" s="564"/>
      <c r="BB10" s="564"/>
      <c r="BC10" s="564"/>
      <c r="BD10" s="564"/>
      <c r="BE10" s="564"/>
      <c r="BF10" s="328"/>
      <c r="BG10" s="328"/>
      <c r="BH10" s="328"/>
      <c r="BI10" s="328"/>
      <c r="BJ10" s="328"/>
      <c r="BK10" s="328"/>
      <c r="BL10" s="328"/>
      <c r="BM10" s="328"/>
      <c r="BN10" s="328"/>
      <c r="BO10" s="328"/>
      <c r="BP10" s="328"/>
      <c r="BQ10" s="328"/>
      <c r="BR10" s="328"/>
      <c r="BS10" s="328"/>
      <c r="BT10" s="328"/>
      <c r="BU10" s="328"/>
      <c r="BV10" s="328"/>
    </row>
    <row r="11" spans="1:74" s="210" customFormat="1" ht="11.1" customHeight="1" x14ac:dyDescent="0.2">
      <c r="A11" s="347" t="s">
        <v>201</v>
      </c>
      <c r="B11" s="343" t="s">
        <v>316</v>
      </c>
      <c r="C11" s="71">
        <v>23.79</v>
      </c>
      <c r="D11" s="71">
        <v>24.45</v>
      </c>
      <c r="E11" s="71">
        <v>24.085000000000001</v>
      </c>
      <c r="F11" s="71">
        <v>24.37</v>
      </c>
      <c r="G11" s="71">
        <v>23.894600000000001</v>
      </c>
      <c r="H11" s="71">
        <v>24.02</v>
      </c>
      <c r="I11" s="71">
        <v>24.24</v>
      </c>
      <c r="J11" s="71">
        <v>25.17</v>
      </c>
      <c r="K11" s="71">
        <v>25.31</v>
      </c>
      <c r="L11" s="71">
        <v>24.905000000000001</v>
      </c>
      <c r="M11" s="71">
        <v>24.61</v>
      </c>
      <c r="N11" s="71">
        <v>24.66</v>
      </c>
      <c r="O11" s="71">
        <v>24.055</v>
      </c>
      <c r="P11" s="71">
        <v>24.34</v>
      </c>
      <c r="Q11" s="71">
        <v>24.555</v>
      </c>
      <c r="R11" s="71">
        <v>24.56</v>
      </c>
      <c r="S11" s="71">
        <v>24.085000000000001</v>
      </c>
      <c r="T11" s="71">
        <v>24.234999999999999</v>
      </c>
      <c r="U11" s="71">
        <v>23.39</v>
      </c>
      <c r="V11" s="71">
        <v>23.175000000000001</v>
      </c>
      <c r="W11" s="71">
        <v>23.824999999999999</v>
      </c>
      <c r="X11" s="71">
        <v>23.715</v>
      </c>
      <c r="Y11" s="71">
        <v>23.77</v>
      </c>
      <c r="Z11" s="71">
        <v>23.7</v>
      </c>
      <c r="AA11" s="71">
        <v>23.54</v>
      </c>
      <c r="AB11" s="71">
        <v>23.844999999999999</v>
      </c>
      <c r="AC11" s="71">
        <v>24.175000000000001</v>
      </c>
      <c r="AD11" s="71">
        <v>24.13</v>
      </c>
      <c r="AE11" s="71">
        <v>23.98</v>
      </c>
      <c r="AF11" s="71">
        <v>23.58</v>
      </c>
      <c r="AG11" s="71">
        <v>24.02</v>
      </c>
      <c r="AH11" s="71">
        <v>23.94</v>
      </c>
      <c r="AI11" s="71">
        <v>23.21</v>
      </c>
      <c r="AJ11" s="71">
        <v>23.71</v>
      </c>
      <c r="AK11" s="71">
        <v>23.725000000000001</v>
      </c>
      <c r="AL11" s="71">
        <v>23.88</v>
      </c>
      <c r="AM11" s="71">
        <v>23.87</v>
      </c>
      <c r="AN11" s="71">
        <v>24</v>
      </c>
      <c r="AO11" s="71">
        <v>24.25</v>
      </c>
      <c r="AP11" s="71">
        <v>24.055</v>
      </c>
      <c r="AQ11" s="71">
        <v>24.41</v>
      </c>
      <c r="AR11" s="71">
        <v>24.91</v>
      </c>
      <c r="AS11" s="71">
        <v>24.46</v>
      </c>
      <c r="AT11" s="71">
        <v>24.434999999999999</v>
      </c>
      <c r="AU11" s="71">
        <v>25.58</v>
      </c>
      <c r="AV11" s="71">
        <v>25.295000000000002</v>
      </c>
      <c r="AW11" s="71">
        <v>25.055</v>
      </c>
      <c r="AX11" s="71">
        <v>25.225000000000001</v>
      </c>
      <c r="AY11" s="71">
        <v>25.125</v>
      </c>
      <c r="AZ11" s="792">
        <v>25.95</v>
      </c>
      <c r="BA11" s="792">
        <v>18.43</v>
      </c>
      <c r="BB11" s="792">
        <v>16.850000000000001</v>
      </c>
      <c r="BC11" s="792">
        <v>16.38</v>
      </c>
      <c r="BD11" s="792">
        <v>18.73</v>
      </c>
      <c r="BE11" s="792">
        <v>20.350000000000001</v>
      </c>
      <c r="BF11" s="317">
        <v>18.36</v>
      </c>
      <c r="BG11" s="317">
        <v>19.190000000000001</v>
      </c>
      <c r="BH11" s="317">
        <v>20.32</v>
      </c>
      <c r="BI11" s="317">
        <v>21.45</v>
      </c>
      <c r="BJ11" s="317">
        <v>22.38</v>
      </c>
      <c r="BK11" s="317">
        <v>23.14</v>
      </c>
      <c r="BL11" s="317">
        <v>23.87</v>
      </c>
      <c r="BM11" s="317">
        <v>24.434999999999999</v>
      </c>
      <c r="BN11" s="317">
        <v>24.8</v>
      </c>
      <c r="BO11" s="317">
        <v>24.864999999999998</v>
      </c>
      <c r="BP11" s="317">
        <v>24.88</v>
      </c>
      <c r="BQ11" s="317">
        <v>24.91</v>
      </c>
      <c r="BR11" s="317">
        <v>24.925000000000001</v>
      </c>
      <c r="BS11" s="317">
        <v>24.94</v>
      </c>
      <c r="BT11" s="317">
        <v>24.954999999999998</v>
      </c>
      <c r="BU11" s="317">
        <v>24.99</v>
      </c>
      <c r="BV11" s="317">
        <v>25.004999999999999</v>
      </c>
    </row>
    <row r="12" spans="1:74" ht="11.1" customHeight="1" x14ac:dyDescent="0.2">
      <c r="A12" s="267" t="s">
        <v>365</v>
      </c>
      <c r="B12" s="333" t="s">
        <v>318</v>
      </c>
      <c r="C12" s="226">
        <v>0.97</v>
      </c>
      <c r="D12" s="226">
        <v>0.97</v>
      </c>
      <c r="E12" s="226">
        <v>0.98</v>
      </c>
      <c r="F12" s="226">
        <v>0.99</v>
      </c>
      <c r="G12" s="226">
        <v>1</v>
      </c>
      <c r="H12" s="226">
        <v>1.01</v>
      </c>
      <c r="I12" s="226">
        <v>1.01</v>
      </c>
      <c r="J12" s="226">
        <v>1.02</v>
      </c>
      <c r="K12" s="226">
        <v>1.02</v>
      </c>
      <c r="L12" s="226">
        <v>1.03</v>
      </c>
      <c r="M12" s="226">
        <v>1.01</v>
      </c>
      <c r="N12" s="226">
        <v>1.01</v>
      </c>
      <c r="O12" s="226">
        <v>1.01</v>
      </c>
      <c r="P12" s="226">
        <v>1.01</v>
      </c>
      <c r="Q12" s="226">
        <v>1</v>
      </c>
      <c r="R12" s="226">
        <v>1.01</v>
      </c>
      <c r="S12" s="226">
        <v>0.98</v>
      </c>
      <c r="T12" s="226">
        <v>0.95</v>
      </c>
      <c r="U12" s="226">
        <v>0.96</v>
      </c>
      <c r="V12" s="226">
        <v>0.94</v>
      </c>
      <c r="W12" s="226">
        <v>0.95</v>
      </c>
      <c r="X12" s="226">
        <v>0.96</v>
      </c>
      <c r="Y12" s="226">
        <v>0.96</v>
      </c>
      <c r="Z12" s="226">
        <v>0.95</v>
      </c>
      <c r="AA12" s="226">
        <v>0.92</v>
      </c>
      <c r="AB12" s="226">
        <v>0.91</v>
      </c>
      <c r="AC12" s="226">
        <v>0.91</v>
      </c>
      <c r="AD12" s="226">
        <v>0.91</v>
      </c>
      <c r="AE12" s="226">
        <v>0.9</v>
      </c>
      <c r="AF12" s="226">
        <v>0.9</v>
      </c>
      <c r="AG12" s="226">
        <v>0.91</v>
      </c>
      <c r="AH12" s="226">
        <v>0.91</v>
      </c>
      <c r="AI12" s="226">
        <v>0.91</v>
      </c>
      <c r="AJ12" s="226">
        <v>0.91</v>
      </c>
      <c r="AK12" s="226">
        <v>0.90500000000000003</v>
      </c>
      <c r="AL12" s="226">
        <v>0.92</v>
      </c>
      <c r="AM12" s="226">
        <v>0.91</v>
      </c>
      <c r="AN12" s="226">
        <v>0.92</v>
      </c>
      <c r="AO12" s="226">
        <v>0.91</v>
      </c>
      <c r="AP12" s="226">
        <v>0.91500000000000004</v>
      </c>
      <c r="AQ12" s="226">
        <v>0.92</v>
      </c>
      <c r="AR12" s="226">
        <v>0.92</v>
      </c>
      <c r="AS12" s="226">
        <v>0.93</v>
      </c>
      <c r="AT12" s="226">
        <v>0.94</v>
      </c>
      <c r="AU12" s="226">
        <v>0.95</v>
      </c>
      <c r="AV12" s="226">
        <v>0.94</v>
      </c>
      <c r="AW12" s="226">
        <v>0.97</v>
      </c>
      <c r="AX12" s="226">
        <v>0.97</v>
      </c>
      <c r="AY12" s="226">
        <v>0.96</v>
      </c>
      <c r="AZ12" s="780">
        <v>0.98</v>
      </c>
      <c r="BA12" s="780">
        <v>0.97</v>
      </c>
      <c r="BB12" s="780">
        <v>0.99</v>
      </c>
      <c r="BC12" s="780">
        <v>0.97</v>
      </c>
      <c r="BD12" s="780">
        <v>0.98</v>
      </c>
      <c r="BE12" s="780">
        <v>0.98</v>
      </c>
      <c r="BF12" s="287" t="s">
        <v>159</v>
      </c>
      <c r="BG12" s="287" t="s">
        <v>159</v>
      </c>
      <c r="BH12" s="287" t="s">
        <v>159</v>
      </c>
      <c r="BI12" s="287" t="s">
        <v>159</v>
      </c>
      <c r="BJ12" s="287" t="s">
        <v>159</v>
      </c>
      <c r="BK12" s="287" t="s">
        <v>159</v>
      </c>
      <c r="BL12" s="287" t="s">
        <v>159</v>
      </c>
      <c r="BM12" s="287" t="s">
        <v>159</v>
      </c>
      <c r="BN12" s="287" t="s">
        <v>159</v>
      </c>
      <c r="BO12" s="287" t="s">
        <v>159</v>
      </c>
      <c r="BP12" s="287" t="s">
        <v>159</v>
      </c>
      <c r="BQ12" s="287" t="s">
        <v>159</v>
      </c>
      <c r="BR12" s="287" t="s">
        <v>159</v>
      </c>
      <c r="BS12" s="287" t="s">
        <v>159</v>
      </c>
      <c r="BT12" s="287" t="s">
        <v>159</v>
      </c>
      <c r="BU12" s="287" t="s">
        <v>159</v>
      </c>
      <c r="BV12" s="287" t="s">
        <v>159</v>
      </c>
    </row>
    <row r="13" spans="1:74" ht="11.1" customHeight="1" x14ac:dyDescent="0.2">
      <c r="A13" s="267" t="s">
        <v>366</v>
      </c>
      <c r="B13" s="333" t="s">
        <v>320</v>
      </c>
      <c r="C13" s="226">
        <v>0.27</v>
      </c>
      <c r="D13" s="226">
        <v>0.28000000000000003</v>
      </c>
      <c r="E13" s="226">
        <v>0.26</v>
      </c>
      <c r="F13" s="226">
        <v>0.27</v>
      </c>
      <c r="G13" s="226">
        <v>0.28000000000000003</v>
      </c>
      <c r="H13" s="226">
        <v>0.28999999999999998</v>
      </c>
      <c r="I13" s="226">
        <v>0.27</v>
      </c>
      <c r="J13" s="226">
        <v>0.28000000000000003</v>
      </c>
      <c r="K13" s="226">
        <v>0.28999999999999998</v>
      </c>
      <c r="L13" s="226">
        <v>0.27</v>
      </c>
      <c r="M13" s="226">
        <v>0.25</v>
      </c>
      <c r="N13" s="226">
        <v>0.25</v>
      </c>
      <c r="O13" s="226">
        <v>0.26</v>
      </c>
      <c r="P13" s="226">
        <v>0.28000000000000003</v>
      </c>
      <c r="Q13" s="226">
        <v>0.26</v>
      </c>
      <c r="R13" s="226">
        <v>0.26</v>
      </c>
      <c r="S13" s="226">
        <v>0.25</v>
      </c>
      <c r="T13" s="226">
        <v>0.25</v>
      </c>
      <c r="U13" s="226">
        <v>0.26</v>
      </c>
      <c r="V13" s="226">
        <v>0.25</v>
      </c>
      <c r="W13" s="226">
        <v>0.26</v>
      </c>
      <c r="X13" s="226">
        <v>0.26</v>
      </c>
      <c r="Y13" s="226">
        <v>0.27</v>
      </c>
      <c r="Z13" s="226">
        <v>0.25</v>
      </c>
      <c r="AA13" s="226">
        <v>0.25</v>
      </c>
      <c r="AB13" s="226">
        <v>0.24</v>
      </c>
      <c r="AC13" s="226">
        <v>0.25</v>
      </c>
      <c r="AD13" s="226">
        <v>0.26</v>
      </c>
      <c r="AE13" s="226">
        <v>0.25</v>
      </c>
      <c r="AF13" s="226">
        <v>0.25</v>
      </c>
      <c r="AG13" s="226">
        <v>0.24</v>
      </c>
      <c r="AH13" s="226">
        <v>0.25</v>
      </c>
      <c r="AI13" s="226">
        <v>0.24</v>
      </c>
      <c r="AJ13" s="226">
        <v>0.24</v>
      </c>
      <c r="AK13" s="226">
        <v>0.22</v>
      </c>
      <c r="AL13" s="226">
        <v>0.24</v>
      </c>
      <c r="AM13" s="226">
        <v>0.24</v>
      </c>
      <c r="AN13" s="226">
        <v>0.24</v>
      </c>
      <c r="AO13" s="226">
        <v>0.23</v>
      </c>
      <c r="AP13" s="226">
        <v>0.23</v>
      </c>
      <c r="AQ13" s="226">
        <v>0.22</v>
      </c>
      <c r="AR13" s="226">
        <v>0.23</v>
      </c>
      <c r="AS13" s="226">
        <v>0.24</v>
      </c>
      <c r="AT13" s="226">
        <v>0.23</v>
      </c>
      <c r="AU13" s="226">
        <v>0.25</v>
      </c>
      <c r="AV13" s="226">
        <v>0.26</v>
      </c>
      <c r="AW13" s="226">
        <v>0.25</v>
      </c>
      <c r="AX13" s="226">
        <v>0.25</v>
      </c>
      <c r="AY13" s="226">
        <v>0.24</v>
      </c>
      <c r="AZ13" s="780">
        <v>0.25</v>
      </c>
      <c r="BA13" s="780">
        <v>0.26</v>
      </c>
      <c r="BB13" s="780">
        <v>0.26</v>
      </c>
      <c r="BC13" s="780">
        <v>0.26</v>
      </c>
      <c r="BD13" s="780">
        <v>0.26</v>
      </c>
      <c r="BE13" s="780">
        <v>0.25</v>
      </c>
      <c r="BF13" s="287" t="s">
        <v>159</v>
      </c>
      <c r="BG13" s="287" t="s">
        <v>159</v>
      </c>
      <c r="BH13" s="287" t="s">
        <v>159</v>
      </c>
      <c r="BI13" s="287" t="s">
        <v>159</v>
      </c>
      <c r="BJ13" s="287" t="s">
        <v>159</v>
      </c>
      <c r="BK13" s="287" t="s">
        <v>159</v>
      </c>
      <c r="BL13" s="287" t="s">
        <v>159</v>
      </c>
      <c r="BM13" s="287" t="s">
        <v>159</v>
      </c>
      <c r="BN13" s="287" t="s">
        <v>159</v>
      </c>
      <c r="BO13" s="287" t="s">
        <v>159</v>
      </c>
      <c r="BP13" s="287" t="s">
        <v>159</v>
      </c>
      <c r="BQ13" s="287" t="s">
        <v>159</v>
      </c>
      <c r="BR13" s="287" t="s">
        <v>159</v>
      </c>
      <c r="BS13" s="287" t="s">
        <v>159</v>
      </c>
      <c r="BT13" s="287" t="s">
        <v>159</v>
      </c>
      <c r="BU13" s="287" t="s">
        <v>159</v>
      </c>
      <c r="BV13" s="287" t="s">
        <v>159</v>
      </c>
    </row>
    <row r="14" spans="1:74" ht="11.1" customHeight="1" x14ac:dyDescent="0.2">
      <c r="A14" s="267" t="s">
        <v>367</v>
      </c>
      <c r="B14" s="333" t="s">
        <v>322</v>
      </c>
      <c r="C14" s="226">
        <v>0.1</v>
      </c>
      <c r="D14" s="226">
        <v>0.09</v>
      </c>
      <c r="E14" s="226">
        <v>0.09</v>
      </c>
      <c r="F14" s="226">
        <v>0.09</v>
      </c>
      <c r="G14" s="226">
        <v>0.09</v>
      </c>
      <c r="H14" s="226">
        <v>0.09</v>
      </c>
      <c r="I14" s="226">
        <v>0.1</v>
      </c>
      <c r="J14" s="226">
        <v>0.08</v>
      </c>
      <c r="K14" s="226">
        <v>0.1</v>
      </c>
      <c r="L14" s="226">
        <v>7.4999999999999997E-2</v>
      </c>
      <c r="M14" s="226">
        <v>0.06</v>
      </c>
      <c r="N14" s="226">
        <v>0.06</v>
      </c>
      <c r="O14" s="226">
        <v>5.5E-2</v>
      </c>
      <c r="P14" s="226">
        <v>0.06</v>
      </c>
      <c r="Q14" s="226">
        <v>5.5E-2</v>
      </c>
      <c r="R14" s="226">
        <v>0.06</v>
      </c>
      <c r="S14" s="226">
        <v>5.5E-2</v>
      </c>
      <c r="T14" s="226">
        <v>6.5000000000000002E-2</v>
      </c>
      <c r="U14" s="226">
        <v>0.06</v>
      </c>
      <c r="V14" s="226">
        <v>6.5000000000000002E-2</v>
      </c>
      <c r="W14" s="226">
        <v>0.05</v>
      </c>
      <c r="X14" s="226">
        <v>0.06</v>
      </c>
      <c r="Y14" s="226">
        <v>0.05</v>
      </c>
      <c r="Z14" s="226">
        <v>0.05</v>
      </c>
      <c r="AA14" s="226">
        <v>0.06</v>
      </c>
      <c r="AB14" s="226">
        <v>0.05</v>
      </c>
      <c r="AC14" s="226">
        <v>0.06</v>
      </c>
      <c r="AD14" s="226">
        <v>0.05</v>
      </c>
      <c r="AE14" s="226">
        <v>0.06</v>
      </c>
      <c r="AF14" s="226">
        <v>0.05</v>
      </c>
      <c r="AG14" s="226">
        <v>0.06</v>
      </c>
      <c r="AH14" s="226">
        <v>0.06</v>
      </c>
      <c r="AI14" s="226">
        <v>0.06</v>
      </c>
      <c r="AJ14" s="226">
        <v>0.05</v>
      </c>
      <c r="AK14" s="226">
        <v>0.06</v>
      </c>
      <c r="AL14" s="226">
        <v>7.0000000000000007E-2</v>
      </c>
      <c r="AM14" s="226">
        <v>0.05</v>
      </c>
      <c r="AN14" s="226">
        <v>0.06</v>
      </c>
      <c r="AO14" s="226">
        <v>0.06</v>
      </c>
      <c r="AP14" s="226">
        <v>0.05</v>
      </c>
      <c r="AQ14" s="226">
        <v>0.06</v>
      </c>
      <c r="AR14" s="226">
        <v>0.05</v>
      </c>
      <c r="AS14" s="226">
        <v>0.05</v>
      </c>
      <c r="AT14" s="226">
        <v>0.05</v>
      </c>
      <c r="AU14" s="226">
        <v>0.04</v>
      </c>
      <c r="AV14" s="226">
        <v>0.05</v>
      </c>
      <c r="AW14" s="226">
        <v>0.04</v>
      </c>
      <c r="AX14" s="226">
        <v>0.04</v>
      </c>
      <c r="AY14" s="226">
        <v>5.5E-2</v>
      </c>
      <c r="AZ14" s="780">
        <v>0.04</v>
      </c>
      <c r="BA14" s="780">
        <v>0.05</v>
      </c>
      <c r="BB14" s="780">
        <v>0.04</v>
      </c>
      <c r="BC14" s="780">
        <v>0.05</v>
      </c>
      <c r="BD14" s="780">
        <v>0.04</v>
      </c>
      <c r="BE14" s="780">
        <v>0.05</v>
      </c>
      <c r="BF14" s="287" t="s">
        <v>159</v>
      </c>
      <c r="BG14" s="287" t="s">
        <v>159</v>
      </c>
      <c r="BH14" s="287" t="s">
        <v>159</v>
      </c>
      <c r="BI14" s="287" t="s">
        <v>159</v>
      </c>
      <c r="BJ14" s="287" t="s">
        <v>159</v>
      </c>
      <c r="BK14" s="287" t="s">
        <v>159</v>
      </c>
      <c r="BL14" s="287" t="s">
        <v>159</v>
      </c>
      <c r="BM14" s="287" t="s">
        <v>159</v>
      </c>
      <c r="BN14" s="287" t="s">
        <v>159</v>
      </c>
      <c r="BO14" s="287" t="s">
        <v>159</v>
      </c>
      <c r="BP14" s="287" t="s">
        <v>159</v>
      </c>
      <c r="BQ14" s="287" t="s">
        <v>159</v>
      </c>
      <c r="BR14" s="287" t="s">
        <v>159</v>
      </c>
      <c r="BS14" s="287" t="s">
        <v>159</v>
      </c>
      <c r="BT14" s="287" t="s">
        <v>159</v>
      </c>
      <c r="BU14" s="287" t="s">
        <v>159</v>
      </c>
      <c r="BV14" s="287" t="s">
        <v>159</v>
      </c>
    </row>
    <row r="15" spans="1:74" ht="11.1" customHeight="1" x14ac:dyDescent="0.2">
      <c r="A15" s="267" t="s">
        <v>368</v>
      </c>
      <c r="B15" s="333" t="s">
        <v>324</v>
      </c>
      <c r="C15" s="226">
        <v>0.18</v>
      </c>
      <c r="D15" s="226">
        <v>0.19</v>
      </c>
      <c r="E15" s="226">
        <v>0.19</v>
      </c>
      <c r="F15" s="226">
        <v>0.2</v>
      </c>
      <c r="G15" s="226">
        <v>0.18</v>
      </c>
      <c r="H15" s="226">
        <v>0.19</v>
      </c>
      <c r="I15" s="226">
        <v>0.2</v>
      </c>
      <c r="J15" s="226">
        <v>0.19</v>
      </c>
      <c r="K15" s="226">
        <v>0.21</v>
      </c>
      <c r="L15" s="226">
        <v>0.22</v>
      </c>
      <c r="M15" s="226">
        <v>0.21</v>
      </c>
      <c r="N15" s="226">
        <v>0.19</v>
      </c>
      <c r="O15" s="226">
        <v>0.2</v>
      </c>
      <c r="P15" s="226">
        <v>0.19</v>
      </c>
      <c r="Q15" s="226">
        <v>0.2</v>
      </c>
      <c r="R15" s="226">
        <v>0.21</v>
      </c>
      <c r="S15" s="226">
        <v>0.21</v>
      </c>
      <c r="T15" s="226">
        <v>0.2</v>
      </c>
      <c r="U15" s="226">
        <v>0.21</v>
      </c>
      <c r="V15" s="226">
        <v>0.2</v>
      </c>
      <c r="W15" s="226">
        <v>0.2</v>
      </c>
      <c r="X15" s="226">
        <v>0.2</v>
      </c>
      <c r="Y15" s="226">
        <v>0.21</v>
      </c>
      <c r="Z15" s="226">
        <v>0.22</v>
      </c>
      <c r="AA15" s="226">
        <v>0.21</v>
      </c>
      <c r="AB15" s="226">
        <v>0.21</v>
      </c>
      <c r="AC15" s="226">
        <v>0.22</v>
      </c>
      <c r="AD15" s="226">
        <v>0.21</v>
      </c>
      <c r="AE15" s="226">
        <v>0.22</v>
      </c>
      <c r="AF15" s="226">
        <v>0.22</v>
      </c>
      <c r="AG15" s="226">
        <v>0.21</v>
      </c>
      <c r="AH15" s="226">
        <v>0.21</v>
      </c>
      <c r="AI15" s="226">
        <v>0.21</v>
      </c>
      <c r="AJ15" s="226">
        <v>0.22</v>
      </c>
      <c r="AK15" s="226">
        <v>0.22</v>
      </c>
      <c r="AL15" s="226">
        <v>0.22</v>
      </c>
      <c r="AM15" s="226">
        <v>0.24</v>
      </c>
      <c r="AN15" s="226">
        <v>0.22</v>
      </c>
      <c r="AO15" s="226">
        <v>0.24</v>
      </c>
      <c r="AP15" s="226">
        <v>0.23</v>
      </c>
      <c r="AQ15" s="226">
        <v>0.24</v>
      </c>
      <c r="AR15" s="226">
        <v>0.25</v>
      </c>
      <c r="AS15" s="226">
        <v>0.23</v>
      </c>
      <c r="AT15" s="226">
        <v>0.24</v>
      </c>
      <c r="AU15" s="226">
        <v>0.24</v>
      </c>
      <c r="AV15" s="226">
        <v>0.25</v>
      </c>
      <c r="AW15" s="226">
        <v>0.24</v>
      </c>
      <c r="AX15" s="226">
        <v>0.25</v>
      </c>
      <c r="AY15" s="226">
        <v>0.24</v>
      </c>
      <c r="AZ15" s="780">
        <v>0.24</v>
      </c>
      <c r="BA15" s="780">
        <v>0.22</v>
      </c>
      <c r="BB15" s="780">
        <v>0.23</v>
      </c>
      <c r="BC15" s="780">
        <v>0.23</v>
      </c>
      <c r="BD15" s="780">
        <v>0.24</v>
      </c>
      <c r="BE15" s="780">
        <v>0.23</v>
      </c>
      <c r="BF15" s="287" t="s">
        <v>159</v>
      </c>
      <c r="BG15" s="287" t="s">
        <v>159</v>
      </c>
      <c r="BH15" s="287" t="s">
        <v>159</v>
      </c>
      <c r="BI15" s="287" t="s">
        <v>159</v>
      </c>
      <c r="BJ15" s="287" t="s">
        <v>159</v>
      </c>
      <c r="BK15" s="287" t="s">
        <v>159</v>
      </c>
      <c r="BL15" s="287" t="s">
        <v>159</v>
      </c>
      <c r="BM15" s="287" t="s">
        <v>159</v>
      </c>
      <c r="BN15" s="287" t="s">
        <v>159</v>
      </c>
      <c r="BO15" s="287" t="s">
        <v>159</v>
      </c>
      <c r="BP15" s="287" t="s">
        <v>159</v>
      </c>
      <c r="BQ15" s="287" t="s">
        <v>159</v>
      </c>
      <c r="BR15" s="287" t="s">
        <v>159</v>
      </c>
      <c r="BS15" s="287" t="s">
        <v>159</v>
      </c>
      <c r="BT15" s="287" t="s">
        <v>159</v>
      </c>
      <c r="BU15" s="287" t="s">
        <v>159</v>
      </c>
      <c r="BV15" s="287" t="s">
        <v>159</v>
      </c>
    </row>
    <row r="16" spans="1:74" ht="11.1" customHeight="1" x14ac:dyDescent="0.2">
      <c r="A16" s="267" t="s">
        <v>369</v>
      </c>
      <c r="B16" s="333" t="s">
        <v>326</v>
      </c>
      <c r="C16" s="226">
        <v>2.5</v>
      </c>
      <c r="D16" s="226">
        <v>2.5499999999999998</v>
      </c>
      <c r="E16" s="226">
        <v>2.6</v>
      </c>
      <c r="F16" s="226">
        <v>2.6</v>
      </c>
      <c r="G16" s="226">
        <v>2.5</v>
      </c>
      <c r="H16" s="226">
        <v>2.5</v>
      </c>
      <c r="I16" s="226">
        <v>2.5</v>
      </c>
      <c r="J16" s="226">
        <v>2.5499999999999998</v>
      </c>
      <c r="K16" s="226">
        <v>2.5299999999999998</v>
      </c>
      <c r="L16" s="226">
        <v>2.5499999999999998</v>
      </c>
      <c r="M16" s="226">
        <v>2.56</v>
      </c>
      <c r="N16" s="226">
        <v>2.56</v>
      </c>
      <c r="O16" s="226">
        <v>2.5499999999999998</v>
      </c>
      <c r="P16" s="226">
        <v>2.6</v>
      </c>
      <c r="Q16" s="226">
        <v>2.65</v>
      </c>
      <c r="R16" s="226">
        <v>2.68</v>
      </c>
      <c r="S16" s="226">
        <v>2.75</v>
      </c>
      <c r="T16" s="226">
        <v>2.78</v>
      </c>
      <c r="U16" s="226">
        <v>2.85</v>
      </c>
      <c r="V16" s="226">
        <v>3</v>
      </c>
      <c r="W16" s="226">
        <v>3.05</v>
      </c>
      <c r="X16" s="226">
        <v>3.1</v>
      </c>
      <c r="Y16" s="226">
        <v>3.2</v>
      </c>
      <c r="Z16" s="226">
        <v>3.25</v>
      </c>
      <c r="AA16" s="226">
        <v>3.22</v>
      </c>
      <c r="AB16" s="226">
        <v>3.22</v>
      </c>
      <c r="AC16" s="226">
        <v>3.28</v>
      </c>
      <c r="AD16" s="226">
        <v>3.26</v>
      </c>
      <c r="AE16" s="226">
        <v>3.26</v>
      </c>
      <c r="AF16" s="226">
        <v>3.26</v>
      </c>
      <c r="AG16" s="226">
        <v>3.3</v>
      </c>
      <c r="AH16" s="226">
        <v>3.33</v>
      </c>
      <c r="AI16" s="226">
        <v>3.4</v>
      </c>
      <c r="AJ16" s="226">
        <v>3.35</v>
      </c>
      <c r="AK16" s="226">
        <v>3.42</v>
      </c>
      <c r="AL16" s="226">
        <v>3.4</v>
      </c>
      <c r="AM16" s="226">
        <v>3.4</v>
      </c>
      <c r="AN16" s="226">
        <v>3.45</v>
      </c>
      <c r="AO16" s="226">
        <v>3.35</v>
      </c>
      <c r="AP16" s="226">
        <v>3.4</v>
      </c>
      <c r="AQ16" s="226">
        <v>3.45</v>
      </c>
      <c r="AR16" s="226">
        <v>3.25</v>
      </c>
      <c r="AS16" s="226">
        <v>3.35</v>
      </c>
      <c r="AT16" s="226">
        <v>3.3</v>
      </c>
      <c r="AU16" s="226">
        <v>3.38</v>
      </c>
      <c r="AV16" s="226">
        <v>3.45</v>
      </c>
      <c r="AW16" s="226">
        <v>3.35</v>
      </c>
      <c r="AX16" s="226">
        <v>3.4</v>
      </c>
      <c r="AY16" s="226">
        <v>3.4</v>
      </c>
      <c r="AZ16" s="780">
        <v>3.39</v>
      </c>
      <c r="BA16" s="780">
        <v>3.25</v>
      </c>
      <c r="BB16" s="780">
        <v>3.15</v>
      </c>
      <c r="BC16" s="780">
        <v>2.65</v>
      </c>
      <c r="BD16" s="780">
        <v>2.8</v>
      </c>
      <c r="BE16" s="780">
        <v>3</v>
      </c>
      <c r="BF16" s="287" t="s">
        <v>159</v>
      </c>
      <c r="BG16" s="287" t="s">
        <v>159</v>
      </c>
      <c r="BH16" s="287" t="s">
        <v>159</v>
      </c>
      <c r="BI16" s="287" t="s">
        <v>159</v>
      </c>
      <c r="BJ16" s="287" t="s">
        <v>159</v>
      </c>
      <c r="BK16" s="287" t="s">
        <v>159</v>
      </c>
      <c r="BL16" s="287" t="s">
        <v>159</v>
      </c>
      <c r="BM16" s="287" t="s">
        <v>159</v>
      </c>
      <c r="BN16" s="287" t="s">
        <v>159</v>
      </c>
      <c r="BO16" s="287" t="s">
        <v>159</v>
      </c>
      <c r="BP16" s="287" t="s">
        <v>159</v>
      </c>
      <c r="BQ16" s="287" t="s">
        <v>159</v>
      </c>
      <c r="BR16" s="287" t="s">
        <v>159</v>
      </c>
      <c r="BS16" s="287" t="s">
        <v>159</v>
      </c>
      <c r="BT16" s="287" t="s">
        <v>159</v>
      </c>
      <c r="BU16" s="287" t="s">
        <v>159</v>
      </c>
      <c r="BV16" s="287" t="s">
        <v>159</v>
      </c>
    </row>
    <row r="17" spans="1:74" ht="11.1" customHeight="1" x14ac:dyDescent="0.2">
      <c r="A17" s="267" t="s">
        <v>370</v>
      </c>
      <c r="B17" s="333" t="s">
        <v>328</v>
      </c>
      <c r="C17" s="226">
        <v>4.25</v>
      </c>
      <c r="D17" s="226">
        <v>4.3499999999999996</v>
      </c>
      <c r="E17" s="226">
        <v>4.3</v>
      </c>
      <c r="F17" s="226">
        <v>4.4000000000000004</v>
      </c>
      <c r="G17" s="226">
        <v>4.4000000000000004</v>
      </c>
      <c r="H17" s="226">
        <v>4.45</v>
      </c>
      <c r="I17" s="226">
        <v>4.55</v>
      </c>
      <c r="J17" s="226">
        <v>4.55</v>
      </c>
      <c r="K17" s="226">
        <v>4.55</v>
      </c>
      <c r="L17" s="226">
        <v>4.58</v>
      </c>
      <c r="M17" s="226">
        <v>4.4800000000000004</v>
      </c>
      <c r="N17" s="226">
        <v>4.4800000000000004</v>
      </c>
      <c r="O17" s="226">
        <v>4.43</v>
      </c>
      <c r="P17" s="226">
        <v>4.43</v>
      </c>
      <c r="Q17" s="226">
        <v>4.38</v>
      </c>
      <c r="R17" s="226">
        <v>4.17</v>
      </c>
      <c r="S17" s="226">
        <v>4.2</v>
      </c>
      <c r="T17" s="226">
        <v>4.21</v>
      </c>
      <c r="U17" s="226">
        <v>4.28</v>
      </c>
      <c r="V17" s="226">
        <v>4.3600000000000003</v>
      </c>
      <c r="W17" s="226">
        <v>4.3499999999999996</v>
      </c>
      <c r="X17" s="226">
        <v>4.37</v>
      </c>
      <c r="Y17" s="226">
        <v>4.34</v>
      </c>
      <c r="Z17" s="226">
        <v>4.42</v>
      </c>
      <c r="AA17" s="226">
        <v>4.4000000000000004</v>
      </c>
      <c r="AB17" s="226">
        <v>4.41</v>
      </c>
      <c r="AC17" s="226">
        <v>4.49</v>
      </c>
      <c r="AD17" s="226">
        <v>4.4800000000000004</v>
      </c>
      <c r="AE17" s="226">
        <v>4.47</v>
      </c>
      <c r="AF17" s="226">
        <v>4.4400000000000004</v>
      </c>
      <c r="AG17" s="226">
        <v>4.55</v>
      </c>
      <c r="AH17" s="226">
        <v>4.47</v>
      </c>
      <c r="AI17" s="226">
        <v>4.32</v>
      </c>
      <c r="AJ17" s="226">
        <v>4.2699999999999996</v>
      </c>
      <c r="AK17" s="226">
        <v>4.25</v>
      </c>
      <c r="AL17" s="226">
        <v>4.22</v>
      </c>
      <c r="AM17" s="226">
        <v>4.3</v>
      </c>
      <c r="AN17" s="226">
        <v>4.2699999999999996</v>
      </c>
      <c r="AO17" s="226">
        <v>4.3499999999999996</v>
      </c>
      <c r="AP17" s="226">
        <v>4.28</v>
      </c>
      <c r="AQ17" s="226">
        <v>4.3099999999999996</v>
      </c>
      <c r="AR17" s="226">
        <v>4.32</v>
      </c>
      <c r="AS17" s="226">
        <v>4.3</v>
      </c>
      <c r="AT17" s="226">
        <v>4.4000000000000004</v>
      </c>
      <c r="AU17" s="226">
        <v>4.4000000000000004</v>
      </c>
      <c r="AV17" s="226">
        <v>4.4000000000000004</v>
      </c>
      <c r="AW17" s="226">
        <v>4.33</v>
      </c>
      <c r="AX17" s="226">
        <v>4.26</v>
      </c>
      <c r="AY17" s="226">
        <v>4.33</v>
      </c>
      <c r="AZ17" s="780">
        <v>4.4000000000000004</v>
      </c>
      <c r="BA17" s="780">
        <v>1.58</v>
      </c>
      <c r="BB17" s="780">
        <v>1.35</v>
      </c>
      <c r="BC17" s="780">
        <v>1.3</v>
      </c>
      <c r="BD17" s="780">
        <v>1.92</v>
      </c>
      <c r="BE17" s="780">
        <v>2.6</v>
      </c>
      <c r="BF17" s="287" t="s">
        <v>159</v>
      </c>
      <c r="BG17" s="287" t="s">
        <v>159</v>
      </c>
      <c r="BH17" s="287" t="s">
        <v>159</v>
      </c>
      <c r="BI17" s="287" t="s">
        <v>159</v>
      </c>
      <c r="BJ17" s="287" t="s">
        <v>159</v>
      </c>
      <c r="BK17" s="287" t="s">
        <v>159</v>
      </c>
      <c r="BL17" s="287" t="s">
        <v>159</v>
      </c>
      <c r="BM17" s="287" t="s">
        <v>159</v>
      </c>
      <c r="BN17" s="287" t="s">
        <v>159</v>
      </c>
      <c r="BO17" s="287" t="s">
        <v>159</v>
      </c>
      <c r="BP17" s="287" t="s">
        <v>159</v>
      </c>
      <c r="BQ17" s="287" t="s">
        <v>159</v>
      </c>
      <c r="BR17" s="287" t="s">
        <v>159</v>
      </c>
      <c r="BS17" s="287" t="s">
        <v>159</v>
      </c>
      <c r="BT17" s="287" t="s">
        <v>159</v>
      </c>
      <c r="BU17" s="287" t="s">
        <v>159</v>
      </c>
      <c r="BV17" s="287" t="s">
        <v>159</v>
      </c>
    </row>
    <row r="18" spans="1:74" ht="11.1" customHeight="1" x14ac:dyDescent="0.2">
      <c r="A18" s="267" t="s">
        <v>371</v>
      </c>
      <c r="B18" s="333" t="s">
        <v>330</v>
      </c>
      <c r="C18" s="226">
        <v>2.58</v>
      </c>
      <c r="D18" s="226">
        <v>2.61</v>
      </c>
      <c r="E18" s="226">
        <v>2.64</v>
      </c>
      <c r="F18" s="226">
        <v>2.66</v>
      </c>
      <c r="G18" s="226">
        <v>2.6945999999999999</v>
      </c>
      <c r="H18" s="226">
        <v>2.72</v>
      </c>
      <c r="I18" s="226">
        <v>2.77</v>
      </c>
      <c r="J18" s="226">
        <v>2.81</v>
      </c>
      <c r="K18" s="226">
        <v>2.82</v>
      </c>
      <c r="L18" s="226">
        <v>2.8</v>
      </c>
      <c r="M18" s="226">
        <v>2.7</v>
      </c>
      <c r="N18" s="226">
        <v>2.65</v>
      </c>
      <c r="O18" s="226">
        <v>2.7</v>
      </c>
      <c r="P18" s="226">
        <v>2.68</v>
      </c>
      <c r="Q18" s="226">
        <v>2.67</v>
      </c>
      <c r="R18" s="226">
        <v>2.63</v>
      </c>
      <c r="S18" s="226">
        <v>2.57</v>
      </c>
      <c r="T18" s="226">
        <v>2.57</v>
      </c>
      <c r="U18" s="226">
        <v>2.5499999999999998</v>
      </c>
      <c r="V18" s="226">
        <v>2.54</v>
      </c>
      <c r="W18" s="226">
        <v>2.58</v>
      </c>
      <c r="X18" s="226">
        <v>2.52</v>
      </c>
      <c r="Y18" s="226">
        <v>2.5499999999999998</v>
      </c>
      <c r="Z18" s="226">
        <v>2.52</v>
      </c>
      <c r="AA18" s="226">
        <v>2.4500000000000002</v>
      </c>
      <c r="AB18" s="226">
        <v>2.4500000000000002</v>
      </c>
      <c r="AC18" s="226">
        <v>2.48</v>
      </c>
      <c r="AD18" s="226">
        <v>2.5</v>
      </c>
      <c r="AE18" s="226">
        <v>2.5</v>
      </c>
      <c r="AF18" s="226">
        <v>2.48</v>
      </c>
      <c r="AG18" s="226">
        <v>2.44</v>
      </c>
      <c r="AH18" s="226">
        <v>2.44</v>
      </c>
      <c r="AI18" s="226">
        <v>2.4500000000000002</v>
      </c>
      <c r="AJ18" s="226">
        <v>2.4500000000000002</v>
      </c>
      <c r="AK18" s="226">
        <v>2.42</v>
      </c>
      <c r="AL18" s="226">
        <v>2.4500000000000002</v>
      </c>
      <c r="AM18" s="226">
        <v>2.42</v>
      </c>
      <c r="AN18" s="226">
        <v>2.4300000000000002</v>
      </c>
      <c r="AO18" s="226">
        <v>2.4500000000000002</v>
      </c>
      <c r="AP18" s="226">
        <v>2.46</v>
      </c>
      <c r="AQ18" s="226">
        <v>2.4900000000000002</v>
      </c>
      <c r="AR18" s="226">
        <v>2.5</v>
      </c>
      <c r="AS18" s="226">
        <v>2.48</v>
      </c>
      <c r="AT18" s="226">
        <v>2.4500000000000002</v>
      </c>
      <c r="AU18" s="226">
        <v>2.5499999999999998</v>
      </c>
      <c r="AV18" s="226">
        <v>2.5</v>
      </c>
      <c r="AW18" s="226">
        <v>2.54</v>
      </c>
      <c r="AX18" s="226">
        <v>2.59</v>
      </c>
      <c r="AY18" s="226">
        <v>2.56</v>
      </c>
      <c r="AZ18" s="780">
        <v>2.56</v>
      </c>
      <c r="BA18" s="780">
        <v>1.1499999999999999</v>
      </c>
      <c r="BB18" s="780">
        <v>0.55000000000000004</v>
      </c>
      <c r="BC18" s="780">
        <v>0.52</v>
      </c>
      <c r="BD18" s="780">
        <v>1.3</v>
      </c>
      <c r="BE18" s="780">
        <v>1.6</v>
      </c>
      <c r="BF18" s="287" t="s">
        <v>159</v>
      </c>
      <c r="BG18" s="287" t="s">
        <v>159</v>
      </c>
      <c r="BH18" s="287" t="s">
        <v>159</v>
      </c>
      <c r="BI18" s="287" t="s">
        <v>159</v>
      </c>
      <c r="BJ18" s="287" t="s">
        <v>159</v>
      </c>
      <c r="BK18" s="287" t="s">
        <v>159</v>
      </c>
      <c r="BL18" s="287" t="s">
        <v>159</v>
      </c>
      <c r="BM18" s="287" t="s">
        <v>159</v>
      </c>
      <c r="BN18" s="287" t="s">
        <v>159</v>
      </c>
      <c r="BO18" s="287" t="s">
        <v>159</v>
      </c>
      <c r="BP18" s="287" t="s">
        <v>159</v>
      </c>
      <c r="BQ18" s="287" t="s">
        <v>159</v>
      </c>
      <c r="BR18" s="287" t="s">
        <v>159</v>
      </c>
      <c r="BS18" s="287" t="s">
        <v>159</v>
      </c>
      <c r="BT18" s="287" t="s">
        <v>159</v>
      </c>
      <c r="BU18" s="287" t="s">
        <v>159</v>
      </c>
      <c r="BV18" s="287" t="s">
        <v>159</v>
      </c>
    </row>
    <row r="19" spans="1:74" ht="11.1" customHeight="1" x14ac:dyDescent="0.2">
      <c r="A19" s="267" t="s">
        <v>372</v>
      </c>
      <c r="B19" s="333" t="s">
        <v>332</v>
      </c>
      <c r="C19" s="226">
        <v>0.98</v>
      </c>
      <c r="D19" s="226">
        <v>1.1299999999999999</v>
      </c>
      <c r="E19" s="226">
        <v>1.08</v>
      </c>
      <c r="F19" s="226">
        <v>0.91</v>
      </c>
      <c r="G19" s="226">
        <v>0.73</v>
      </c>
      <c r="H19" s="226">
        <v>0.65</v>
      </c>
      <c r="I19" s="226">
        <v>0.6</v>
      </c>
      <c r="J19" s="226">
        <v>1.1200000000000001</v>
      </c>
      <c r="K19" s="226">
        <v>1.1499999999999999</v>
      </c>
      <c r="L19" s="226">
        <v>1.1599999999999999</v>
      </c>
      <c r="M19" s="226">
        <v>1.1100000000000001</v>
      </c>
      <c r="N19" s="226">
        <v>1.1499999999999999</v>
      </c>
      <c r="O19" s="226">
        <v>1.1299999999999999</v>
      </c>
      <c r="P19" s="226">
        <v>1.1599999999999999</v>
      </c>
      <c r="Q19" s="226">
        <v>1.1399999999999999</v>
      </c>
      <c r="R19" s="226">
        <v>1.1399999999999999</v>
      </c>
      <c r="S19" s="226">
        <v>1.1499999999999999</v>
      </c>
      <c r="T19" s="226">
        <v>1.1499999999999999</v>
      </c>
      <c r="U19" s="226">
        <v>1.1299999999999999</v>
      </c>
      <c r="V19" s="226">
        <v>1.1599999999999999</v>
      </c>
      <c r="W19" s="226">
        <v>1.1599999999999999</v>
      </c>
      <c r="X19" s="226">
        <v>1.1499999999999999</v>
      </c>
      <c r="Y19" s="226">
        <v>1.19</v>
      </c>
      <c r="Z19" s="226">
        <v>1.17</v>
      </c>
      <c r="AA19" s="226">
        <v>1.02</v>
      </c>
      <c r="AB19" s="226">
        <v>1.1399999999999999</v>
      </c>
      <c r="AC19" s="226">
        <v>1.1399999999999999</v>
      </c>
      <c r="AD19" s="226">
        <v>1.18</v>
      </c>
      <c r="AE19" s="226">
        <v>1.18</v>
      </c>
      <c r="AF19" s="226">
        <v>1.2</v>
      </c>
      <c r="AG19" s="226">
        <v>1.17</v>
      </c>
      <c r="AH19" s="226">
        <v>0.92</v>
      </c>
      <c r="AI19" s="226">
        <v>0.56999999999999995</v>
      </c>
      <c r="AJ19" s="226">
        <v>1.07</v>
      </c>
      <c r="AK19" s="226">
        <v>1.18</v>
      </c>
      <c r="AL19" s="226">
        <v>1.25</v>
      </c>
      <c r="AM19" s="226">
        <v>1.23</v>
      </c>
      <c r="AN19" s="226">
        <v>1.27</v>
      </c>
      <c r="AO19" s="226">
        <v>1.24</v>
      </c>
      <c r="AP19" s="226">
        <v>1.28</v>
      </c>
      <c r="AQ19" s="226">
        <v>1.31</v>
      </c>
      <c r="AR19" s="226">
        <v>1.29</v>
      </c>
      <c r="AS19" s="226">
        <v>1.31</v>
      </c>
      <c r="AT19" s="226">
        <v>1.26</v>
      </c>
      <c r="AU19" s="226">
        <v>1.32</v>
      </c>
      <c r="AV19" s="226">
        <v>1.28</v>
      </c>
      <c r="AW19" s="226">
        <v>1.28</v>
      </c>
      <c r="AX19" s="226">
        <v>1.35</v>
      </c>
      <c r="AY19" s="226">
        <v>1.32</v>
      </c>
      <c r="AZ19" s="780">
        <v>1.29</v>
      </c>
      <c r="BA19" s="780">
        <v>1.27</v>
      </c>
      <c r="BB19" s="780">
        <v>1.3</v>
      </c>
      <c r="BC19" s="780">
        <v>1.29</v>
      </c>
      <c r="BD19" s="780">
        <v>1.29</v>
      </c>
      <c r="BE19" s="780">
        <v>1.34</v>
      </c>
      <c r="BF19" s="287" t="s">
        <v>159</v>
      </c>
      <c r="BG19" s="287" t="s">
        <v>159</v>
      </c>
      <c r="BH19" s="287" t="s">
        <v>159</v>
      </c>
      <c r="BI19" s="287" t="s">
        <v>159</v>
      </c>
      <c r="BJ19" s="287" t="s">
        <v>159</v>
      </c>
      <c r="BK19" s="287" t="s">
        <v>159</v>
      </c>
      <c r="BL19" s="287" t="s">
        <v>159</v>
      </c>
      <c r="BM19" s="287" t="s">
        <v>159</v>
      </c>
      <c r="BN19" s="287" t="s">
        <v>159</v>
      </c>
      <c r="BO19" s="287" t="s">
        <v>159</v>
      </c>
      <c r="BP19" s="287" t="s">
        <v>159</v>
      </c>
      <c r="BQ19" s="287" t="s">
        <v>159</v>
      </c>
      <c r="BR19" s="287" t="s">
        <v>159</v>
      </c>
      <c r="BS19" s="287" t="s">
        <v>159</v>
      </c>
      <c r="BT19" s="287" t="s">
        <v>159</v>
      </c>
      <c r="BU19" s="287" t="s">
        <v>159</v>
      </c>
      <c r="BV19" s="287" t="s">
        <v>159</v>
      </c>
    </row>
    <row r="20" spans="1:74" ht="11.1" customHeight="1" x14ac:dyDescent="0.2">
      <c r="A20" s="267" t="s">
        <v>373</v>
      </c>
      <c r="B20" s="333" t="s">
        <v>334</v>
      </c>
      <c r="C20" s="226">
        <v>1.28</v>
      </c>
      <c r="D20" s="226">
        <v>1.33</v>
      </c>
      <c r="E20" s="226">
        <v>1.22</v>
      </c>
      <c r="F20" s="226">
        <v>1.2</v>
      </c>
      <c r="G20" s="226">
        <v>1.05</v>
      </c>
      <c r="H20" s="226">
        <v>1.07</v>
      </c>
      <c r="I20" s="226">
        <v>1.02</v>
      </c>
      <c r="J20" s="226">
        <v>0.92</v>
      </c>
      <c r="K20" s="226">
        <v>0.97</v>
      </c>
      <c r="L20" s="226">
        <v>1</v>
      </c>
      <c r="M20" s="226">
        <v>1.06</v>
      </c>
      <c r="N20" s="226">
        <v>1.1399999999999999</v>
      </c>
      <c r="O20" s="226">
        <v>1.2</v>
      </c>
      <c r="P20" s="226">
        <v>1.26</v>
      </c>
      <c r="Q20" s="226">
        <v>1.25</v>
      </c>
      <c r="R20" s="226">
        <v>1.06</v>
      </c>
      <c r="S20" s="226">
        <v>1.26</v>
      </c>
      <c r="T20" s="226">
        <v>1.25</v>
      </c>
      <c r="U20" s="226">
        <v>1.1299999999999999</v>
      </c>
      <c r="V20" s="226">
        <v>1.2</v>
      </c>
      <c r="W20" s="226">
        <v>1.29</v>
      </c>
      <c r="X20" s="226">
        <v>1.31</v>
      </c>
      <c r="Y20" s="226">
        <v>1.25</v>
      </c>
      <c r="Z20" s="226">
        <v>1.36</v>
      </c>
      <c r="AA20" s="226">
        <v>1.29</v>
      </c>
      <c r="AB20" s="226">
        <v>1.26</v>
      </c>
      <c r="AC20" s="226">
        <v>1.29</v>
      </c>
      <c r="AD20" s="226">
        <v>1.21</v>
      </c>
      <c r="AE20" s="226">
        <v>1.25</v>
      </c>
      <c r="AF20" s="226">
        <v>1.25</v>
      </c>
      <c r="AG20" s="226">
        <v>1.3</v>
      </c>
      <c r="AH20" s="226">
        <v>1.36</v>
      </c>
      <c r="AI20" s="226">
        <v>1.26</v>
      </c>
      <c r="AJ20" s="226">
        <v>1.27</v>
      </c>
      <c r="AK20" s="226">
        <v>1.27</v>
      </c>
      <c r="AL20" s="226">
        <v>1.35</v>
      </c>
      <c r="AM20" s="226">
        <v>1.33</v>
      </c>
      <c r="AN20" s="226">
        <v>1.38</v>
      </c>
      <c r="AO20" s="226">
        <v>1.4</v>
      </c>
      <c r="AP20" s="226">
        <v>1.38</v>
      </c>
      <c r="AQ20" s="226">
        <v>1.42</v>
      </c>
      <c r="AR20" s="226">
        <v>1.45</v>
      </c>
      <c r="AS20" s="226">
        <v>1.42</v>
      </c>
      <c r="AT20" s="226">
        <v>1.5</v>
      </c>
      <c r="AU20" s="226">
        <v>1.48</v>
      </c>
      <c r="AV20" s="226">
        <v>1.44</v>
      </c>
      <c r="AW20" s="226">
        <v>1.38</v>
      </c>
      <c r="AX20" s="226">
        <v>1.39</v>
      </c>
      <c r="AY20" s="226">
        <v>1.37</v>
      </c>
      <c r="AZ20" s="780">
        <v>1.35</v>
      </c>
      <c r="BA20" s="780">
        <v>1.35</v>
      </c>
      <c r="BB20" s="780">
        <v>1.45</v>
      </c>
      <c r="BC20" s="780">
        <v>1.48</v>
      </c>
      <c r="BD20" s="780">
        <v>1.52</v>
      </c>
      <c r="BE20" s="780">
        <v>1.42</v>
      </c>
      <c r="BF20" s="287" t="s">
        <v>159</v>
      </c>
      <c r="BG20" s="287" t="s">
        <v>159</v>
      </c>
      <c r="BH20" s="287" t="s">
        <v>159</v>
      </c>
      <c r="BI20" s="287" t="s">
        <v>159</v>
      </c>
      <c r="BJ20" s="287" t="s">
        <v>159</v>
      </c>
      <c r="BK20" s="287" t="s">
        <v>159</v>
      </c>
      <c r="BL20" s="287" t="s">
        <v>159</v>
      </c>
      <c r="BM20" s="287" t="s">
        <v>159</v>
      </c>
      <c r="BN20" s="287" t="s">
        <v>159</v>
      </c>
      <c r="BO20" s="287" t="s">
        <v>159</v>
      </c>
      <c r="BP20" s="287" t="s">
        <v>159</v>
      </c>
      <c r="BQ20" s="287" t="s">
        <v>159</v>
      </c>
      <c r="BR20" s="287" t="s">
        <v>159</v>
      </c>
      <c r="BS20" s="287" t="s">
        <v>159</v>
      </c>
      <c r="BT20" s="287" t="s">
        <v>159</v>
      </c>
      <c r="BU20" s="287" t="s">
        <v>159</v>
      </c>
      <c r="BV20" s="287" t="s">
        <v>159</v>
      </c>
    </row>
    <row r="21" spans="1:74" ht="11.1" customHeight="1" x14ac:dyDescent="0.2">
      <c r="A21" s="267" t="s">
        <v>374</v>
      </c>
      <c r="B21" s="333" t="s">
        <v>336</v>
      </c>
      <c r="C21" s="226">
        <v>10</v>
      </c>
      <c r="D21" s="226">
        <v>10.25</v>
      </c>
      <c r="E21" s="226">
        <v>10</v>
      </c>
      <c r="F21" s="226">
        <v>10.3</v>
      </c>
      <c r="G21" s="226">
        <v>10.25</v>
      </c>
      <c r="H21" s="226">
        <v>10.35</v>
      </c>
      <c r="I21" s="226">
        <v>10.6</v>
      </c>
      <c r="J21" s="226">
        <v>10.95</v>
      </c>
      <c r="K21" s="226">
        <v>11</v>
      </c>
      <c r="L21" s="226">
        <v>10.5</v>
      </c>
      <c r="M21" s="226">
        <v>10.5</v>
      </c>
      <c r="N21" s="226">
        <v>10.5</v>
      </c>
      <c r="O21" s="226">
        <v>9.8000000000000007</v>
      </c>
      <c r="P21" s="226">
        <v>10</v>
      </c>
      <c r="Q21" s="226">
        <v>10.25</v>
      </c>
      <c r="R21" s="226">
        <v>10.6</v>
      </c>
      <c r="S21" s="226">
        <v>9.9</v>
      </c>
      <c r="T21" s="226">
        <v>10.050000000000001</v>
      </c>
      <c r="U21" s="226">
        <v>9.17</v>
      </c>
      <c r="V21" s="226">
        <v>8.6999999999999993</v>
      </c>
      <c r="W21" s="226">
        <v>9.1999999999999993</v>
      </c>
      <c r="X21" s="226">
        <v>9.0500000000000007</v>
      </c>
      <c r="Y21" s="226">
        <v>9</v>
      </c>
      <c r="Z21" s="226">
        <v>8.75</v>
      </c>
      <c r="AA21" s="226">
        <v>8.9499999999999993</v>
      </c>
      <c r="AB21" s="226">
        <v>9.15</v>
      </c>
      <c r="AC21" s="226">
        <v>9.25</v>
      </c>
      <c r="AD21" s="226">
        <v>9.25</v>
      </c>
      <c r="AE21" s="226">
        <v>9.0500000000000007</v>
      </c>
      <c r="AF21" s="226">
        <v>8.6999999999999993</v>
      </c>
      <c r="AG21" s="226">
        <v>9</v>
      </c>
      <c r="AH21" s="226">
        <v>9.1300000000000008</v>
      </c>
      <c r="AI21" s="226">
        <v>8.92</v>
      </c>
      <c r="AJ21" s="226">
        <v>9</v>
      </c>
      <c r="AK21" s="226">
        <v>8.9600000000000009</v>
      </c>
      <c r="AL21" s="226">
        <v>8.9</v>
      </c>
      <c r="AM21" s="226">
        <v>8.85</v>
      </c>
      <c r="AN21" s="226">
        <v>8.85</v>
      </c>
      <c r="AO21" s="226">
        <v>9.1</v>
      </c>
      <c r="AP21" s="226">
        <v>8.9</v>
      </c>
      <c r="AQ21" s="226">
        <v>9.0500000000000007</v>
      </c>
      <c r="AR21" s="226">
        <v>9.6999999999999993</v>
      </c>
      <c r="AS21" s="226">
        <v>9.1999999999999993</v>
      </c>
      <c r="AT21" s="226">
        <v>9.1</v>
      </c>
      <c r="AU21" s="226">
        <v>10</v>
      </c>
      <c r="AV21" s="226">
        <v>9.75</v>
      </c>
      <c r="AW21" s="226">
        <v>9.6999999999999993</v>
      </c>
      <c r="AX21" s="226">
        <v>9.8000000000000007</v>
      </c>
      <c r="AY21" s="226">
        <v>9.85</v>
      </c>
      <c r="AZ21" s="780">
        <v>10.5</v>
      </c>
      <c r="BA21" s="780">
        <v>7.3</v>
      </c>
      <c r="BB21" s="780">
        <v>6.46</v>
      </c>
      <c r="BC21" s="780">
        <v>6.5</v>
      </c>
      <c r="BD21" s="780">
        <v>7.25</v>
      </c>
      <c r="BE21" s="780">
        <v>7.73</v>
      </c>
      <c r="BF21" s="287" t="s">
        <v>159</v>
      </c>
      <c r="BG21" s="287" t="s">
        <v>159</v>
      </c>
      <c r="BH21" s="287" t="s">
        <v>159</v>
      </c>
      <c r="BI21" s="287" t="s">
        <v>159</v>
      </c>
      <c r="BJ21" s="287" t="s">
        <v>159</v>
      </c>
      <c r="BK21" s="287" t="s">
        <v>159</v>
      </c>
      <c r="BL21" s="287" t="s">
        <v>159</v>
      </c>
      <c r="BM21" s="287" t="s">
        <v>159</v>
      </c>
      <c r="BN21" s="287" t="s">
        <v>159</v>
      </c>
      <c r="BO21" s="287" t="s">
        <v>159</v>
      </c>
      <c r="BP21" s="287" t="s">
        <v>159</v>
      </c>
      <c r="BQ21" s="287" t="s">
        <v>159</v>
      </c>
      <c r="BR21" s="287" t="s">
        <v>159</v>
      </c>
      <c r="BS21" s="287" t="s">
        <v>159</v>
      </c>
      <c r="BT21" s="287" t="s">
        <v>159</v>
      </c>
      <c r="BU21" s="287" t="s">
        <v>159</v>
      </c>
      <c r="BV21" s="287" t="s">
        <v>159</v>
      </c>
    </row>
    <row r="22" spans="1:74" ht="11.1" customHeight="1" x14ac:dyDescent="0.2">
      <c r="A22" s="267" t="s">
        <v>375</v>
      </c>
      <c r="B22" s="333" t="s">
        <v>338</v>
      </c>
      <c r="C22" s="226">
        <v>0.68</v>
      </c>
      <c r="D22" s="226">
        <v>0.7</v>
      </c>
      <c r="E22" s="226">
        <v>0.72499999999999998</v>
      </c>
      <c r="F22" s="226">
        <v>0.75</v>
      </c>
      <c r="G22" s="226">
        <v>0.72</v>
      </c>
      <c r="H22" s="226">
        <v>0.7</v>
      </c>
      <c r="I22" s="226">
        <v>0.62</v>
      </c>
      <c r="J22" s="226">
        <v>0.7</v>
      </c>
      <c r="K22" s="226">
        <v>0.67</v>
      </c>
      <c r="L22" s="226">
        <v>0.72</v>
      </c>
      <c r="M22" s="226">
        <v>0.67</v>
      </c>
      <c r="N22" s="226">
        <v>0.67</v>
      </c>
      <c r="O22" s="226">
        <v>0.72</v>
      </c>
      <c r="P22" s="226">
        <v>0.67</v>
      </c>
      <c r="Q22" s="226">
        <v>0.7</v>
      </c>
      <c r="R22" s="226">
        <v>0.74</v>
      </c>
      <c r="S22" s="226">
        <v>0.76</v>
      </c>
      <c r="T22" s="226">
        <v>0.76</v>
      </c>
      <c r="U22" s="226">
        <v>0.79</v>
      </c>
      <c r="V22" s="226">
        <v>0.76</v>
      </c>
      <c r="W22" s="226">
        <v>0.73499999999999999</v>
      </c>
      <c r="X22" s="226">
        <v>0.73499999999999999</v>
      </c>
      <c r="Y22" s="226">
        <v>0.75</v>
      </c>
      <c r="Z22" s="226">
        <v>0.76</v>
      </c>
      <c r="AA22" s="226">
        <v>0.77</v>
      </c>
      <c r="AB22" s="226">
        <v>0.80500000000000005</v>
      </c>
      <c r="AC22" s="226">
        <v>0.80500000000000005</v>
      </c>
      <c r="AD22" s="226">
        <v>0.82</v>
      </c>
      <c r="AE22" s="226">
        <v>0.84</v>
      </c>
      <c r="AF22" s="226">
        <v>0.83</v>
      </c>
      <c r="AG22" s="226">
        <v>0.84</v>
      </c>
      <c r="AH22" s="226">
        <v>0.86</v>
      </c>
      <c r="AI22" s="226">
        <v>0.87</v>
      </c>
      <c r="AJ22" s="226">
        <v>0.88</v>
      </c>
      <c r="AK22" s="226">
        <v>0.82</v>
      </c>
      <c r="AL22" s="226">
        <v>0.86</v>
      </c>
      <c r="AM22" s="226">
        <v>0.9</v>
      </c>
      <c r="AN22" s="226">
        <v>0.91</v>
      </c>
      <c r="AO22" s="226">
        <v>0.92</v>
      </c>
      <c r="AP22" s="226">
        <v>0.93</v>
      </c>
      <c r="AQ22" s="226">
        <v>0.94</v>
      </c>
      <c r="AR22" s="226">
        <v>0.95</v>
      </c>
      <c r="AS22" s="226">
        <v>0.95</v>
      </c>
      <c r="AT22" s="226">
        <v>0.96499999999999997</v>
      </c>
      <c r="AU22" s="226">
        <v>0.97</v>
      </c>
      <c r="AV22" s="226">
        <v>0.97499999999999998</v>
      </c>
      <c r="AW22" s="226">
        <v>0.97499999999999998</v>
      </c>
      <c r="AX22" s="226">
        <v>0.92500000000000004</v>
      </c>
      <c r="AY22" s="226">
        <v>0.8</v>
      </c>
      <c r="AZ22" s="780">
        <v>0.95</v>
      </c>
      <c r="BA22" s="780">
        <v>1.03</v>
      </c>
      <c r="BB22" s="780">
        <v>1.07</v>
      </c>
      <c r="BC22" s="780">
        <v>1.1299999999999999</v>
      </c>
      <c r="BD22" s="780">
        <v>1.1299999999999999</v>
      </c>
      <c r="BE22" s="780">
        <v>1.1499999999999999</v>
      </c>
      <c r="BF22" s="287" t="s">
        <v>159</v>
      </c>
      <c r="BG22" s="287" t="s">
        <v>159</v>
      </c>
      <c r="BH22" s="287" t="s">
        <v>159</v>
      </c>
      <c r="BI22" s="287" t="s">
        <v>159</v>
      </c>
      <c r="BJ22" s="287" t="s">
        <v>159</v>
      </c>
      <c r="BK22" s="287" t="s">
        <v>159</v>
      </c>
      <c r="BL22" s="287" t="s">
        <v>159</v>
      </c>
      <c r="BM22" s="287" t="s">
        <v>159</v>
      </c>
      <c r="BN22" s="287" t="s">
        <v>159</v>
      </c>
      <c r="BO22" s="287" t="s">
        <v>159</v>
      </c>
      <c r="BP22" s="287" t="s">
        <v>159</v>
      </c>
      <c r="BQ22" s="287" t="s">
        <v>159</v>
      </c>
      <c r="BR22" s="287" t="s">
        <v>159</v>
      </c>
      <c r="BS22" s="287" t="s">
        <v>159</v>
      </c>
      <c r="BT22" s="287" t="s">
        <v>159</v>
      </c>
      <c r="BU22" s="287" t="s">
        <v>159</v>
      </c>
      <c r="BV22" s="287" t="s">
        <v>159</v>
      </c>
    </row>
    <row r="23" spans="1:74" ht="11.1" customHeight="1" x14ac:dyDescent="0.2">
      <c r="A23" s="267"/>
      <c r="B23" s="262"/>
      <c r="C23" s="226"/>
      <c r="D23" s="226"/>
      <c r="E23" s="226"/>
      <c r="F23" s="226"/>
      <c r="G23" s="226"/>
      <c r="H23" s="226"/>
      <c r="I23" s="226"/>
      <c r="J23" s="226"/>
      <c r="K23" s="226"/>
      <c r="L23" s="226"/>
      <c r="M23" s="226"/>
      <c r="N23" s="226"/>
      <c r="O23" s="226"/>
      <c r="P23" s="226"/>
      <c r="Q23" s="226"/>
      <c r="R23" s="226"/>
      <c r="S23" s="226"/>
      <c r="T23" s="226"/>
      <c r="U23" s="226"/>
      <c r="V23" s="226"/>
      <c r="W23" s="226"/>
      <c r="X23" s="226"/>
      <c r="Y23" s="226"/>
      <c r="Z23" s="226"/>
      <c r="AA23" s="226"/>
      <c r="AB23" s="226"/>
      <c r="AC23" s="226"/>
      <c r="AD23" s="226"/>
      <c r="AE23" s="226"/>
      <c r="AF23" s="226"/>
      <c r="AG23" s="226"/>
      <c r="AH23" s="226"/>
      <c r="AI23" s="226"/>
      <c r="AJ23" s="226"/>
      <c r="AK23" s="226"/>
      <c r="AL23" s="226"/>
      <c r="AM23" s="226"/>
      <c r="AN23" s="226"/>
      <c r="AO23" s="226"/>
      <c r="AP23" s="226"/>
      <c r="AQ23" s="226"/>
      <c r="AR23" s="226"/>
      <c r="AS23" s="226"/>
      <c r="AT23" s="226"/>
      <c r="AU23" s="226"/>
      <c r="AV23" s="226"/>
      <c r="AW23" s="226"/>
      <c r="AX23" s="226"/>
      <c r="AY23" s="226"/>
      <c r="AZ23" s="780"/>
      <c r="BA23" s="780"/>
      <c r="BB23" s="780"/>
      <c r="BC23" s="780"/>
      <c r="BD23" s="780"/>
      <c r="BE23" s="780"/>
      <c r="BF23" s="287"/>
      <c r="BG23" s="287"/>
      <c r="BH23" s="287"/>
      <c r="BI23" s="287"/>
      <c r="BJ23" s="287"/>
      <c r="BK23" s="287"/>
      <c r="BL23" s="287"/>
      <c r="BM23" s="287"/>
      <c r="BN23" s="287"/>
      <c r="BO23" s="287"/>
      <c r="BP23" s="287"/>
      <c r="BQ23" s="287"/>
      <c r="BR23" s="287"/>
      <c r="BS23" s="287"/>
      <c r="BT23" s="287"/>
      <c r="BU23" s="287"/>
      <c r="BV23" s="287"/>
    </row>
    <row r="24" spans="1:74" s="210" customFormat="1" ht="11.1" customHeight="1" x14ac:dyDescent="0.2">
      <c r="A24" s="347" t="s">
        <v>362</v>
      </c>
      <c r="B24" s="341" t="s">
        <v>312</v>
      </c>
      <c r="C24" s="71">
        <v>35.190100000000001</v>
      </c>
      <c r="D24" s="71">
        <v>35.679000000000002</v>
      </c>
      <c r="E24" s="71">
        <v>35.184899999999999</v>
      </c>
      <c r="F24" s="71">
        <v>34.6081</v>
      </c>
      <c r="G24" s="71">
        <v>34.605699999999999</v>
      </c>
      <c r="H24" s="71">
        <v>35.044600000000003</v>
      </c>
      <c r="I24" s="71">
        <v>35.582500000000003</v>
      </c>
      <c r="J24" s="71">
        <v>35.695099999999996</v>
      </c>
      <c r="K24" s="71">
        <v>35.940899999999999</v>
      </c>
      <c r="L24" s="71">
        <v>35.479199999999999</v>
      </c>
      <c r="M24" s="71">
        <v>35.567700000000002</v>
      </c>
      <c r="N24" s="71">
        <v>35.639400000000002</v>
      </c>
      <c r="O24" s="71">
        <v>34.8947</v>
      </c>
      <c r="P24" s="71">
        <v>35.296900000000001</v>
      </c>
      <c r="Q24" s="71">
        <v>35.186900000000001</v>
      </c>
      <c r="R24" s="71">
        <v>34.994900000000001</v>
      </c>
      <c r="S24" s="71">
        <v>34.288600000000002</v>
      </c>
      <c r="T24" s="71">
        <v>34.401499999999999</v>
      </c>
      <c r="U24" s="71">
        <v>33.312100000000001</v>
      </c>
      <c r="V24" s="71">
        <v>32.937899999999999</v>
      </c>
      <c r="W24" s="71">
        <v>33.756799999999998</v>
      </c>
      <c r="X24" s="71">
        <v>33.655500000000004</v>
      </c>
      <c r="Y24" s="71">
        <v>33.500100000000003</v>
      </c>
      <c r="Z24" s="71">
        <v>33.387500000000003</v>
      </c>
      <c r="AA24" s="71">
        <v>33.332999999999998</v>
      </c>
      <c r="AB24" s="71">
        <v>33.313299999999998</v>
      </c>
      <c r="AC24" s="71">
        <v>33.497700000000002</v>
      </c>
      <c r="AD24" s="71">
        <v>33.264699999999998</v>
      </c>
      <c r="AE24" s="71">
        <v>32.821599999999997</v>
      </c>
      <c r="AF24" s="71">
        <v>32.422499999999999</v>
      </c>
      <c r="AG24" s="71">
        <v>32.839300000000001</v>
      </c>
      <c r="AH24" s="71">
        <v>32.752899999999997</v>
      </c>
      <c r="AI24" s="71">
        <v>32.366300000000003</v>
      </c>
      <c r="AJ24" s="71">
        <v>32.1023</v>
      </c>
      <c r="AK24" s="71">
        <v>32.168399999999998</v>
      </c>
      <c r="AL24" s="71">
        <v>32.149000000000001</v>
      </c>
      <c r="AM24" s="71">
        <v>32.232500000000002</v>
      </c>
      <c r="AN24" s="71">
        <v>32.511099999999999</v>
      </c>
      <c r="AO24" s="71">
        <v>32.863999999999997</v>
      </c>
      <c r="AP24" s="71">
        <v>32.6173</v>
      </c>
      <c r="AQ24" s="71">
        <v>32.854500000000002</v>
      </c>
      <c r="AR24" s="71">
        <v>33.768599999999999</v>
      </c>
      <c r="AS24" s="71">
        <v>33.300800000000002</v>
      </c>
      <c r="AT24" s="71">
        <v>33.395000000000003</v>
      </c>
      <c r="AU24" s="71">
        <v>34.500799999999998</v>
      </c>
      <c r="AV24" s="71">
        <v>34.045499999999997</v>
      </c>
      <c r="AW24" s="71">
        <v>33.937600000000003</v>
      </c>
      <c r="AX24" s="71">
        <v>33.734699999999997</v>
      </c>
      <c r="AY24" s="71">
        <v>33.177900000000001</v>
      </c>
      <c r="AZ24" s="792">
        <v>34.446300000000001</v>
      </c>
      <c r="BA24" s="792">
        <v>27.0092</v>
      </c>
      <c r="BB24" s="792">
        <v>25.5886</v>
      </c>
      <c r="BC24" s="792">
        <v>25.390807145</v>
      </c>
      <c r="BD24" s="792">
        <v>27.582248185000001</v>
      </c>
      <c r="BE24" s="792">
        <v>28.681896688999998</v>
      </c>
      <c r="BF24" s="317">
        <v>27.317478827999999</v>
      </c>
      <c r="BG24" s="317">
        <v>28.100849086</v>
      </c>
      <c r="BH24" s="317">
        <v>29.360857768999999</v>
      </c>
      <c r="BI24" s="317">
        <v>30.364655233000001</v>
      </c>
      <c r="BJ24" s="317">
        <v>31.238851563000001</v>
      </c>
      <c r="BK24" s="317">
        <v>31.986497183000001</v>
      </c>
      <c r="BL24" s="317">
        <v>32.716718090999997</v>
      </c>
      <c r="BM24" s="317">
        <v>33.262298706999999</v>
      </c>
      <c r="BN24" s="317">
        <v>33.597428030000003</v>
      </c>
      <c r="BO24" s="317">
        <v>33.640259002000001</v>
      </c>
      <c r="BP24" s="317">
        <v>33.233415502</v>
      </c>
      <c r="BQ24" s="317">
        <v>33.641352648999998</v>
      </c>
      <c r="BR24" s="317">
        <v>33.496471133999997</v>
      </c>
      <c r="BS24" s="317">
        <v>33.641654017999997</v>
      </c>
      <c r="BT24" s="317">
        <v>33.634962741999999</v>
      </c>
      <c r="BU24" s="317">
        <v>33.638907265</v>
      </c>
      <c r="BV24" s="317">
        <v>33.633225621000001</v>
      </c>
    </row>
    <row r="25" spans="1:74" s="210" customFormat="1" ht="11.1" customHeight="1" x14ac:dyDescent="0.2">
      <c r="A25" s="347" t="s">
        <v>376</v>
      </c>
      <c r="B25" s="348" t="s">
        <v>340</v>
      </c>
      <c r="C25" s="71">
        <v>19.63</v>
      </c>
      <c r="D25" s="71">
        <v>20.07</v>
      </c>
      <c r="E25" s="71">
        <v>19.68</v>
      </c>
      <c r="F25" s="71">
        <v>20.11</v>
      </c>
      <c r="G25" s="71">
        <v>19.944600000000001</v>
      </c>
      <c r="H25" s="71">
        <v>20.170000000000002</v>
      </c>
      <c r="I25" s="71">
        <v>20.52</v>
      </c>
      <c r="J25" s="71">
        <v>20.8</v>
      </c>
      <c r="K25" s="71">
        <v>20.96</v>
      </c>
      <c r="L25" s="71">
        <v>20.475000000000001</v>
      </c>
      <c r="M25" s="71">
        <v>20.27</v>
      </c>
      <c r="N25" s="71">
        <v>20.28</v>
      </c>
      <c r="O25" s="71">
        <v>19.655000000000001</v>
      </c>
      <c r="P25" s="71">
        <v>19.91</v>
      </c>
      <c r="Q25" s="71">
        <v>20.065000000000001</v>
      </c>
      <c r="R25" s="71">
        <v>20</v>
      </c>
      <c r="S25" s="71">
        <v>19.425000000000001</v>
      </c>
      <c r="T25" s="71">
        <v>19.545000000000002</v>
      </c>
      <c r="U25" s="71">
        <v>18.62</v>
      </c>
      <c r="V25" s="71">
        <v>18.254999999999999</v>
      </c>
      <c r="W25" s="71">
        <v>18.88</v>
      </c>
      <c r="X25" s="71">
        <v>18.73</v>
      </c>
      <c r="Y25" s="71">
        <v>18.63</v>
      </c>
      <c r="Z25" s="71">
        <v>18.52</v>
      </c>
      <c r="AA25" s="71">
        <v>18.53</v>
      </c>
      <c r="AB25" s="71">
        <v>18.68</v>
      </c>
      <c r="AC25" s="71">
        <v>18.95</v>
      </c>
      <c r="AD25" s="71">
        <v>18.87</v>
      </c>
      <c r="AE25" s="71">
        <v>18.7</v>
      </c>
      <c r="AF25" s="71">
        <v>18.29</v>
      </c>
      <c r="AG25" s="71">
        <v>18.71</v>
      </c>
      <c r="AH25" s="71">
        <v>18.829999999999998</v>
      </c>
      <c r="AI25" s="71">
        <v>18.37</v>
      </c>
      <c r="AJ25" s="71">
        <v>18.41</v>
      </c>
      <c r="AK25" s="71">
        <v>18.305</v>
      </c>
      <c r="AL25" s="71">
        <v>18.37</v>
      </c>
      <c r="AM25" s="71">
        <v>18.34</v>
      </c>
      <c r="AN25" s="71">
        <v>18.37</v>
      </c>
      <c r="AO25" s="71">
        <v>18.739999999999998</v>
      </c>
      <c r="AP25" s="71">
        <v>18.445</v>
      </c>
      <c r="AQ25" s="71">
        <v>18.71</v>
      </c>
      <c r="AR25" s="71">
        <v>19.420000000000002</v>
      </c>
      <c r="AS25" s="71">
        <v>18.850000000000001</v>
      </c>
      <c r="AT25" s="71">
        <v>18.91</v>
      </c>
      <c r="AU25" s="71">
        <v>19.91</v>
      </c>
      <c r="AV25" s="71">
        <v>19.59</v>
      </c>
      <c r="AW25" s="71">
        <v>19.45</v>
      </c>
      <c r="AX25" s="71">
        <v>19.55</v>
      </c>
      <c r="AY25" s="71">
        <v>19.605</v>
      </c>
      <c r="AZ25" s="792">
        <v>20.32</v>
      </c>
      <c r="BA25" s="792">
        <v>12.88</v>
      </c>
      <c r="BB25" s="792">
        <v>11.33</v>
      </c>
      <c r="BC25" s="792">
        <v>11.31</v>
      </c>
      <c r="BD25" s="792">
        <v>13.51</v>
      </c>
      <c r="BE25" s="792">
        <v>14.86</v>
      </c>
      <c r="BF25" s="317">
        <v>13.27</v>
      </c>
      <c r="BG25" s="317">
        <v>13.97</v>
      </c>
      <c r="BH25" s="317">
        <v>15.07</v>
      </c>
      <c r="BI25" s="317">
        <v>16.07</v>
      </c>
      <c r="BJ25" s="317">
        <v>16.87</v>
      </c>
      <c r="BK25" s="317">
        <v>17.600000000000001</v>
      </c>
      <c r="BL25" s="317">
        <v>18.3</v>
      </c>
      <c r="BM25" s="317">
        <v>18.850000000000001</v>
      </c>
      <c r="BN25" s="317">
        <v>19.2</v>
      </c>
      <c r="BO25" s="317">
        <v>19.25</v>
      </c>
      <c r="BP25" s="317">
        <v>19.25</v>
      </c>
      <c r="BQ25" s="317">
        <v>19.265000000000001</v>
      </c>
      <c r="BR25" s="317">
        <v>19.265000000000001</v>
      </c>
      <c r="BS25" s="317">
        <v>19.265000000000001</v>
      </c>
      <c r="BT25" s="317">
        <v>19.265000000000001</v>
      </c>
      <c r="BU25" s="317">
        <v>19.285</v>
      </c>
      <c r="BV25" s="317">
        <v>19.285</v>
      </c>
    </row>
    <row r="26" spans="1:74" s="210" customFormat="1" ht="11.1" customHeight="1" x14ac:dyDescent="0.2">
      <c r="A26" s="347" t="s">
        <v>377</v>
      </c>
      <c r="B26" s="349" t="s">
        <v>342</v>
      </c>
      <c r="C26" s="71">
        <v>15.5601</v>
      </c>
      <c r="D26" s="71">
        <v>15.609</v>
      </c>
      <c r="E26" s="71">
        <v>15.504899999999999</v>
      </c>
      <c r="F26" s="71">
        <v>14.498100000000001</v>
      </c>
      <c r="G26" s="71">
        <v>14.661099999999999</v>
      </c>
      <c r="H26" s="71">
        <v>14.874599999999999</v>
      </c>
      <c r="I26" s="71">
        <v>15.0625</v>
      </c>
      <c r="J26" s="71">
        <v>14.895099999999999</v>
      </c>
      <c r="K26" s="71">
        <v>14.9809</v>
      </c>
      <c r="L26" s="71">
        <v>15.004200000000001</v>
      </c>
      <c r="M26" s="71">
        <v>15.297700000000001</v>
      </c>
      <c r="N26" s="71">
        <v>15.359400000000001</v>
      </c>
      <c r="O26" s="71">
        <v>15.239699999999999</v>
      </c>
      <c r="P26" s="71">
        <v>15.386900000000001</v>
      </c>
      <c r="Q26" s="71">
        <v>15.1219</v>
      </c>
      <c r="R26" s="71">
        <v>14.994899999999999</v>
      </c>
      <c r="S26" s="71">
        <v>14.8636</v>
      </c>
      <c r="T26" s="71">
        <v>14.8565</v>
      </c>
      <c r="U26" s="71">
        <v>14.6921</v>
      </c>
      <c r="V26" s="71">
        <v>14.6829</v>
      </c>
      <c r="W26" s="71">
        <v>14.876799999999999</v>
      </c>
      <c r="X26" s="71">
        <v>14.9255</v>
      </c>
      <c r="Y26" s="71">
        <v>14.870100000000001</v>
      </c>
      <c r="Z26" s="71">
        <v>14.8675</v>
      </c>
      <c r="AA26" s="71">
        <v>14.803000000000001</v>
      </c>
      <c r="AB26" s="71">
        <v>14.6333</v>
      </c>
      <c r="AC26" s="71">
        <v>14.547700000000001</v>
      </c>
      <c r="AD26" s="71">
        <v>14.3947</v>
      </c>
      <c r="AE26" s="71">
        <v>14.121600000000001</v>
      </c>
      <c r="AF26" s="71">
        <v>14.1325</v>
      </c>
      <c r="AG26" s="71">
        <v>14.129300000000001</v>
      </c>
      <c r="AH26" s="71">
        <v>13.9229</v>
      </c>
      <c r="AI26" s="71">
        <v>13.9963</v>
      </c>
      <c r="AJ26" s="71">
        <v>13.692299999999999</v>
      </c>
      <c r="AK26" s="71">
        <v>13.8634</v>
      </c>
      <c r="AL26" s="71">
        <v>13.779</v>
      </c>
      <c r="AM26" s="71">
        <v>13.8925</v>
      </c>
      <c r="AN26" s="71">
        <v>14.1411</v>
      </c>
      <c r="AO26" s="71">
        <v>14.124000000000001</v>
      </c>
      <c r="AP26" s="71">
        <v>14.1723</v>
      </c>
      <c r="AQ26" s="71">
        <v>14.144500000000001</v>
      </c>
      <c r="AR26" s="71">
        <v>14.348599999999999</v>
      </c>
      <c r="AS26" s="71">
        <v>14.450799999999999</v>
      </c>
      <c r="AT26" s="71">
        <v>14.484999999999999</v>
      </c>
      <c r="AU26" s="71">
        <v>14.5908</v>
      </c>
      <c r="AV26" s="71">
        <v>14.455500000000001</v>
      </c>
      <c r="AW26" s="71">
        <v>14.4876</v>
      </c>
      <c r="AX26" s="71">
        <v>14.184699999999999</v>
      </c>
      <c r="AY26" s="71">
        <v>13.572900000000001</v>
      </c>
      <c r="AZ26" s="792">
        <v>14.126300000000001</v>
      </c>
      <c r="BA26" s="792">
        <v>14.129200000000001</v>
      </c>
      <c r="BB26" s="792">
        <v>14.258599999999999</v>
      </c>
      <c r="BC26" s="792">
        <v>14.080807145</v>
      </c>
      <c r="BD26" s="792">
        <v>14.072248184999999</v>
      </c>
      <c r="BE26" s="792">
        <v>13.821896689000001</v>
      </c>
      <c r="BF26" s="317">
        <v>14.047478827999999</v>
      </c>
      <c r="BG26" s="317">
        <v>14.130849086</v>
      </c>
      <c r="BH26" s="317">
        <v>14.290857769</v>
      </c>
      <c r="BI26" s="317">
        <v>14.294655233</v>
      </c>
      <c r="BJ26" s="317">
        <v>14.368851563</v>
      </c>
      <c r="BK26" s="317">
        <v>14.386497182999999</v>
      </c>
      <c r="BL26" s="317">
        <v>14.416718091</v>
      </c>
      <c r="BM26" s="317">
        <v>14.412298707</v>
      </c>
      <c r="BN26" s="317">
        <v>14.39742803</v>
      </c>
      <c r="BO26" s="317">
        <v>14.390259002000001</v>
      </c>
      <c r="BP26" s="317">
        <v>13.983415502</v>
      </c>
      <c r="BQ26" s="317">
        <v>14.376352648999999</v>
      </c>
      <c r="BR26" s="317">
        <v>14.231471134</v>
      </c>
      <c r="BS26" s="317">
        <v>14.376654018</v>
      </c>
      <c r="BT26" s="317">
        <v>14.369962742</v>
      </c>
      <c r="BU26" s="317">
        <v>14.353907265</v>
      </c>
      <c r="BV26" s="317">
        <v>14.348225620999999</v>
      </c>
    </row>
    <row r="27" spans="1:74" ht="11.1" customHeight="1" x14ac:dyDescent="0.2">
      <c r="A27" s="267" t="s">
        <v>378</v>
      </c>
      <c r="B27" s="335" t="s">
        <v>279</v>
      </c>
      <c r="C27" s="226">
        <v>0.57879999999999998</v>
      </c>
      <c r="D27" s="226">
        <v>0.56420000000000003</v>
      </c>
      <c r="E27" s="226">
        <v>0.57730000000000004</v>
      </c>
      <c r="F27" s="226">
        <v>0.57699999999999996</v>
      </c>
      <c r="G27" s="226">
        <v>0.56920000000000004</v>
      </c>
      <c r="H27" s="226">
        <v>0.52139999999999997</v>
      </c>
      <c r="I27" s="226">
        <v>0.54779999999999995</v>
      </c>
      <c r="J27" s="226">
        <v>0.55189999999999995</v>
      </c>
      <c r="K27" s="226">
        <v>0.54090000000000005</v>
      </c>
      <c r="L27" s="226">
        <v>0.54510000000000003</v>
      </c>
      <c r="M27" s="226">
        <v>0.54790000000000005</v>
      </c>
      <c r="N27" s="226">
        <v>0.54590000000000005</v>
      </c>
      <c r="O27" s="226">
        <v>0.53090000000000004</v>
      </c>
      <c r="P27" s="226">
        <v>0.52890000000000004</v>
      </c>
      <c r="Q27" s="226">
        <v>0.51290000000000002</v>
      </c>
      <c r="R27" s="226">
        <v>0.50990000000000002</v>
      </c>
      <c r="S27" s="226">
        <v>0.49790000000000001</v>
      </c>
      <c r="T27" s="226">
        <v>0.49790000000000001</v>
      </c>
      <c r="U27" s="226">
        <v>0.49690000000000001</v>
      </c>
      <c r="V27" s="226">
        <v>0.49590000000000001</v>
      </c>
      <c r="W27" s="226">
        <v>0.4889</v>
      </c>
      <c r="X27" s="226">
        <v>0.4869</v>
      </c>
      <c r="Y27" s="226">
        <v>0.4899</v>
      </c>
      <c r="Z27" s="226">
        <v>0.47989999999999999</v>
      </c>
      <c r="AA27" s="226">
        <v>0.4718</v>
      </c>
      <c r="AB27" s="226">
        <v>0.4738</v>
      </c>
      <c r="AC27" s="226">
        <v>0.4788</v>
      </c>
      <c r="AD27" s="226">
        <v>0.4798</v>
      </c>
      <c r="AE27" s="226">
        <v>0.4587</v>
      </c>
      <c r="AF27" s="226">
        <v>0.48449999999999999</v>
      </c>
      <c r="AG27" s="226">
        <v>0.48509999999999998</v>
      </c>
      <c r="AH27" s="226">
        <v>0.47970000000000002</v>
      </c>
      <c r="AI27" s="226">
        <v>0.48010000000000003</v>
      </c>
      <c r="AJ27" s="226">
        <v>0.48349999999999999</v>
      </c>
      <c r="AK27" s="226">
        <v>0.48659999999999998</v>
      </c>
      <c r="AL27" s="226">
        <v>0.48480000000000001</v>
      </c>
      <c r="AM27" s="226">
        <v>0.48180000000000001</v>
      </c>
      <c r="AN27" s="226">
        <v>0.46279999999999999</v>
      </c>
      <c r="AO27" s="226">
        <v>0.45979999999999999</v>
      </c>
      <c r="AP27" s="226">
        <v>0.45279999999999998</v>
      </c>
      <c r="AQ27" s="226">
        <v>0.45440000000000003</v>
      </c>
      <c r="AR27" s="226">
        <v>0.4511</v>
      </c>
      <c r="AS27" s="226">
        <v>0.44769999999999999</v>
      </c>
      <c r="AT27" s="226">
        <v>0.44450000000000001</v>
      </c>
      <c r="AU27" s="226">
        <v>0.44119999999999998</v>
      </c>
      <c r="AV27" s="226">
        <v>0.438</v>
      </c>
      <c r="AW27" s="226">
        <v>0.43480000000000002</v>
      </c>
      <c r="AX27" s="226">
        <v>0.43159999999999998</v>
      </c>
      <c r="AY27" s="226">
        <v>0.44779999999999998</v>
      </c>
      <c r="AZ27" s="780">
        <v>0.44750000000000001</v>
      </c>
      <c r="BA27" s="780">
        <v>0.44719999999999999</v>
      </c>
      <c r="BB27" s="780">
        <v>0.4446</v>
      </c>
      <c r="BC27" s="780">
        <v>0.44208197068999999</v>
      </c>
      <c r="BD27" s="780">
        <v>0.43955309581000002</v>
      </c>
      <c r="BE27" s="780">
        <v>0.43705039357999997</v>
      </c>
      <c r="BF27" s="287" t="s">
        <v>159</v>
      </c>
      <c r="BG27" s="287" t="s">
        <v>159</v>
      </c>
      <c r="BH27" s="287" t="s">
        <v>159</v>
      </c>
      <c r="BI27" s="287" t="s">
        <v>159</v>
      </c>
      <c r="BJ27" s="287" t="s">
        <v>159</v>
      </c>
      <c r="BK27" s="287" t="s">
        <v>159</v>
      </c>
      <c r="BL27" s="287" t="s">
        <v>159</v>
      </c>
      <c r="BM27" s="287" t="s">
        <v>159</v>
      </c>
      <c r="BN27" s="287" t="s">
        <v>159</v>
      </c>
      <c r="BO27" s="287" t="s">
        <v>159</v>
      </c>
      <c r="BP27" s="287" t="s">
        <v>159</v>
      </c>
      <c r="BQ27" s="287" t="s">
        <v>159</v>
      </c>
      <c r="BR27" s="287" t="s">
        <v>159</v>
      </c>
      <c r="BS27" s="287" t="s">
        <v>159</v>
      </c>
      <c r="BT27" s="287" t="s">
        <v>159</v>
      </c>
      <c r="BU27" s="287" t="s">
        <v>159</v>
      </c>
      <c r="BV27" s="287" t="s">
        <v>159</v>
      </c>
    </row>
    <row r="28" spans="1:74" ht="11.1" customHeight="1" x14ac:dyDescent="0.2">
      <c r="A28" s="267" t="s">
        <v>379</v>
      </c>
      <c r="B28" s="335" t="s">
        <v>345</v>
      </c>
      <c r="C28" s="226">
        <v>0.161</v>
      </c>
      <c r="D28" s="226">
        <v>0.18099999999999999</v>
      </c>
      <c r="E28" s="226">
        <v>0.19800000000000001</v>
      </c>
      <c r="F28" s="226">
        <v>0.19</v>
      </c>
      <c r="G28" s="226">
        <v>0.16700000000000001</v>
      </c>
      <c r="H28" s="226">
        <v>0.20200000000000001</v>
      </c>
      <c r="I28" s="226">
        <v>0.20200000000000001</v>
      </c>
      <c r="J28" s="226">
        <v>0.2</v>
      </c>
      <c r="K28" s="226">
        <v>0.20399999999999999</v>
      </c>
      <c r="L28" s="226">
        <v>0.20100000000000001</v>
      </c>
      <c r="M28" s="226">
        <v>0.154</v>
      </c>
      <c r="N28" s="226">
        <v>0.2</v>
      </c>
      <c r="O28" s="226">
        <v>0.13700000000000001</v>
      </c>
      <c r="P28" s="226">
        <v>0.16700000000000001</v>
      </c>
      <c r="Q28" s="226">
        <v>0.19600000000000001</v>
      </c>
      <c r="R28" s="226">
        <v>0.188</v>
      </c>
      <c r="S28" s="226">
        <v>0.19600000000000001</v>
      </c>
      <c r="T28" s="226">
        <v>0.20200000000000001</v>
      </c>
      <c r="U28" s="226">
        <v>0.11799999999999999</v>
      </c>
      <c r="V28" s="226">
        <v>0.19</v>
      </c>
      <c r="W28" s="226">
        <v>0.19900000000000001</v>
      </c>
      <c r="X28" s="226">
        <v>0.20200000000000001</v>
      </c>
      <c r="Y28" s="226">
        <v>0.2</v>
      </c>
      <c r="Z28" s="226">
        <v>0.16500000000000001</v>
      </c>
      <c r="AA28" s="226">
        <v>0.19700000000000001</v>
      </c>
      <c r="AB28" s="226">
        <v>0.14799999999999999</v>
      </c>
      <c r="AC28" s="226">
        <v>0.158</v>
      </c>
      <c r="AD28" s="226">
        <v>0.188</v>
      </c>
      <c r="AE28" s="226">
        <v>0.185</v>
      </c>
      <c r="AF28" s="226">
        <v>0.17799999999999999</v>
      </c>
      <c r="AG28" s="226">
        <v>0.17699999999999999</v>
      </c>
      <c r="AH28" s="226">
        <v>0.153</v>
      </c>
      <c r="AI28" s="226">
        <v>0.156</v>
      </c>
      <c r="AJ28" s="226">
        <v>0.17599999999999999</v>
      </c>
      <c r="AK28" s="226">
        <v>0.184</v>
      </c>
      <c r="AL28" s="226">
        <v>0.186</v>
      </c>
      <c r="AM28" s="226">
        <v>0.191</v>
      </c>
      <c r="AN28" s="226">
        <v>0.182</v>
      </c>
      <c r="AO28" s="226">
        <v>0.182</v>
      </c>
      <c r="AP28" s="226">
        <v>0.185</v>
      </c>
      <c r="AQ28" s="226">
        <v>0.17299999999999999</v>
      </c>
      <c r="AR28" s="226">
        <v>0.186</v>
      </c>
      <c r="AS28" s="226">
        <v>0.187</v>
      </c>
      <c r="AT28" s="226">
        <v>0.18</v>
      </c>
      <c r="AU28" s="226">
        <v>0.18</v>
      </c>
      <c r="AV28" s="226">
        <v>0.184</v>
      </c>
      <c r="AW28" s="226">
        <v>0.184</v>
      </c>
      <c r="AX28" s="226">
        <v>9.7000000000000003E-2</v>
      </c>
      <c r="AY28" s="226">
        <v>6.6000000000000003E-2</v>
      </c>
      <c r="AZ28" s="780">
        <v>0.193</v>
      </c>
      <c r="BA28" s="780">
        <v>6.2E-2</v>
      </c>
      <c r="BB28" s="780">
        <v>3.2000000000000001E-2</v>
      </c>
      <c r="BC28" s="780">
        <v>3.2000000000000001E-2</v>
      </c>
      <c r="BD28" s="780">
        <v>0.03</v>
      </c>
      <c r="BE28" s="780">
        <v>0.05</v>
      </c>
      <c r="BF28" s="287" t="s">
        <v>159</v>
      </c>
      <c r="BG28" s="287" t="s">
        <v>159</v>
      </c>
      <c r="BH28" s="287" t="s">
        <v>159</v>
      </c>
      <c r="BI28" s="287" t="s">
        <v>159</v>
      </c>
      <c r="BJ28" s="287" t="s">
        <v>159</v>
      </c>
      <c r="BK28" s="287" t="s">
        <v>159</v>
      </c>
      <c r="BL28" s="287" t="s">
        <v>159</v>
      </c>
      <c r="BM28" s="287" t="s">
        <v>159</v>
      </c>
      <c r="BN28" s="287" t="s">
        <v>159</v>
      </c>
      <c r="BO28" s="287" t="s">
        <v>159</v>
      </c>
      <c r="BP28" s="287" t="s">
        <v>159</v>
      </c>
      <c r="BQ28" s="287" t="s">
        <v>159</v>
      </c>
      <c r="BR28" s="287" t="s">
        <v>159</v>
      </c>
      <c r="BS28" s="287" t="s">
        <v>159</v>
      </c>
      <c r="BT28" s="287" t="s">
        <v>159</v>
      </c>
      <c r="BU28" s="287" t="s">
        <v>159</v>
      </c>
      <c r="BV28" s="287" t="s">
        <v>159</v>
      </c>
    </row>
    <row r="29" spans="1:74" ht="11.1" customHeight="1" x14ac:dyDescent="0.2">
      <c r="A29" s="267" t="s">
        <v>380</v>
      </c>
      <c r="B29" s="335" t="s">
        <v>347</v>
      </c>
      <c r="C29" s="226">
        <v>7.9600000000000004E-2</v>
      </c>
      <c r="D29" s="226">
        <v>8.2100000000000006E-2</v>
      </c>
      <c r="E29" s="226">
        <v>8.0699999999999994E-2</v>
      </c>
      <c r="F29" s="226">
        <v>8.2500000000000004E-2</v>
      </c>
      <c r="G29" s="226">
        <v>7.1999999999999995E-2</v>
      </c>
      <c r="H29" s="226">
        <v>6.9699999999999998E-2</v>
      </c>
      <c r="I29" s="226">
        <v>6.9800000000000001E-2</v>
      </c>
      <c r="J29" s="226">
        <v>7.6899999999999996E-2</v>
      </c>
      <c r="K29" s="226">
        <v>5.5500000000000001E-2</v>
      </c>
      <c r="L29" s="226">
        <v>5.0099999999999999E-2</v>
      </c>
      <c r="M29" s="226">
        <v>7.5700000000000003E-2</v>
      </c>
      <c r="N29" s="226">
        <v>7.46E-2</v>
      </c>
      <c r="O29" s="226">
        <v>7.3599999999999999E-2</v>
      </c>
      <c r="P29" s="226">
        <v>7.2900000000000006E-2</v>
      </c>
      <c r="Q29" s="226">
        <v>9.8900000000000002E-2</v>
      </c>
      <c r="R29" s="226">
        <v>7.51E-2</v>
      </c>
      <c r="S29" s="226">
        <v>4.4499999999999998E-2</v>
      </c>
      <c r="T29" s="226">
        <v>6.6000000000000003E-2</v>
      </c>
      <c r="U29" s="226">
        <v>7.6100000000000001E-2</v>
      </c>
      <c r="V29" s="226">
        <v>6.7799999999999999E-2</v>
      </c>
      <c r="W29" s="226">
        <v>6.2E-2</v>
      </c>
      <c r="X29" s="226">
        <v>7.0499999999999993E-2</v>
      </c>
      <c r="Y29" s="226">
        <v>8.0199999999999994E-2</v>
      </c>
      <c r="Z29" s="226">
        <v>8.1500000000000003E-2</v>
      </c>
      <c r="AA29" s="226">
        <v>8.1000000000000003E-2</v>
      </c>
      <c r="AB29" s="226">
        <v>7.6499999999999999E-2</v>
      </c>
      <c r="AC29" s="226">
        <v>7.6899999999999996E-2</v>
      </c>
      <c r="AD29" s="226">
        <v>7.1999999999999995E-2</v>
      </c>
      <c r="AE29" s="226">
        <v>5.2999999999999999E-2</v>
      </c>
      <c r="AF29" s="226">
        <v>6.8699999999999997E-2</v>
      </c>
      <c r="AG29" s="226">
        <v>8.9700000000000002E-2</v>
      </c>
      <c r="AH29" s="226">
        <v>8.9700000000000002E-2</v>
      </c>
      <c r="AI29" s="226">
        <v>9.1200000000000003E-2</v>
      </c>
      <c r="AJ29" s="226">
        <v>0.08</v>
      </c>
      <c r="AK29" s="226">
        <v>8.3099999999999993E-2</v>
      </c>
      <c r="AL29" s="226">
        <v>8.8200000000000001E-2</v>
      </c>
      <c r="AM29" s="226">
        <v>8.8999999999999996E-2</v>
      </c>
      <c r="AN29" s="226">
        <v>9.0700000000000003E-2</v>
      </c>
      <c r="AO29" s="226">
        <v>8.5900000000000004E-2</v>
      </c>
      <c r="AP29" s="226">
        <v>8.7499999999999994E-2</v>
      </c>
      <c r="AQ29" s="226">
        <v>6.7000000000000004E-2</v>
      </c>
      <c r="AR29" s="226">
        <v>8.0600000000000005E-2</v>
      </c>
      <c r="AS29" s="226">
        <v>8.9300000000000004E-2</v>
      </c>
      <c r="AT29" s="226">
        <v>8.2600000000000007E-2</v>
      </c>
      <c r="AU29" s="226">
        <v>8.1900000000000001E-2</v>
      </c>
      <c r="AV29" s="226">
        <v>9.1399999999999995E-2</v>
      </c>
      <c r="AW29" s="226">
        <v>9.0399999999999994E-2</v>
      </c>
      <c r="AX29" s="226">
        <v>9.2700000000000005E-2</v>
      </c>
      <c r="AY29" s="226">
        <v>9.1899999999999996E-2</v>
      </c>
      <c r="AZ29" s="780">
        <v>8.9499999999999996E-2</v>
      </c>
      <c r="BA29" s="780">
        <v>9.4700000000000006E-2</v>
      </c>
      <c r="BB29" s="780">
        <v>8.9599999999999999E-2</v>
      </c>
      <c r="BC29" s="780">
        <v>5.21E-2</v>
      </c>
      <c r="BD29" s="780">
        <v>8.5558333333000003E-2</v>
      </c>
      <c r="BE29" s="780">
        <v>8.5971527778000004E-2</v>
      </c>
      <c r="BF29" s="287" t="s">
        <v>159</v>
      </c>
      <c r="BG29" s="287" t="s">
        <v>159</v>
      </c>
      <c r="BH29" s="287" t="s">
        <v>159</v>
      </c>
      <c r="BI29" s="287" t="s">
        <v>159</v>
      </c>
      <c r="BJ29" s="287" t="s">
        <v>159</v>
      </c>
      <c r="BK29" s="287" t="s">
        <v>159</v>
      </c>
      <c r="BL29" s="287" t="s">
        <v>159</v>
      </c>
      <c r="BM29" s="287" t="s">
        <v>159</v>
      </c>
      <c r="BN29" s="287" t="s">
        <v>159</v>
      </c>
      <c r="BO29" s="287" t="s">
        <v>159</v>
      </c>
      <c r="BP29" s="287" t="s">
        <v>159</v>
      </c>
      <c r="BQ29" s="287" t="s">
        <v>159</v>
      </c>
      <c r="BR29" s="287" t="s">
        <v>159</v>
      </c>
      <c r="BS29" s="287" t="s">
        <v>159</v>
      </c>
      <c r="BT29" s="287" t="s">
        <v>159</v>
      </c>
      <c r="BU29" s="287" t="s">
        <v>159</v>
      </c>
      <c r="BV29" s="287" t="s">
        <v>159</v>
      </c>
    </row>
    <row r="30" spans="1:74" ht="11.1" customHeight="1" x14ac:dyDescent="0.2">
      <c r="A30" s="267" t="s">
        <v>381</v>
      </c>
      <c r="B30" s="335" t="s">
        <v>281</v>
      </c>
      <c r="C30" s="226">
        <v>1.5929</v>
      </c>
      <c r="D30" s="226">
        <v>1.6163000000000001</v>
      </c>
      <c r="E30" s="226">
        <v>1.5646</v>
      </c>
      <c r="F30" s="226">
        <v>1.4292</v>
      </c>
      <c r="G30" s="226">
        <v>1.5421</v>
      </c>
      <c r="H30" s="226">
        <v>1.1783999999999999</v>
      </c>
      <c r="I30" s="226">
        <v>1.3712</v>
      </c>
      <c r="J30" s="226">
        <v>1.1811</v>
      </c>
      <c r="K30" s="226">
        <v>1.3063</v>
      </c>
      <c r="L30" s="226">
        <v>1.397</v>
      </c>
      <c r="M30" s="226">
        <v>1.6285000000000001</v>
      </c>
      <c r="N30" s="226">
        <v>1.6351</v>
      </c>
      <c r="O30" s="226">
        <v>1.6382000000000001</v>
      </c>
      <c r="P30" s="226">
        <v>1.5941000000000001</v>
      </c>
      <c r="Q30" s="226">
        <v>1.5963000000000001</v>
      </c>
      <c r="R30" s="226">
        <v>1.6129</v>
      </c>
      <c r="S30" s="226">
        <v>1.556</v>
      </c>
      <c r="T30" s="226">
        <v>1.5570999999999999</v>
      </c>
      <c r="U30" s="226">
        <v>1.4770000000000001</v>
      </c>
      <c r="V30" s="226">
        <v>1.4236</v>
      </c>
      <c r="W30" s="226">
        <v>1.5754999999999999</v>
      </c>
      <c r="X30" s="226">
        <v>1.5955999999999999</v>
      </c>
      <c r="Y30" s="226">
        <v>1.5334000000000001</v>
      </c>
      <c r="Z30" s="226">
        <v>1.5802</v>
      </c>
      <c r="AA30" s="226">
        <v>1.5837000000000001</v>
      </c>
      <c r="AB30" s="226">
        <v>1.5744</v>
      </c>
      <c r="AC30" s="226">
        <v>1.5789</v>
      </c>
      <c r="AD30" s="226">
        <v>1.5490999999999999</v>
      </c>
      <c r="AE30" s="226">
        <v>1.4539</v>
      </c>
      <c r="AF30" s="226">
        <v>1.5458000000000001</v>
      </c>
      <c r="AG30" s="226">
        <v>1.5507</v>
      </c>
      <c r="AH30" s="226">
        <v>1.4476</v>
      </c>
      <c r="AI30" s="226">
        <v>1.605</v>
      </c>
      <c r="AJ30" s="226">
        <v>1.2908999999999999</v>
      </c>
      <c r="AK30" s="226">
        <v>1.4479</v>
      </c>
      <c r="AL30" s="226">
        <v>1.427</v>
      </c>
      <c r="AM30" s="226">
        <v>1.5578000000000001</v>
      </c>
      <c r="AN30" s="226">
        <v>1.7979000000000001</v>
      </c>
      <c r="AO30" s="226">
        <v>1.8401000000000001</v>
      </c>
      <c r="AP30" s="226">
        <v>1.7807999999999999</v>
      </c>
      <c r="AQ30" s="226">
        <v>1.7107000000000001</v>
      </c>
      <c r="AR30" s="226">
        <v>1.8386</v>
      </c>
      <c r="AS30" s="226">
        <v>1.7981</v>
      </c>
      <c r="AT30" s="226">
        <v>1.8432999999999999</v>
      </c>
      <c r="AU30" s="226">
        <v>1.8461000000000001</v>
      </c>
      <c r="AV30" s="226">
        <v>1.6664000000000001</v>
      </c>
      <c r="AW30" s="226">
        <v>1.7264999999999999</v>
      </c>
      <c r="AX30" s="226">
        <v>1.6048</v>
      </c>
      <c r="AY30" s="226">
        <v>1.0590999999999999</v>
      </c>
      <c r="AZ30" s="780">
        <v>1.5111000000000001</v>
      </c>
      <c r="BA30" s="780">
        <v>1.5978000000000001</v>
      </c>
      <c r="BB30" s="780">
        <v>1.8655999999999999</v>
      </c>
      <c r="BC30" s="780">
        <v>1.8333595079</v>
      </c>
      <c r="BD30" s="780">
        <v>1.8582350889000001</v>
      </c>
      <c r="BE30" s="780">
        <v>1.6278181007999999</v>
      </c>
      <c r="BF30" s="287" t="s">
        <v>159</v>
      </c>
      <c r="BG30" s="287" t="s">
        <v>159</v>
      </c>
      <c r="BH30" s="287" t="s">
        <v>159</v>
      </c>
      <c r="BI30" s="287" t="s">
        <v>159</v>
      </c>
      <c r="BJ30" s="287" t="s">
        <v>159</v>
      </c>
      <c r="BK30" s="287" t="s">
        <v>159</v>
      </c>
      <c r="BL30" s="287" t="s">
        <v>159</v>
      </c>
      <c r="BM30" s="287" t="s">
        <v>159</v>
      </c>
      <c r="BN30" s="287" t="s">
        <v>159</v>
      </c>
      <c r="BO30" s="287" t="s">
        <v>159</v>
      </c>
      <c r="BP30" s="287" t="s">
        <v>159</v>
      </c>
      <c r="BQ30" s="287" t="s">
        <v>159</v>
      </c>
      <c r="BR30" s="287" t="s">
        <v>159</v>
      </c>
      <c r="BS30" s="287" t="s">
        <v>159</v>
      </c>
      <c r="BT30" s="287" t="s">
        <v>159</v>
      </c>
      <c r="BU30" s="287" t="s">
        <v>159</v>
      </c>
      <c r="BV30" s="287" t="s">
        <v>159</v>
      </c>
    </row>
    <row r="31" spans="1:74" ht="11.1" customHeight="1" x14ac:dyDescent="0.2">
      <c r="A31" s="267" t="s">
        <v>382</v>
      </c>
      <c r="B31" s="335" t="s">
        <v>306</v>
      </c>
      <c r="C31" s="226">
        <v>0.40200000000000002</v>
      </c>
      <c r="D31" s="226">
        <v>0.441</v>
      </c>
      <c r="E31" s="226">
        <v>0.40300000000000002</v>
      </c>
      <c r="F31" s="226">
        <v>0.39900000000000002</v>
      </c>
      <c r="G31" s="226">
        <v>0.379</v>
      </c>
      <c r="H31" s="226">
        <v>0.40600000000000003</v>
      </c>
      <c r="I31" s="226">
        <v>0.34499999999999997</v>
      </c>
      <c r="J31" s="226">
        <v>0.39100000000000001</v>
      </c>
      <c r="K31" s="226">
        <v>0.39700000000000002</v>
      </c>
      <c r="L31" s="226">
        <v>0.39300000000000002</v>
      </c>
      <c r="M31" s="226">
        <v>0.41</v>
      </c>
      <c r="N31" s="226">
        <v>0.40300000000000002</v>
      </c>
      <c r="O31" s="226">
        <v>0.38500000000000001</v>
      </c>
      <c r="P31" s="226">
        <v>0.39900000000000002</v>
      </c>
      <c r="Q31" s="226">
        <v>0.39200000000000002</v>
      </c>
      <c r="R31" s="226">
        <v>0.375</v>
      </c>
      <c r="S31" s="226">
        <v>0.34499999999999997</v>
      </c>
      <c r="T31" s="226">
        <v>0.371</v>
      </c>
      <c r="U31" s="226">
        <v>0.378</v>
      </c>
      <c r="V31" s="226">
        <v>0.33600000000000002</v>
      </c>
      <c r="W31" s="226">
        <v>0.36499999999999999</v>
      </c>
      <c r="X31" s="226">
        <v>0.375</v>
      </c>
      <c r="Y31" s="226">
        <v>0.378</v>
      </c>
      <c r="Z31" s="226">
        <v>0.376</v>
      </c>
      <c r="AA31" s="226">
        <v>0.36299999999999999</v>
      </c>
      <c r="AB31" s="226">
        <v>0.36399999999999999</v>
      </c>
      <c r="AC31" s="226">
        <v>0.36799999999999999</v>
      </c>
      <c r="AD31" s="226">
        <v>0.375</v>
      </c>
      <c r="AE31" s="226">
        <v>0.35499999999999998</v>
      </c>
      <c r="AF31" s="226">
        <v>0.36199999999999999</v>
      </c>
      <c r="AG31" s="226">
        <v>0.33900000000000002</v>
      </c>
      <c r="AH31" s="226">
        <v>0.31</v>
      </c>
      <c r="AI31" s="226">
        <v>0.27600000000000002</v>
      </c>
      <c r="AJ31" s="226">
        <v>0.33300000000000002</v>
      </c>
      <c r="AK31" s="226">
        <v>0.35699999999999998</v>
      </c>
      <c r="AL31" s="226">
        <v>0.33100000000000002</v>
      </c>
      <c r="AM31" s="226">
        <v>0.33079999999999998</v>
      </c>
      <c r="AN31" s="226">
        <v>0.35210000000000002</v>
      </c>
      <c r="AO31" s="226">
        <v>0.34300000000000003</v>
      </c>
      <c r="AP31" s="226">
        <v>0.34300000000000003</v>
      </c>
      <c r="AQ31" s="226">
        <v>0.37940000000000002</v>
      </c>
      <c r="AR31" s="226">
        <v>0.37080000000000002</v>
      </c>
      <c r="AS31" s="226">
        <v>0.38519999999999999</v>
      </c>
      <c r="AT31" s="226">
        <v>0.38950000000000001</v>
      </c>
      <c r="AU31" s="226">
        <v>0.39240000000000003</v>
      </c>
      <c r="AV31" s="226">
        <v>0.38159999999999999</v>
      </c>
      <c r="AW31" s="226">
        <v>0.374</v>
      </c>
      <c r="AX31" s="226">
        <v>0.374</v>
      </c>
      <c r="AY31" s="226">
        <v>0.34399999999999997</v>
      </c>
      <c r="AZ31" s="780">
        <v>0.34399999999999997</v>
      </c>
      <c r="BA31" s="780">
        <v>0.34399999999999997</v>
      </c>
      <c r="BB31" s="780">
        <v>0.34599999999999997</v>
      </c>
      <c r="BC31" s="780">
        <v>0.35</v>
      </c>
      <c r="BD31" s="780">
        <v>0.35</v>
      </c>
      <c r="BE31" s="780">
        <v>0.34799999999999998</v>
      </c>
      <c r="BF31" s="287" t="s">
        <v>159</v>
      </c>
      <c r="BG31" s="287" t="s">
        <v>159</v>
      </c>
      <c r="BH31" s="287" t="s">
        <v>159</v>
      </c>
      <c r="BI31" s="287" t="s">
        <v>159</v>
      </c>
      <c r="BJ31" s="287" t="s">
        <v>159</v>
      </c>
      <c r="BK31" s="287" t="s">
        <v>159</v>
      </c>
      <c r="BL31" s="287" t="s">
        <v>159</v>
      </c>
      <c r="BM31" s="287" t="s">
        <v>159</v>
      </c>
      <c r="BN31" s="287" t="s">
        <v>159</v>
      </c>
      <c r="BO31" s="287" t="s">
        <v>159</v>
      </c>
      <c r="BP31" s="287" t="s">
        <v>159</v>
      </c>
      <c r="BQ31" s="287" t="s">
        <v>159</v>
      </c>
      <c r="BR31" s="287" t="s">
        <v>159</v>
      </c>
      <c r="BS31" s="287" t="s">
        <v>159</v>
      </c>
      <c r="BT31" s="287" t="s">
        <v>159</v>
      </c>
      <c r="BU31" s="287" t="s">
        <v>159</v>
      </c>
      <c r="BV31" s="287" t="s">
        <v>159</v>
      </c>
    </row>
    <row r="32" spans="1:74" ht="11.1" customHeight="1" x14ac:dyDescent="0.2">
      <c r="A32" s="267" t="s">
        <v>383</v>
      </c>
      <c r="B32" s="335" t="s">
        <v>258</v>
      </c>
      <c r="C32" s="226">
        <v>1.6519999999999999</v>
      </c>
      <c r="D32" s="226">
        <v>1.6337999999999999</v>
      </c>
      <c r="E32" s="226">
        <v>1.625</v>
      </c>
      <c r="F32" s="226">
        <v>1.607</v>
      </c>
      <c r="G32" s="226">
        <v>1.6161000000000001</v>
      </c>
      <c r="H32" s="226">
        <v>1.6242000000000001</v>
      </c>
      <c r="I32" s="226">
        <v>1.6220000000000001</v>
      </c>
      <c r="J32" s="226">
        <v>1.6258999999999999</v>
      </c>
      <c r="K32" s="226">
        <v>1.6183000000000001</v>
      </c>
      <c r="L32" s="226">
        <v>1.6213</v>
      </c>
      <c r="M32" s="226">
        <v>1.6068</v>
      </c>
      <c r="N32" s="226">
        <v>1.6168</v>
      </c>
      <c r="O32" s="226">
        <v>1.6476999999999999</v>
      </c>
      <c r="P32" s="226">
        <v>1.6425000000000001</v>
      </c>
      <c r="Q32" s="226">
        <v>1.6545000000000001</v>
      </c>
      <c r="R32" s="226">
        <v>1.6666000000000001</v>
      </c>
      <c r="S32" s="226">
        <v>1.6752</v>
      </c>
      <c r="T32" s="226">
        <v>1.6711</v>
      </c>
      <c r="U32" s="226">
        <v>1.6365000000000001</v>
      </c>
      <c r="V32" s="226">
        <v>1.6664000000000001</v>
      </c>
      <c r="W32" s="226">
        <v>1.6557999999999999</v>
      </c>
      <c r="X32" s="226">
        <v>1.6389</v>
      </c>
      <c r="Y32" s="226">
        <v>1.6294999999999999</v>
      </c>
      <c r="Z32" s="226">
        <v>1.625</v>
      </c>
      <c r="AA32" s="226">
        <v>1.6017999999999999</v>
      </c>
      <c r="AB32" s="226">
        <v>1.597</v>
      </c>
      <c r="AC32" s="226">
        <v>1.5949</v>
      </c>
      <c r="AD32" s="226">
        <v>1.5593999999999999</v>
      </c>
      <c r="AE32" s="226">
        <v>1.5642</v>
      </c>
      <c r="AF32" s="226">
        <v>1.5709</v>
      </c>
      <c r="AG32" s="226">
        <v>1.5652999999999999</v>
      </c>
      <c r="AH32" s="226">
        <v>1.5701000000000001</v>
      </c>
      <c r="AI32" s="226">
        <v>1.5608</v>
      </c>
      <c r="AJ32" s="226">
        <v>1.5270999999999999</v>
      </c>
      <c r="AK32" s="226">
        <v>1.4882</v>
      </c>
      <c r="AL32" s="226">
        <v>1.4426000000000001</v>
      </c>
      <c r="AM32" s="226">
        <v>1.4226000000000001</v>
      </c>
      <c r="AN32" s="226">
        <v>1.4266000000000001</v>
      </c>
      <c r="AO32" s="226">
        <v>1.4044000000000001</v>
      </c>
      <c r="AP32" s="226">
        <v>1.4295</v>
      </c>
      <c r="AQ32" s="226">
        <v>1.4326000000000001</v>
      </c>
      <c r="AR32" s="226">
        <v>1.4258999999999999</v>
      </c>
      <c r="AS32" s="226">
        <v>1.4397</v>
      </c>
      <c r="AT32" s="226">
        <v>1.4336</v>
      </c>
      <c r="AU32" s="226">
        <v>1.4315</v>
      </c>
      <c r="AV32" s="226">
        <v>1.4216</v>
      </c>
      <c r="AW32" s="226">
        <v>1.4158999999999999</v>
      </c>
      <c r="AX32" s="226">
        <v>1.4318</v>
      </c>
      <c r="AY32" s="226">
        <v>1.4325000000000001</v>
      </c>
      <c r="AZ32" s="780">
        <v>1.4275</v>
      </c>
      <c r="BA32" s="780">
        <v>1.4242999999999999</v>
      </c>
      <c r="BB32" s="780">
        <v>1.4277</v>
      </c>
      <c r="BC32" s="780">
        <v>1.4230989999999999</v>
      </c>
      <c r="BD32" s="780">
        <v>1.4307350000000001</v>
      </c>
      <c r="BE32" s="780">
        <v>1.4238900000000001</v>
      </c>
      <c r="BF32" s="287" t="s">
        <v>159</v>
      </c>
      <c r="BG32" s="287" t="s">
        <v>159</v>
      </c>
      <c r="BH32" s="287" t="s">
        <v>159</v>
      </c>
      <c r="BI32" s="287" t="s">
        <v>159</v>
      </c>
      <c r="BJ32" s="287" t="s">
        <v>159</v>
      </c>
      <c r="BK32" s="287" t="s">
        <v>159</v>
      </c>
      <c r="BL32" s="287" t="s">
        <v>159</v>
      </c>
      <c r="BM32" s="287" t="s">
        <v>159</v>
      </c>
      <c r="BN32" s="287" t="s">
        <v>159</v>
      </c>
      <c r="BO32" s="287" t="s">
        <v>159</v>
      </c>
      <c r="BP32" s="287" t="s">
        <v>159</v>
      </c>
      <c r="BQ32" s="287" t="s">
        <v>159</v>
      </c>
      <c r="BR32" s="287" t="s">
        <v>159</v>
      </c>
      <c r="BS32" s="287" t="s">
        <v>159</v>
      </c>
      <c r="BT32" s="287" t="s">
        <v>159</v>
      </c>
      <c r="BU32" s="287" t="s">
        <v>159</v>
      </c>
      <c r="BV32" s="287" t="s">
        <v>159</v>
      </c>
    </row>
    <row r="33" spans="1:74" ht="11.1" customHeight="1" x14ac:dyDescent="0.2">
      <c r="A33" s="267" t="s">
        <v>384</v>
      </c>
      <c r="B33" s="335" t="s">
        <v>287</v>
      </c>
      <c r="C33" s="226">
        <v>0.81</v>
      </c>
      <c r="D33" s="226">
        <v>0.81799999999999995</v>
      </c>
      <c r="E33" s="226">
        <v>0.82899999999999996</v>
      </c>
      <c r="F33" s="226">
        <v>0.83799999999999997</v>
      </c>
      <c r="G33" s="226">
        <v>0.83899999999999997</v>
      </c>
      <c r="H33" s="226">
        <v>0.85199999999999998</v>
      </c>
      <c r="I33" s="226">
        <v>0.86499999999999999</v>
      </c>
      <c r="J33" s="226">
        <v>0.88</v>
      </c>
      <c r="K33" s="226">
        <v>0.88200000000000001</v>
      </c>
      <c r="L33" s="226">
        <v>0.879</v>
      </c>
      <c r="M33" s="226">
        <v>0.84099999999999997</v>
      </c>
      <c r="N33" s="226">
        <v>0.84</v>
      </c>
      <c r="O33" s="226">
        <v>0.83799999999999997</v>
      </c>
      <c r="P33" s="226">
        <v>0.83599999999999997</v>
      </c>
      <c r="Q33" s="226">
        <v>0.83699999999999997</v>
      </c>
      <c r="R33" s="226">
        <v>0.83899999999999997</v>
      </c>
      <c r="S33" s="226">
        <v>0.81299999999999994</v>
      </c>
      <c r="T33" s="226">
        <v>0.80179999999999996</v>
      </c>
      <c r="U33" s="226">
        <v>0.80089999999999995</v>
      </c>
      <c r="V33" s="226">
        <v>0.80179999999999996</v>
      </c>
      <c r="W33" s="226">
        <v>0.80189999999999995</v>
      </c>
      <c r="X33" s="226">
        <v>0.8014</v>
      </c>
      <c r="Y33" s="226">
        <v>0.80179999999999996</v>
      </c>
      <c r="Z33" s="226">
        <v>0.80110000000000003</v>
      </c>
      <c r="AA33" s="226">
        <v>0.77190000000000003</v>
      </c>
      <c r="AB33" s="226">
        <v>0.76180000000000003</v>
      </c>
      <c r="AC33" s="226">
        <v>0.75949999999999995</v>
      </c>
      <c r="AD33" s="226">
        <v>0.75860000000000005</v>
      </c>
      <c r="AE33" s="226">
        <v>0.75900000000000001</v>
      </c>
      <c r="AF33" s="226">
        <v>0.75980000000000003</v>
      </c>
      <c r="AG33" s="226">
        <v>0.75980000000000003</v>
      </c>
      <c r="AH33" s="226">
        <v>0.75990000000000002</v>
      </c>
      <c r="AI33" s="226">
        <v>0.75929999999999997</v>
      </c>
      <c r="AJ33" s="226">
        <v>0.75890000000000002</v>
      </c>
      <c r="AK33" s="226">
        <v>0.75170000000000003</v>
      </c>
      <c r="AL33" s="226">
        <v>0.75449999999999995</v>
      </c>
      <c r="AM33" s="226">
        <v>0.75460000000000005</v>
      </c>
      <c r="AN33" s="226">
        <v>0.754</v>
      </c>
      <c r="AO33" s="226">
        <v>0.75380000000000003</v>
      </c>
      <c r="AP33" s="226">
        <v>0.75560000000000005</v>
      </c>
      <c r="AQ33" s="226">
        <v>0.75929999999999997</v>
      </c>
      <c r="AR33" s="226">
        <v>0.76749999999999996</v>
      </c>
      <c r="AS33" s="226">
        <v>0.77580000000000005</v>
      </c>
      <c r="AT33" s="226">
        <v>0.78349999999999997</v>
      </c>
      <c r="AU33" s="226">
        <v>0.78959999999999997</v>
      </c>
      <c r="AV33" s="226">
        <v>0.7944</v>
      </c>
      <c r="AW33" s="226">
        <v>0.80389999999999995</v>
      </c>
      <c r="AX33" s="226">
        <v>0.80469999999999997</v>
      </c>
      <c r="AY33" s="226">
        <v>0.80349999999999999</v>
      </c>
      <c r="AZ33" s="780">
        <v>0.80569999999999997</v>
      </c>
      <c r="BA33" s="780">
        <v>0.83109999999999995</v>
      </c>
      <c r="BB33" s="780">
        <v>0.85</v>
      </c>
      <c r="BC33" s="780">
        <v>0.82</v>
      </c>
      <c r="BD33" s="780">
        <v>0.85</v>
      </c>
      <c r="BE33" s="780">
        <v>0.82099999999999995</v>
      </c>
      <c r="BF33" s="287" t="s">
        <v>159</v>
      </c>
      <c r="BG33" s="287" t="s">
        <v>159</v>
      </c>
      <c r="BH33" s="287" t="s">
        <v>159</v>
      </c>
      <c r="BI33" s="287" t="s">
        <v>159</v>
      </c>
      <c r="BJ33" s="287" t="s">
        <v>159</v>
      </c>
      <c r="BK33" s="287" t="s">
        <v>159</v>
      </c>
      <c r="BL33" s="287" t="s">
        <v>159</v>
      </c>
      <c r="BM33" s="287" t="s">
        <v>159</v>
      </c>
      <c r="BN33" s="287" t="s">
        <v>159</v>
      </c>
      <c r="BO33" s="287" t="s">
        <v>159</v>
      </c>
      <c r="BP33" s="287" t="s">
        <v>159</v>
      </c>
      <c r="BQ33" s="287" t="s">
        <v>159</v>
      </c>
      <c r="BR33" s="287" t="s">
        <v>159</v>
      </c>
      <c r="BS33" s="287" t="s">
        <v>159</v>
      </c>
      <c r="BT33" s="287" t="s">
        <v>159</v>
      </c>
      <c r="BU33" s="287" t="s">
        <v>159</v>
      </c>
      <c r="BV33" s="287" t="s">
        <v>159</v>
      </c>
    </row>
    <row r="34" spans="1:74" ht="11.1" customHeight="1" x14ac:dyDescent="0.2">
      <c r="A34" s="267" t="s">
        <v>385</v>
      </c>
      <c r="B34" s="335" t="s">
        <v>283</v>
      </c>
      <c r="C34" s="226">
        <v>10.066000000000001</v>
      </c>
      <c r="D34" s="226">
        <v>10.047000000000001</v>
      </c>
      <c r="E34" s="226">
        <v>10.01</v>
      </c>
      <c r="F34" s="226">
        <v>9.1548999999999996</v>
      </c>
      <c r="G34" s="226">
        <v>9.2578999999999994</v>
      </c>
      <c r="H34" s="226">
        <v>9.8019999999999996</v>
      </c>
      <c r="I34" s="226">
        <v>9.82</v>
      </c>
      <c r="J34" s="226">
        <v>9.7680000000000007</v>
      </c>
      <c r="K34" s="226">
        <v>9.7508999999999997</v>
      </c>
      <c r="L34" s="226">
        <v>9.6929999999999996</v>
      </c>
      <c r="M34" s="226">
        <v>9.8160000000000007</v>
      </c>
      <c r="N34" s="226">
        <v>9.8320000000000007</v>
      </c>
      <c r="O34" s="226">
        <v>9.7827999999999999</v>
      </c>
      <c r="P34" s="226">
        <v>9.9428000000000001</v>
      </c>
      <c r="Q34" s="226">
        <v>9.6417999999999999</v>
      </c>
      <c r="R34" s="226">
        <v>9.5418000000000003</v>
      </c>
      <c r="S34" s="226">
        <v>9.5337999999999994</v>
      </c>
      <c r="T34" s="226">
        <v>9.4738000000000007</v>
      </c>
      <c r="U34" s="226">
        <v>9.4847999999999999</v>
      </c>
      <c r="V34" s="226">
        <v>9.4778000000000002</v>
      </c>
      <c r="W34" s="226">
        <v>9.5028000000000006</v>
      </c>
      <c r="X34" s="226">
        <v>9.5277999999999992</v>
      </c>
      <c r="Y34" s="226">
        <v>9.5277999999999992</v>
      </c>
      <c r="Z34" s="226">
        <v>9.5277999999999992</v>
      </c>
      <c r="AA34" s="226">
        <v>9.5028000000000006</v>
      </c>
      <c r="AB34" s="226">
        <v>9.4277999999999995</v>
      </c>
      <c r="AC34" s="226">
        <v>9.4026999999999994</v>
      </c>
      <c r="AD34" s="226">
        <v>9.3027999999999995</v>
      </c>
      <c r="AE34" s="226">
        <v>9.2027999999999999</v>
      </c>
      <c r="AF34" s="226">
        <v>9.0728000000000009</v>
      </c>
      <c r="AG34" s="226">
        <v>9.0726999999999993</v>
      </c>
      <c r="AH34" s="226">
        <v>9.0228999999999999</v>
      </c>
      <c r="AI34" s="226">
        <v>8.9779</v>
      </c>
      <c r="AJ34" s="226">
        <v>8.9528999999999996</v>
      </c>
      <c r="AK34" s="226">
        <v>8.9748999999999999</v>
      </c>
      <c r="AL34" s="226">
        <v>8.9748999999999999</v>
      </c>
      <c r="AM34" s="226">
        <v>8.9748999999999999</v>
      </c>
      <c r="AN34" s="226">
        <v>8.9649999999999999</v>
      </c>
      <c r="AO34" s="226">
        <v>8.9649999999999999</v>
      </c>
      <c r="AP34" s="226">
        <v>9.0480999999999998</v>
      </c>
      <c r="AQ34" s="226">
        <v>9.0480999999999998</v>
      </c>
      <c r="AR34" s="226">
        <v>9.0480999999999998</v>
      </c>
      <c r="AS34" s="226">
        <v>9.1479999999999997</v>
      </c>
      <c r="AT34" s="226">
        <v>9.1479999999999997</v>
      </c>
      <c r="AU34" s="226">
        <v>9.2481000000000009</v>
      </c>
      <c r="AV34" s="226">
        <v>9.2980999999999998</v>
      </c>
      <c r="AW34" s="226">
        <v>9.2980999999999998</v>
      </c>
      <c r="AX34" s="226">
        <v>9.1981000000000002</v>
      </c>
      <c r="AY34" s="226">
        <v>9.1981000000000002</v>
      </c>
      <c r="AZ34" s="780">
        <v>9.1479999999999997</v>
      </c>
      <c r="BA34" s="780">
        <v>9.1480999999999995</v>
      </c>
      <c r="BB34" s="780">
        <v>9.0230999999999995</v>
      </c>
      <c r="BC34" s="780">
        <v>8.9481666667000006</v>
      </c>
      <c r="BD34" s="780">
        <v>8.8481666666999992</v>
      </c>
      <c r="BE34" s="780">
        <v>8.8481666666999992</v>
      </c>
      <c r="BF34" s="287" t="s">
        <v>159</v>
      </c>
      <c r="BG34" s="287" t="s">
        <v>159</v>
      </c>
      <c r="BH34" s="287" t="s">
        <v>159</v>
      </c>
      <c r="BI34" s="287" t="s">
        <v>159</v>
      </c>
      <c r="BJ34" s="287" t="s">
        <v>159</v>
      </c>
      <c r="BK34" s="287" t="s">
        <v>159</v>
      </c>
      <c r="BL34" s="287" t="s">
        <v>159</v>
      </c>
      <c r="BM34" s="287" t="s">
        <v>159</v>
      </c>
      <c r="BN34" s="287" t="s">
        <v>159</v>
      </c>
      <c r="BO34" s="287" t="s">
        <v>159</v>
      </c>
      <c r="BP34" s="287" t="s">
        <v>159</v>
      </c>
      <c r="BQ34" s="287" t="s">
        <v>159</v>
      </c>
      <c r="BR34" s="287" t="s">
        <v>159</v>
      </c>
      <c r="BS34" s="287" t="s">
        <v>159</v>
      </c>
      <c r="BT34" s="287" t="s">
        <v>159</v>
      </c>
      <c r="BU34" s="287" t="s">
        <v>159</v>
      </c>
      <c r="BV34" s="287" t="s">
        <v>159</v>
      </c>
    </row>
    <row r="35" spans="1:74" ht="11.1" customHeight="1" x14ac:dyDescent="0.2">
      <c r="A35" s="267" t="s">
        <v>386</v>
      </c>
      <c r="B35" s="335" t="s">
        <v>354</v>
      </c>
      <c r="C35" s="226">
        <v>0.15390000000000001</v>
      </c>
      <c r="D35" s="226">
        <v>0.1598</v>
      </c>
      <c r="E35" s="226">
        <v>0.15079999999999999</v>
      </c>
      <c r="F35" s="226">
        <v>0.155</v>
      </c>
      <c r="G35" s="226">
        <v>0.15329999999999999</v>
      </c>
      <c r="H35" s="226">
        <v>0.1552</v>
      </c>
      <c r="I35" s="226">
        <v>0.15679999999999999</v>
      </c>
      <c r="J35" s="226">
        <v>0.15809999999999999</v>
      </c>
      <c r="K35" s="226">
        <v>0.16259999999999999</v>
      </c>
      <c r="L35" s="226">
        <v>0.15939999999999999</v>
      </c>
      <c r="M35" s="226">
        <v>0.15140000000000001</v>
      </c>
      <c r="N35" s="226">
        <v>0.14499999999999999</v>
      </c>
      <c r="O35" s="226">
        <v>0.13950000000000001</v>
      </c>
      <c r="P35" s="226">
        <v>0.13600000000000001</v>
      </c>
      <c r="Q35" s="226">
        <v>0.1245</v>
      </c>
      <c r="R35" s="226">
        <v>0.1176</v>
      </c>
      <c r="S35" s="226">
        <v>0.13400000000000001</v>
      </c>
      <c r="T35" s="226">
        <v>0.14729999999999999</v>
      </c>
      <c r="U35" s="226">
        <v>0.157</v>
      </c>
      <c r="V35" s="226">
        <v>0.15720000000000001</v>
      </c>
      <c r="W35" s="226">
        <v>0.16</v>
      </c>
      <c r="X35" s="226">
        <v>0.16</v>
      </c>
      <c r="Y35" s="226">
        <v>0.16</v>
      </c>
      <c r="Z35" s="226">
        <v>0.16</v>
      </c>
      <c r="AA35" s="226">
        <v>0.16</v>
      </c>
      <c r="AB35" s="226">
        <v>0.16</v>
      </c>
      <c r="AC35" s="226">
        <v>0.08</v>
      </c>
      <c r="AD35" s="226">
        <v>7.0000000000000007E-2</v>
      </c>
      <c r="AE35" s="226">
        <v>0.06</v>
      </c>
      <c r="AF35" s="226">
        <v>0.06</v>
      </c>
      <c r="AG35" s="226">
        <v>0.06</v>
      </c>
      <c r="AH35" s="226">
        <v>0.06</v>
      </c>
      <c r="AI35" s="226">
        <v>0.06</v>
      </c>
      <c r="AJ35" s="226">
        <v>0.06</v>
      </c>
      <c r="AK35" s="226">
        <v>0.06</v>
      </c>
      <c r="AL35" s="226">
        <v>0.06</v>
      </c>
      <c r="AM35" s="226">
        <v>0.06</v>
      </c>
      <c r="AN35" s="226">
        <v>0.08</v>
      </c>
      <c r="AO35" s="226">
        <v>0.06</v>
      </c>
      <c r="AP35" s="226">
        <v>0.06</v>
      </c>
      <c r="AQ35" s="226">
        <v>0.09</v>
      </c>
      <c r="AR35" s="226">
        <v>0.15</v>
      </c>
      <c r="AS35" s="226">
        <v>0.15</v>
      </c>
      <c r="AT35" s="226">
        <v>0.15</v>
      </c>
      <c r="AU35" s="226">
        <v>0.15</v>
      </c>
      <c r="AV35" s="226">
        <v>0.15</v>
      </c>
      <c r="AW35" s="226">
        <v>0.13</v>
      </c>
      <c r="AX35" s="226">
        <v>0.12</v>
      </c>
      <c r="AY35" s="226">
        <v>0.1</v>
      </c>
      <c r="AZ35" s="780">
        <v>0.13</v>
      </c>
      <c r="BA35" s="780">
        <v>0.15</v>
      </c>
      <c r="BB35" s="780">
        <v>0.15</v>
      </c>
      <c r="BC35" s="780">
        <v>0.15</v>
      </c>
      <c r="BD35" s="780">
        <v>0.15</v>
      </c>
      <c r="BE35" s="780">
        <v>0.15</v>
      </c>
      <c r="BF35" s="287" t="s">
        <v>159</v>
      </c>
      <c r="BG35" s="287" t="s">
        <v>159</v>
      </c>
      <c r="BH35" s="287" t="s">
        <v>159</v>
      </c>
      <c r="BI35" s="287" t="s">
        <v>159</v>
      </c>
      <c r="BJ35" s="287" t="s">
        <v>159</v>
      </c>
      <c r="BK35" s="287" t="s">
        <v>159</v>
      </c>
      <c r="BL35" s="287" t="s">
        <v>159</v>
      </c>
      <c r="BM35" s="287" t="s">
        <v>159</v>
      </c>
      <c r="BN35" s="287" t="s">
        <v>159</v>
      </c>
      <c r="BO35" s="287" t="s">
        <v>159</v>
      </c>
      <c r="BP35" s="287" t="s">
        <v>159</v>
      </c>
      <c r="BQ35" s="287" t="s">
        <v>159</v>
      </c>
      <c r="BR35" s="287" t="s">
        <v>159</v>
      </c>
      <c r="BS35" s="287" t="s">
        <v>159</v>
      </c>
      <c r="BT35" s="287" t="s">
        <v>159</v>
      </c>
      <c r="BU35" s="287" t="s">
        <v>159</v>
      </c>
      <c r="BV35" s="287" t="s">
        <v>159</v>
      </c>
    </row>
    <row r="36" spans="1:74" ht="11.1" customHeight="1" x14ac:dyDescent="0.2">
      <c r="A36" s="267" t="s">
        <v>387</v>
      </c>
      <c r="B36" s="335" t="s">
        <v>356</v>
      </c>
      <c r="C36" s="226">
        <v>6.3899999999999998E-2</v>
      </c>
      <c r="D36" s="226">
        <v>6.5799999999999997E-2</v>
      </c>
      <c r="E36" s="226">
        <v>6.6500000000000004E-2</v>
      </c>
      <c r="F36" s="226">
        <v>6.5500000000000003E-2</v>
      </c>
      <c r="G36" s="226">
        <v>6.5500000000000003E-2</v>
      </c>
      <c r="H36" s="226">
        <v>6.3700000000000007E-2</v>
      </c>
      <c r="I36" s="226">
        <v>6.2899999999999998E-2</v>
      </c>
      <c r="J36" s="226">
        <v>6.2199999999999998E-2</v>
      </c>
      <c r="K36" s="226">
        <v>6.3399999999999998E-2</v>
      </c>
      <c r="L36" s="226">
        <v>6.5299999999999997E-2</v>
      </c>
      <c r="M36" s="226">
        <v>6.6400000000000001E-2</v>
      </c>
      <c r="N36" s="226">
        <v>6.7000000000000004E-2</v>
      </c>
      <c r="O36" s="226">
        <v>6.7000000000000004E-2</v>
      </c>
      <c r="P36" s="226">
        <v>6.7699999999999996E-2</v>
      </c>
      <c r="Q36" s="226">
        <v>6.8000000000000005E-2</v>
      </c>
      <c r="R36" s="226">
        <v>6.9000000000000006E-2</v>
      </c>
      <c r="S36" s="226">
        <v>6.8199999999999997E-2</v>
      </c>
      <c r="T36" s="226">
        <v>6.8500000000000005E-2</v>
      </c>
      <c r="U36" s="226">
        <v>6.6900000000000001E-2</v>
      </c>
      <c r="V36" s="226">
        <v>6.6400000000000001E-2</v>
      </c>
      <c r="W36" s="226">
        <v>6.59E-2</v>
      </c>
      <c r="X36" s="226">
        <v>6.7400000000000002E-2</v>
      </c>
      <c r="Y36" s="226">
        <v>6.9500000000000006E-2</v>
      </c>
      <c r="Z36" s="226">
        <v>7.0999999999999994E-2</v>
      </c>
      <c r="AA36" s="226">
        <v>7.0000000000000007E-2</v>
      </c>
      <c r="AB36" s="226">
        <v>0.05</v>
      </c>
      <c r="AC36" s="226">
        <v>0.05</v>
      </c>
      <c r="AD36" s="226">
        <v>0.04</v>
      </c>
      <c r="AE36" s="226">
        <v>0.03</v>
      </c>
      <c r="AF36" s="226">
        <v>0.03</v>
      </c>
      <c r="AG36" s="226">
        <v>0.03</v>
      </c>
      <c r="AH36" s="226">
        <v>0.03</v>
      </c>
      <c r="AI36" s="226">
        <v>0.03</v>
      </c>
      <c r="AJ36" s="226">
        <v>0.03</v>
      </c>
      <c r="AK36" s="226">
        <v>0.03</v>
      </c>
      <c r="AL36" s="226">
        <v>0.03</v>
      </c>
      <c r="AM36" s="226">
        <v>0.03</v>
      </c>
      <c r="AN36" s="226">
        <v>0.03</v>
      </c>
      <c r="AO36" s="226">
        <v>0.03</v>
      </c>
      <c r="AP36" s="226">
        <v>0.03</v>
      </c>
      <c r="AQ36" s="226">
        <v>0.03</v>
      </c>
      <c r="AR36" s="226">
        <v>0.03</v>
      </c>
      <c r="AS36" s="226">
        <v>0.03</v>
      </c>
      <c r="AT36" s="226">
        <v>0.03</v>
      </c>
      <c r="AU36" s="226">
        <v>0.03</v>
      </c>
      <c r="AV36" s="226">
        <v>0.03</v>
      </c>
      <c r="AW36" s="226">
        <v>0.03</v>
      </c>
      <c r="AX36" s="226">
        <v>0.03</v>
      </c>
      <c r="AY36" s="226">
        <v>0.03</v>
      </c>
      <c r="AZ36" s="780">
        <v>0.03</v>
      </c>
      <c r="BA36" s="780">
        <v>0.03</v>
      </c>
      <c r="BB36" s="780">
        <v>0.03</v>
      </c>
      <c r="BC36" s="780">
        <v>0.03</v>
      </c>
      <c r="BD36" s="780">
        <v>0.03</v>
      </c>
      <c r="BE36" s="780">
        <v>0.03</v>
      </c>
      <c r="BF36" s="287" t="s">
        <v>159</v>
      </c>
      <c r="BG36" s="287" t="s">
        <v>159</v>
      </c>
      <c r="BH36" s="287" t="s">
        <v>159</v>
      </c>
      <c r="BI36" s="287" t="s">
        <v>159</v>
      </c>
      <c r="BJ36" s="287" t="s">
        <v>159</v>
      </c>
      <c r="BK36" s="287" t="s">
        <v>159</v>
      </c>
      <c r="BL36" s="287" t="s">
        <v>159</v>
      </c>
      <c r="BM36" s="287" t="s">
        <v>159</v>
      </c>
      <c r="BN36" s="287" t="s">
        <v>159</v>
      </c>
      <c r="BO36" s="287" t="s">
        <v>159</v>
      </c>
      <c r="BP36" s="287" t="s">
        <v>159</v>
      </c>
      <c r="BQ36" s="287" t="s">
        <v>159</v>
      </c>
      <c r="BR36" s="287" t="s">
        <v>159</v>
      </c>
      <c r="BS36" s="287" t="s">
        <v>159</v>
      </c>
      <c r="BT36" s="287" t="s">
        <v>159</v>
      </c>
      <c r="BU36" s="287" t="s">
        <v>159</v>
      </c>
      <c r="BV36" s="287" t="s">
        <v>159</v>
      </c>
    </row>
    <row r="37" spans="1:74" ht="11.1" customHeight="1" x14ac:dyDescent="0.2">
      <c r="A37" s="267"/>
      <c r="B37" s="333"/>
      <c r="C37" s="226"/>
      <c r="D37" s="226"/>
      <c r="E37" s="226"/>
      <c r="F37" s="226"/>
      <c r="G37" s="226"/>
      <c r="H37" s="226"/>
      <c r="I37" s="226"/>
      <c r="J37" s="226"/>
      <c r="K37" s="226"/>
      <c r="L37" s="226"/>
      <c r="M37" s="226"/>
      <c r="N37" s="226"/>
      <c r="O37" s="226"/>
      <c r="P37" s="226"/>
      <c r="Q37" s="226"/>
      <c r="R37" s="226"/>
      <c r="S37" s="226"/>
      <c r="T37" s="226"/>
      <c r="U37" s="226"/>
      <c r="V37" s="226"/>
      <c r="W37" s="226"/>
      <c r="X37" s="226"/>
      <c r="Y37" s="226"/>
      <c r="Z37" s="226"/>
      <c r="AA37" s="226"/>
      <c r="AB37" s="226"/>
      <c r="AC37" s="226"/>
      <c r="AD37" s="226"/>
      <c r="AE37" s="226"/>
      <c r="AF37" s="226"/>
      <c r="AG37" s="226"/>
      <c r="AH37" s="226"/>
      <c r="AI37" s="226"/>
      <c r="AJ37" s="226"/>
      <c r="AK37" s="226"/>
      <c r="AL37" s="226"/>
      <c r="AM37" s="226"/>
      <c r="AN37" s="226"/>
      <c r="AO37" s="226"/>
      <c r="AP37" s="226"/>
      <c r="AQ37" s="226"/>
      <c r="AR37" s="226"/>
      <c r="AS37" s="226"/>
      <c r="AT37" s="226"/>
      <c r="AU37" s="226"/>
      <c r="AV37" s="226"/>
      <c r="AW37" s="226"/>
      <c r="AX37" s="226"/>
      <c r="AY37" s="226"/>
      <c r="AZ37" s="780"/>
      <c r="BA37" s="780"/>
      <c r="BB37" s="780"/>
      <c r="BC37" s="780"/>
      <c r="BD37" s="780"/>
      <c r="BE37" s="780"/>
      <c r="BF37" s="287"/>
      <c r="BG37" s="287"/>
      <c r="BH37" s="287"/>
      <c r="BI37" s="287"/>
      <c r="BJ37" s="287"/>
      <c r="BK37" s="287"/>
      <c r="BL37" s="287"/>
      <c r="BM37" s="287"/>
      <c r="BN37" s="287"/>
      <c r="BO37" s="287"/>
      <c r="BP37" s="287"/>
      <c r="BQ37" s="287"/>
      <c r="BR37" s="287"/>
      <c r="BS37" s="287"/>
      <c r="BT37" s="287"/>
      <c r="BU37" s="287"/>
      <c r="BV37" s="287"/>
    </row>
    <row r="38" spans="1:74" ht="11.1" customHeight="1" x14ac:dyDescent="0.2">
      <c r="A38" s="267"/>
      <c r="B38" s="350" t="s">
        <v>388</v>
      </c>
      <c r="C38" s="226"/>
      <c r="D38" s="226"/>
      <c r="E38" s="226"/>
      <c r="F38" s="226"/>
      <c r="G38" s="226"/>
      <c r="H38" s="226"/>
      <c r="I38" s="226"/>
      <c r="J38" s="226"/>
      <c r="K38" s="226"/>
      <c r="L38" s="226"/>
      <c r="M38" s="226"/>
      <c r="N38" s="226"/>
      <c r="O38" s="226"/>
      <c r="P38" s="226"/>
      <c r="Q38" s="226"/>
      <c r="R38" s="226"/>
      <c r="S38" s="226"/>
      <c r="T38" s="226"/>
      <c r="U38" s="226"/>
      <c r="V38" s="226"/>
      <c r="W38" s="226"/>
      <c r="X38" s="226"/>
      <c r="Y38" s="226"/>
      <c r="Z38" s="226"/>
      <c r="AA38" s="226"/>
      <c r="AB38" s="226"/>
      <c r="AC38" s="226"/>
      <c r="AD38" s="226"/>
      <c r="AE38" s="226"/>
      <c r="AF38" s="226"/>
      <c r="AG38" s="226"/>
      <c r="AH38" s="226"/>
      <c r="AI38" s="226"/>
      <c r="AJ38" s="226"/>
      <c r="AK38" s="226"/>
      <c r="AL38" s="226"/>
      <c r="AM38" s="226"/>
      <c r="AN38" s="226"/>
      <c r="AO38" s="226"/>
      <c r="AP38" s="226"/>
      <c r="AQ38" s="226"/>
      <c r="AR38" s="226"/>
      <c r="AS38" s="226"/>
      <c r="AT38" s="226"/>
      <c r="AU38" s="226"/>
      <c r="AV38" s="226"/>
      <c r="AW38" s="226"/>
      <c r="AX38" s="226"/>
      <c r="AY38" s="226"/>
      <c r="AZ38" s="780"/>
      <c r="BA38" s="780"/>
      <c r="BB38" s="780"/>
      <c r="BC38" s="780"/>
      <c r="BD38" s="780"/>
      <c r="BE38" s="780"/>
      <c r="BF38" s="287"/>
      <c r="BG38" s="287"/>
      <c r="BH38" s="287"/>
      <c r="BI38" s="287"/>
      <c r="BJ38" s="287"/>
      <c r="BK38" s="287"/>
      <c r="BL38" s="287"/>
      <c r="BM38" s="287"/>
      <c r="BN38" s="287"/>
      <c r="BO38" s="287"/>
      <c r="BP38" s="287"/>
      <c r="BQ38" s="287"/>
      <c r="BR38" s="287"/>
      <c r="BS38" s="287"/>
      <c r="BT38" s="287"/>
      <c r="BU38" s="287"/>
      <c r="BV38" s="287"/>
    </row>
    <row r="39" spans="1:74" s="210" customFormat="1" ht="11.1" customHeight="1" x14ac:dyDescent="0.2">
      <c r="A39" s="347" t="s">
        <v>389</v>
      </c>
      <c r="B39" s="341" t="s">
        <v>390</v>
      </c>
      <c r="C39" s="71">
        <v>26.1</v>
      </c>
      <c r="D39" s="71">
        <v>26.33</v>
      </c>
      <c r="E39" s="71">
        <v>26.16</v>
      </c>
      <c r="F39" s="71">
        <v>26.03</v>
      </c>
      <c r="G39" s="71">
        <v>25.65</v>
      </c>
      <c r="H39" s="71">
        <v>25.58</v>
      </c>
      <c r="I39" s="71">
        <v>25.34</v>
      </c>
      <c r="J39" s="71">
        <v>25.87</v>
      </c>
      <c r="K39" s="71">
        <v>25.95</v>
      </c>
      <c r="L39" s="71">
        <v>26.105</v>
      </c>
      <c r="M39" s="71">
        <v>26.03</v>
      </c>
      <c r="N39" s="71">
        <v>26.13</v>
      </c>
      <c r="O39" s="71">
        <v>26.295000000000002</v>
      </c>
      <c r="P39" s="71">
        <v>26.4</v>
      </c>
      <c r="Q39" s="71">
        <v>26.407599999999999</v>
      </c>
      <c r="R39" s="71">
        <v>25.925000000000001</v>
      </c>
      <c r="S39" s="71">
        <v>26.216000000000001</v>
      </c>
      <c r="T39" s="71">
        <v>26.216999999999999</v>
      </c>
      <c r="U39" s="71">
        <v>26.24</v>
      </c>
      <c r="V39" s="71">
        <v>26.497</v>
      </c>
      <c r="W39" s="71">
        <v>26.675000000000001</v>
      </c>
      <c r="X39" s="71">
        <v>26.794</v>
      </c>
      <c r="Y39" s="71">
        <v>26.978999999999999</v>
      </c>
      <c r="Z39" s="71">
        <v>27.167999999999999</v>
      </c>
      <c r="AA39" s="71">
        <v>26.977</v>
      </c>
      <c r="AB39" s="71">
        <v>27.135000000000002</v>
      </c>
      <c r="AC39" s="71">
        <v>27.306000000000001</v>
      </c>
      <c r="AD39" s="71">
        <v>27.279</v>
      </c>
      <c r="AE39" s="71">
        <v>27.419</v>
      </c>
      <c r="AF39" s="71">
        <v>27.437999999999999</v>
      </c>
      <c r="AG39" s="71">
        <v>27.539000000000001</v>
      </c>
      <c r="AH39" s="71">
        <v>27.419</v>
      </c>
      <c r="AI39" s="71">
        <v>27.056999999999999</v>
      </c>
      <c r="AJ39" s="71">
        <v>27.489000000000001</v>
      </c>
      <c r="AK39" s="71">
        <v>27.6</v>
      </c>
      <c r="AL39" s="71">
        <v>27.835999999999999</v>
      </c>
      <c r="AM39" s="71">
        <v>27.888000000000002</v>
      </c>
      <c r="AN39" s="71">
        <v>28.026</v>
      </c>
      <c r="AO39" s="71">
        <v>27.940999999999999</v>
      </c>
      <c r="AP39" s="71">
        <v>27.997</v>
      </c>
      <c r="AQ39" s="71">
        <v>28.161000000000001</v>
      </c>
      <c r="AR39" s="71">
        <v>27.957000000000001</v>
      </c>
      <c r="AS39" s="71">
        <v>27.943999999999999</v>
      </c>
      <c r="AT39" s="71">
        <v>27.99</v>
      </c>
      <c r="AU39" s="71">
        <v>28.148</v>
      </c>
      <c r="AV39" s="71">
        <v>28.29</v>
      </c>
      <c r="AW39" s="71">
        <v>28.13</v>
      </c>
      <c r="AX39" s="71">
        <v>28.22</v>
      </c>
      <c r="AY39" s="71">
        <v>28.08</v>
      </c>
      <c r="AZ39" s="792">
        <v>28.164999999999999</v>
      </c>
      <c r="BA39" s="792">
        <v>18.5</v>
      </c>
      <c r="BB39" s="792">
        <v>16.96</v>
      </c>
      <c r="BC39" s="792">
        <v>16.41</v>
      </c>
      <c r="BD39" s="792">
        <v>18.75</v>
      </c>
      <c r="BE39" s="792">
        <v>20.37</v>
      </c>
      <c r="BF39" s="317">
        <v>18.38</v>
      </c>
      <c r="BG39" s="317">
        <v>19.21</v>
      </c>
      <c r="BH39" s="317">
        <v>20.34</v>
      </c>
      <c r="BI39" s="317">
        <v>21.47</v>
      </c>
      <c r="BJ39" s="317">
        <v>22.4</v>
      </c>
      <c r="BK39" s="317">
        <v>23.17</v>
      </c>
      <c r="BL39" s="317">
        <v>23.9</v>
      </c>
      <c r="BM39" s="317">
        <v>24.465</v>
      </c>
      <c r="BN39" s="317">
        <v>27.18</v>
      </c>
      <c r="BO39" s="317">
        <v>27.245000000000001</v>
      </c>
      <c r="BP39" s="317">
        <v>27.26</v>
      </c>
      <c r="BQ39" s="317">
        <v>27.29</v>
      </c>
      <c r="BR39" s="317">
        <v>27.305</v>
      </c>
      <c r="BS39" s="317">
        <v>27.32</v>
      </c>
      <c r="BT39" s="317">
        <v>27.335000000000001</v>
      </c>
      <c r="BU39" s="317">
        <v>27.37</v>
      </c>
      <c r="BV39" s="317">
        <v>27.385000000000002</v>
      </c>
    </row>
    <row r="40" spans="1:74" ht="11.1" customHeight="1" x14ac:dyDescent="0.2">
      <c r="A40" s="267" t="s">
        <v>391</v>
      </c>
      <c r="B40" s="333" t="s">
        <v>392</v>
      </c>
      <c r="C40" s="226">
        <v>21.45</v>
      </c>
      <c r="D40" s="226">
        <v>21.5</v>
      </c>
      <c r="E40" s="226">
        <v>21.55</v>
      </c>
      <c r="F40" s="226">
        <v>21.55</v>
      </c>
      <c r="G40" s="226">
        <v>21.45</v>
      </c>
      <c r="H40" s="226">
        <v>21.45</v>
      </c>
      <c r="I40" s="226">
        <v>21.5</v>
      </c>
      <c r="J40" s="226">
        <v>21.55</v>
      </c>
      <c r="K40" s="226">
        <v>21.53</v>
      </c>
      <c r="L40" s="226">
        <v>21.63</v>
      </c>
      <c r="M40" s="226">
        <v>21.64</v>
      </c>
      <c r="N40" s="226">
        <v>21.64</v>
      </c>
      <c r="O40" s="226">
        <v>21.71</v>
      </c>
      <c r="P40" s="226">
        <v>21.76</v>
      </c>
      <c r="Q40" s="226">
        <v>21.782599999999999</v>
      </c>
      <c r="R40" s="226">
        <v>21.434999999999999</v>
      </c>
      <c r="S40" s="226">
        <v>21.510999999999999</v>
      </c>
      <c r="T40" s="226">
        <v>21.521999999999998</v>
      </c>
      <c r="U40" s="226">
        <v>21.64</v>
      </c>
      <c r="V40" s="226">
        <v>21.841999999999999</v>
      </c>
      <c r="W40" s="226">
        <v>21.96</v>
      </c>
      <c r="X40" s="226">
        <v>22.059000000000001</v>
      </c>
      <c r="Y40" s="226">
        <v>22.239000000000001</v>
      </c>
      <c r="Z40" s="226">
        <v>22.338000000000001</v>
      </c>
      <c r="AA40" s="226">
        <v>22.367000000000001</v>
      </c>
      <c r="AB40" s="226">
        <v>22.42</v>
      </c>
      <c r="AC40" s="226">
        <v>22.530999999999999</v>
      </c>
      <c r="AD40" s="226">
        <v>22.539000000000001</v>
      </c>
      <c r="AE40" s="226">
        <v>22.609000000000002</v>
      </c>
      <c r="AF40" s="226">
        <v>22.628</v>
      </c>
      <c r="AG40" s="226">
        <v>22.709</v>
      </c>
      <c r="AH40" s="226">
        <v>22.748999999999999</v>
      </c>
      <c r="AI40" s="226">
        <v>22.837</v>
      </c>
      <c r="AJ40" s="226">
        <v>22.748999999999999</v>
      </c>
      <c r="AK40" s="226">
        <v>22.82</v>
      </c>
      <c r="AL40" s="226">
        <v>22.835999999999999</v>
      </c>
      <c r="AM40" s="226">
        <v>22.898</v>
      </c>
      <c r="AN40" s="226">
        <v>22.946000000000002</v>
      </c>
      <c r="AO40" s="226">
        <v>22.850999999999999</v>
      </c>
      <c r="AP40" s="226">
        <v>22.896999999999998</v>
      </c>
      <c r="AQ40" s="226">
        <v>22.971</v>
      </c>
      <c r="AR40" s="226">
        <v>22.736999999999998</v>
      </c>
      <c r="AS40" s="226">
        <v>22.744</v>
      </c>
      <c r="AT40" s="226">
        <v>22.745000000000001</v>
      </c>
      <c r="AU40" s="226">
        <v>22.847999999999999</v>
      </c>
      <c r="AV40" s="226">
        <v>23.035</v>
      </c>
      <c r="AW40" s="226">
        <v>22.965</v>
      </c>
      <c r="AX40" s="226">
        <v>23.015000000000001</v>
      </c>
      <c r="AY40" s="226">
        <v>23.055</v>
      </c>
      <c r="AZ40" s="780">
        <v>23.045000000000002</v>
      </c>
      <c r="BA40" s="780">
        <v>13.32</v>
      </c>
      <c r="BB40" s="780">
        <v>11.61</v>
      </c>
      <c r="BC40" s="780">
        <v>10.97</v>
      </c>
      <c r="BD40" s="780">
        <v>13.27</v>
      </c>
      <c r="BE40" s="780">
        <v>14.93</v>
      </c>
      <c r="BF40" s="287">
        <v>13</v>
      </c>
      <c r="BG40" s="287">
        <v>13.8</v>
      </c>
      <c r="BH40" s="287">
        <v>15</v>
      </c>
      <c r="BI40" s="287">
        <v>16.100000000000001</v>
      </c>
      <c r="BJ40" s="287">
        <v>17</v>
      </c>
      <c r="BK40" s="287">
        <v>17.7</v>
      </c>
      <c r="BL40" s="287">
        <v>18.399999999999999</v>
      </c>
      <c r="BM40" s="287">
        <v>18.95</v>
      </c>
      <c r="BN40" s="287">
        <v>21.6</v>
      </c>
      <c r="BO40" s="287">
        <v>21.65</v>
      </c>
      <c r="BP40" s="287">
        <v>21.65</v>
      </c>
      <c r="BQ40" s="287">
        <v>21.67</v>
      </c>
      <c r="BR40" s="287">
        <v>21.67</v>
      </c>
      <c r="BS40" s="287">
        <v>21.67</v>
      </c>
      <c r="BT40" s="287">
        <v>21.67</v>
      </c>
      <c r="BU40" s="287">
        <v>21.69</v>
      </c>
      <c r="BV40" s="287">
        <v>21.69</v>
      </c>
    </row>
    <row r="41" spans="1:74" ht="11.1" customHeight="1" x14ac:dyDescent="0.2">
      <c r="A41" s="267" t="s">
        <v>393</v>
      </c>
      <c r="B41" s="333" t="s">
        <v>394</v>
      </c>
      <c r="C41" s="226">
        <v>4.6500000000000004</v>
      </c>
      <c r="D41" s="226">
        <v>4.83</v>
      </c>
      <c r="E41" s="226">
        <v>4.6100000000000003</v>
      </c>
      <c r="F41" s="226">
        <v>4.4800000000000004</v>
      </c>
      <c r="G41" s="226">
        <v>4.2</v>
      </c>
      <c r="H41" s="226">
        <v>4.13</v>
      </c>
      <c r="I41" s="226">
        <v>3.84</v>
      </c>
      <c r="J41" s="226">
        <v>4.32</v>
      </c>
      <c r="K41" s="226">
        <v>4.42</v>
      </c>
      <c r="L41" s="226">
        <v>4.4749999999999996</v>
      </c>
      <c r="M41" s="226">
        <v>4.3899999999999997</v>
      </c>
      <c r="N41" s="226">
        <v>4.49</v>
      </c>
      <c r="O41" s="226">
        <v>4.585</v>
      </c>
      <c r="P41" s="226">
        <v>4.6399999999999997</v>
      </c>
      <c r="Q41" s="226">
        <v>4.625</v>
      </c>
      <c r="R41" s="226">
        <v>4.49</v>
      </c>
      <c r="S41" s="226">
        <v>4.7050000000000001</v>
      </c>
      <c r="T41" s="226">
        <v>4.6950000000000003</v>
      </c>
      <c r="U41" s="226">
        <v>4.5999999999999996</v>
      </c>
      <c r="V41" s="226">
        <v>4.6550000000000002</v>
      </c>
      <c r="W41" s="226">
        <v>4.7149999999999999</v>
      </c>
      <c r="X41" s="226">
        <v>4.7350000000000003</v>
      </c>
      <c r="Y41" s="226">
        <v>4.74</v>
      </c>
      <c r="Z41" s="226">
        <v>4.83</v>
      </c>
      <c r="AA41" s="226">
        <v>4.6100000000000003</v>
      </c>
      <c r="AB41" s="226">
        <v>4.7149999999999999</v>
      </c>
      <c r="AC41" s="226">
        <v>4.7750000000000004</v>
      </c>
      <c r="AD41" s="226">
        <v>4.74</v>
      </c>
      <c r="AE41" s="226">
        <v>4.8099999999999996</v>
      </c>
      <c r="AF41" s="226">
        <v>4.8099999999999996</v>
      </c>
      <c r="AG41" s="226">
        <v>4.83</v>
      </c>
      <c r="AH41" s="226">
        <v>4.67</v>
      </c>
      <c r="AI41" s="226">
        <v>4.22</v>
      </c>
      <c r="AJ41" s="226">
        <v>4.74</v>
      </c>
      <c r="AK41" s="226">
        <v>4.78</v>
      </c>
      <c r="AL41" s="226">
        <v>5</v>
      </c>
      <c r="AM41" s="226">
        <v>4.99</v>
      </c>
      <c r="AN41" s="226">
        <v>5.08</v>
      </c>
      <c r="AO41" s="226">
        <v>5.09</v>
      </c>
      <c r="AP41" s="226">
        <v>5.0999999999999996</v>
      </c>
      <c r="AQ41" s="226">
        <v>5.19</v>
      </c>
      <c r="AR41" s="226">
        <v>5.22</v>
      </c>
      <c r="AS41" s="226">
        <v>5.2</v>
      </c>
      <c r="AT41" s="226">
        <v>5.2450000000000001</v>
      </c>
      <c r="AU41" s="226">
        <v>5.3</v>
      </c>
      <c r="AV41" s="226">
        <v>5.2549999999999999</v>
      </c>
      <c r="AW41" s="226">
        <v>5.165</v>
      </c>
      <c r="AX41" s="226">
        <v>5.2050000000000001</v>
      </c>
      <c r="AY41" s="226">
        <v>5.0250000000000004</v>
      </c>
      <c r="AZ41" s="780">
        <v>5.12</v>
      </c>
      <c r="BA41" s="780">
        <v>5.18</v>
      </c>
      <c r="BB41" s="780">
        <v>5.35</v>
      </c>
      <c r="BC41" s="780">
        <v>5.44</v>
      </c>
      <c r="BD41" s="780">
        <v>5.48</v>
      </c>
      <c r="BE41" s="780">
        <v>5.44</v>
      </c>
      <c r="BF41" s="287">
        <v>5.38</v>
      </c>
      <c r="BG41" s="287">
        <v>5.41</v>
      </c>
      <c r="BH41" s="287">
        <v>5.34</v>
      </c>
      <c r="BI41" s="287">
        <v>5.37</v>
      </c>
      <c r="BJ41" s="287">
        <v>5.4</v>
      </c>
      <c r="BK41" s="287">
        <v>5.47</v>
      </c>
      <c r="BL41" s="287">
        <v>5.5</v>
      </c>
      <c r="BM41" s="287">
        <v>5.5149999999999997</v>
      </c>
      <c r="BN41" s="287">
        <v>5.58</v>
      </c>
      <c r="BO41" s="287">
        <v>5.5949999999999998</v>
      </c>
      <c r="BP41" s="287">
        <v>5.61</v>
      </c>
      <c r="BQ41" s="287">
        <v>5.62</v>
      </c>
      <c r="BR41" s="287">
        <v>5.6349999999999998</v>
      </c>
      <c r="BS41" s="287">
        <v>5.65</v>
      </c>
      <c r="BT41" s="287">
        <v>5.665</v>
      </c>
      <c r="BU41" s="287">
        <v>5.68</v>
      </c>
      <c r="BV41" s="287">
        <v>5.6950000000000003</v>
      </c>
    </row>
    <row r="42" spans="1:74" ht="11.1" customHeight="1" x14ac:dyDescent="0.2">
      <c r="A42" s="267"/>
      <c r="B42" s="341"/>
      <c r="C42" s="226"/>
      <c r="D42" s="226"/>
      <c r="E42" s="226"/>
      <c r="F42" s="226"/>
      <c r="G42" s="226"/>
      <c r="H42" s="226"/>
      <c r="I42" s="226"/>
      <c r="J42" s="226"/>
      <c r="K42" s="226"/>
      <c r="L42" s="226"/>
      <c r="M42" s="226"/>
      <c r="N42" s="226"/>
      <c r="O42" s="226"/>
      <c r="P42" s="226"/>
      <c r="Q42" s="226"/>
      <c r="R42" s="226"/>
      <c r="S42" s="226"/>
      <c r="T42" s="226"/>
      <c r="U42" s="226"/>
      <c r="V42" s="226"/>
      <c r="W42" s="226"/>
      <c r="X42" s="226"/>
      <c r="Y42" s="226"/>
      <c r="Z42" s="226"/>
      <c r="AA42" s="226"/>
      <c r="AB42" s="226"/>
      <c r="AC42" s="226"/>
      <c r="AD42" s="226"/>
      <c r="AE42" s="226"/>
      <c r="AF42" s="226"/>
      <c r="AG42" s="226"/>
      <c r="AH42" s="226"/>
      <c r="AI42" s="226"/>
      <c r="AJ42" s="226"/>
      <c r="AK42" s="226"/>
      <c r="AL42" s="226"/>
      <c r="AM42" s="226"/>
      <c r="AN42" s="226"/>
      <c r="AO42" s="226"/>
      <c r="AP42" s="226"/>
      <c r="AQ42" s="226"/>
      <c r="AR42" s="226"/>
      <c r="AS42" s="226"/>
      <c r="AT42" s="226"/>
      <c r="AU42" s="226"/>
      <c r="AV42" s="226"/>
      <c r="AW42" s="226"/>
      <c r="AX42" s="226"/>
      <c r="AY42" s="226"/>
      <c r="AZ42" s="780"/>
      <c r="BA42" s="780"/>
      <c r="BB42" s="780"/>
      <c r="BC42" s="780"/>
      <c r="BD42" s="780"/>
      <c r="BE42" s="780"/>
      <c r="BF42" s="287"/>
      <c r="BG42" s="287"/>
      <c r="BH42" s="287"/>
      <c r="BI42" s="287"/>
      <c r="BJ42" s="287"/>
      <c r="BK42" s="287"/>
      <c r="BL42" s="287"/>
      <c r="BM42" s="287"/>
      <c r="BN42" s="287"/>
      <c r="BO42" s="287"/>
      <c r="BP42" s="287"/>
      <c r="BQ42" s="287"/>
      <c r="BR42" s="287"/>
      <c r="BS42" s="287"/>
      <c r="BT42" s="287"/>
      <c r="BU42" s="287"/>
      <c r="BV42" s="287"/>
    </row>
    <row r="43" spans="1:74" ht="11.1" customHeight="1" x14ac:dyDescent="0.2">
      <c r="A43" s="267"/>
      <c r="B43" s="350" t="s">
        <v>395</v>
      </c>
      <c r="C43" s="226"/>
      <c r="D43" s="226"/>
      <c r="E43" s="226"/>
      <c r="F43" s="226"/>
      <c r="G43" s="226"/>
      <c r="H43" s="226"/>
      <c r="I43" s="226"/>
      <c r="J43" s="226"/>
      <c r="K43" s="226"/>
      <c r="L43" s="226"/>
      <c r="M43" s="226"/>
      <c r="N43" s="226"/>
      <c r="O43" s="226"/>
      <c r="P43" s="226"/>
      <c r="Q43" s="226"/>
      <c r="R43" s="226"/>
      <c r="S43" s="226"/>
      <c r="T43" s="226"/>
      <c r="U43" s="226"/>
      <c r="V43" s="226"/>
      <c r="W43" s="226"/>
      <c r="X43" s="226"/>
      <c r="Y43" s="226"/>
      <c r="Z43" s="226"/>
      <c r="AA43" s="226"/>
      <c r="AB43" s="226"/>
      <c r="AC43" s="226"/>
      <c r="AD43" s="226"/>
      <c r="AE43" s="226"/>
      <c r="AF43" s="226"/>
      <c r="AG43" s="226"/>
      <c r="AH43" s="226"/>
      <c r="AI43" s="226"/>
      <c r="AJ43" s="226"/>
      <c r="AK43" s="226"/>
      <c r="AL43" s="226"/>
      <c r="AM43" s="226"/>
      <c r="AN43" s="226"/>
      <c r="AO43" s="226"/>
      <c r="AP43" s="226"/>
      <c r="AQ43" s="226"/>
      <c r="AR43" s="226"/>
      <c r="AS43" s="226"/>
      <c r="AT43" s="226"/>
      <c r="AU43" s="226"/>
      <c r="AV43" s="226"/>
      <c r="AW43" s="226"/>
      <c r="AX43" s="226"/>
      <c r="AY43" s="226"/>
      <c r="AZ43" s="780"/>
      <c r="BA43" s="780"/>
      <c r="BB43" s="780"/>
      <c r="BC43" s="780"/>
      <c r="BD43" s="780"/>
      <c r="BE43" s="780"/>
      <c r="BF43" s="287"/>
      <c r="BG43" s="287"/>
      <c r="BH43" s="287"/>
      <c r="BI43" s="287"/>
      <c r="BJ43" s="287"/>
      <c r="BK43" s="287"/>
      <c r="BL43" s="287"/>
      <c r="BM43" s="287"/>
      <c r="BN43" s="287"/>
      <c r="BO43" s="287"/>
      <c r="BP43" s="287"/>
      <c r="BQ43" s="287"/>
      <c r="BR43" s="287"/>
      <c r="BS43" s="287"/>
      <c r="BT43" s="287"/>
      <c r="BU43" s="287"/>
      <c r="BV43" s="287"/>
    </row>
    <row r="44" spans="1:74" s="210" customFormat="1" ht="11.1" customHeight="1" x14ac:dyDescent="0.2">
      <c r="A44" s="347" t="s">
        <v>396</v>
      </c>
      <c r="B44" s="341" t="s">
        <v>390</v>
      </c>
      <c r="C44" s="71">
        <v>2.31</v>
      </c>
      <c r="D44" s="71">
        <v>1.88</v>
      </c>
      <c r="E44" s="71">
        <v>2.0750000000000002</v>
      </c>
      <c r="F44" s="71">
        <v>1.66</v>
      </c>
      <c r="G44" s="71">
        <v>1.7554000000000001</v>
      </c>
      <c r="H44" s="71">
        <v>1.56</v>
      </c>
      <c r="I44" s="71">
        <v>1.1000000000000001</v>
      </c>
      <c r="J44" s="71">
        <v>0.7</v>
      </c>
      <c r="K44" s="71">
        <v>0.64</v>
      </c>
      <c r="L44" s="71">
        <v>1.2</v>
      </c>
      <c r="M44" s="71">
        <v>1.42</v>
      </c>
      <c r="N44" s="71">
        <v>1.47</v>
      </c>
      <c r="O44" s="71">
        <v>2.2400000000000002</v>
      </c>
      <c r="P44" s="71">
        <v>2.06</v>
      </c>
      <c r="Q44" s="71">
        <v>1.8526</v>
      </c>
      <c r="R44" s="71">
        <v>1.365</v>
      </c>
      <c r="S44" s="71">
        <v>2.1309999999999998</v>
      </c>
      <c r="T44" s="71">
        <v>1.982</v>
      </c>
      <c r="U44" s="71">
        <v>2.85</v>
      </c>
      <c r="V44" s="71">
        <v>3.3220000000000001</v>
      </c>
      <c r="W44" s="71">
        <v>2.85</v>
      </c>
      <c r="X44" s="71">
        <v>3.0790000000000002</v>
      </c>
      <c r="Y44" s="71">
        <v>3.2090000000000001</v>
      </c>
      <c r="Z44" s="71">
        <v>3.468</v>
      </c>
      <c r="AA44" s="71">
        <v>3.4369999999999998</v>
      </c>
      <c r="AB44" s="71">
        <v>3.29</v>
      </c>
      <c r="AC44" s="71">
        <v>3.1309999999999998</v>
      </c>
      <c r="AD44" s="71">
        <v>3.149</v>
      </c>
      <c r="AE44" s="71">
        <v>3.4390000000000001</v>
      </c>
      <c r="AF44" s="71">
        <v>3.8580000000000001</v>
      </c>
      <c r="AG44" s="71">
        <v>3.5190000000000001</v>
      </c>
      <c r="AH44" s="71">
        <v>3.4790000000000001</v>
      </c>
      <c r="AI44" s="71">
        <v>3.847</v>
      </c>
      <c r="AJ44" s="71">
        <v>3.7789999999999999</v>
      </c>
      <c r="AK44" s="71">
        <v>3.875</v>
      </c>
      <c r="AL44" s="71">
        <v>3.956</v>
      </c>
      <c r="AM44" s="71">
        <v>4.0179999999999998</v>
      </c>
      <c r="AN44" s="71">
        <v>4.0259999999999998</v>
      </c>
      <c r="AO44" s="71">
        <v>3.6909999999999998</v>
      </c>
      <c r="AP44" s="71">
        <v>3.9420000000000002</v>
      </c>
      <c r="AQ44" s="71">
        <v>3.7509999999999999</v>
      </c>
      <c r="AR44" s="71">
        <v>3.0470000000000002</v>
      </c>
      <c r="AS44" s="71">
        <v>3.484</v>
      </c>
      <c r="AT44" s="71">
        <v>3.5550000000000002</v>
      </c>
      <c r="AU44" s="71">
        <v>2.5680000000000001</v>
      </c>
      <c r="AV44" s="71">
        <v>2.9950000000000001</v>
      </c>
      <c r="AW44" s="71">
        <v>3.0750000000000002</v>
      </c>
      <c r="AX44" s="71">
        <v>2.9950000000000001</v>
      </c>
      <c r="AY44" s="71">
        <v>2.9550000000000001</v>
      </c>
      <c r="AZ44" s="792">
        <v>2.2149999999999999</v>
      </c>
      <c r="BA44" s="792">
        <v>7.0000000000000007E-2</v>
      </c>
      <c r="BB44" s="792">
        <v>0.11</v>
      </c>
      <c r="BC44" s="792">
        <v>0.03</v>
      </c>
      <c r="BD44" s="792">
        <v>0.02</v>
      </c>
      <c r="BE44" s="792">
        <v>0.02</v>
      </c>
      <c r="BF44" s="317">
        <v>0.02</v>
      </c>
      <c r="BG44" s="317">
        <v>0.02</v>
      </c>
      <c r="BH44" s="317">
        <v>0.02</v>
      </c>
      <c r="BI44" s="317">
        <v>0.02</v>
      </c>
      <c r="BJ44" s="317">
        <v>0.02</v>
      </c>
      <c r="BK44" s="317">
        <v>0.03</v>
      </c>
      <c r="BL44" s="317">
        <v>0.03</v>
      </c>
      <c r="BM44" s="317">
        <v>0.03</v>
      </c>
      <c r="BN44" s="317">
        <v>2.38</v>
      </c>
      <c r="BO44" s="317">
        <v>2.38</v>
      </c>
      <c r="BP44" s="317">
        <v>2.38</v>
      </c>
      <c r="BQ44" s="317">
        <v>2.38</v>
      </c>
      <c r="BR44" s="317">
        <v>2.38</v>
      </c>
      <c r="BS44" s="317">
        <v>2.38</v>
      </c>
      <c r="BT44" s="317">
        <v>2.38</v>
      </c>
      <c r="BU44" s="317">
        <v>2.38</v>
      </c>
      <c r="BV44" s="317">
        <v>2.38</v>
      </c>
    </row>
    <row r="45" spans="1:74" ht="11.1" customHeight="1" x14ac:dyDescent="0.2">
      <c r="A45" s="267" t="s">
        <v>397</v>
      </c>
      <c r="B45" s="333" t="s">
        <v>392</v>
      </c>
      <c r="C45" s="226">
        <v>2.12</v>
      </c>
      <c r="D45" s="226">
        <v>1.74</v>
      </c>
      <c r="E45" s="226">
        <v>2.0099999999999998</v>
      </c>
      <c r="F45" s="226">
        <v>1.59</v>
      </c>
      <c r="G45" s="226">
        <v>1.6053999999999999</v>
      </c>
      <c r="H45" s="226">
        <v>1.43</v>
      </c>
      <c r="I45" s="226">
        <v>1.08</v>
      </c>
      <c r="J45" s="226">
        <v>0.69</v>
      </c>
      <c r="K45" s="226">
        <v>0.63</v>
      </c>
      <c r="L45" s="226">
        <v>1.2</v>
      </c>
      <c r="M45" s="226">
        <v>1.4</v>
      </c>
      <c r="N45" s="226">
        <v>1.45</v>
      </c>
      <c r="O45" s="226">
        <v>2.23</v>
      </c>
      <c r="P45" s="226">
        <v>2.0499999999999998</v>
      </c>
      <c r="Q45" s="226">
        <v>1.8326</v>
      </c>
      <c r="R45" s="226">
        <v>1.355</v>
      </c>
      <c r="S45" s="226">
        <v>2.0910000000000002</v>
      </c>
      <c r="T45" s="226">
        <v>1.9119999999999999</v>
      </c>
      <c r="U45" s="226">
        <v>2.79</v>
      </c>
      <c r="V45" s="226">
        <v>3.242</v>
      </c>
      <c r="W45" s="226">
        <v>2.78</v>
      </c>
      <c r="X45" s="226">
        <v>3.0190000000000001</v>
      </c>
      <c r="Y45" s="226">
        <v>3.149</v>
      </c>
      <c r="Z45" s="226">
        <v>3.3980000000000001</v>
      </c>
      <c r="AA45" s="226">
        <v>3.347</v>
      </c>
      <c r="AB45" s="226">
        <v>3.19</v>
      </c>
      <c r="AC45" s="226">
        <v>3.0310000000000001</v>
      </c>
      <c r="AD45" s="226">
        <v>3.0489999999999999</v>
      </c>
      <c r="AE45" s="226">
        <v>3.3290000000000002</v>
      </c>
      <c r="AF45" s="226">
        <v>3.7480000000000002</v>
      </c>
      <c r="AG45" s="226">
        <v>3.419</v>
      </c>
      <c r="AH45" s="226">
        <v>3.379</v>
      </c>
      <c r="AI45" s="226">
        <v>3.7469999999999999</v>
      </c>
      <c r="AJ45" s="226">
        <v>3.6789999999999998</v>
      </c>
      <c r="AK45" s="226">
        <v>3.77</v>
      </c>
      <c r="AL45" s="226">
        <v>3.8660000000000001</v>
      </c>
      <c r="AM45" s="226">
        <v>3.9279999999999999</v>
      </c>
      <c r="AN45" s="226">
        <v>3.9460000000000002</v>
      </c>
      <c r="AO45" s="226">
        <v>3.601</v>
      </c>
      <c r="AP45" s="226">
        <v>3.8570000000000002</v>
      </c>
      <c r="AQ45" s="226">
        <v>3.6709999999999998</v>
      </c>
      <c r="AR45" s="226">
        <v>2.9670000000000001</v>
      </c>
      <c r="AS45" s="226">
        <v>3.4140000000000001</v>
      </c>
      <c r="AT45" s="226">
        <v>3.4950000000000001</v>
      </c>
      <c r="AU45" s="226">
        <v>2.5179999999999998</v>
      </c>
      <c r="AV45" s="226">
        <v>2.9350000000000001</v>
      </c>
      <c r="AW45" s="226">
        <v>3.0449999999999999</v>
      </c>
      <c r="AX45" s="226">
        <v>2.9649999999999999</v>
      </c>
      <c r="AY45" s="226">
        <v>2.915</v>
      </c>
      <c r="AZ45" s="780">
        <v>2.1949999999999998</v>
      </c>
      <c r="BA45" s="780">
        <v>0.04</v>
      </c>
      <c r="BB45" s="780">
        <v>0.1</v>
      </c>
      <c r="BC45" s="780">
        <v>0</v>
      </c>
      <c r="BD45" s="780">
        <v>0</v>
      </c>
      <c r="BE45" s="780">
        <v>0</v>
      </c>
      <c r="BF45" s="287">
        <v>0</v>
      </c>
      <c r="BG45" s="287">
        <v>0</v>
      </c>
      <c r="BH45" s="287">
        <v>0</v>
      </c>
      <c r="BI45" s="287">
        <v>0</v>
      </c>
      <c r="BJ45" s="287">
        <v>0</v>
      </c>
      <c r="BK45" s="287">
        <v>0</v>
      </c>
      <c r="BL45" s="287">
        <v>0</v>
      </c>
      <c r="BM45" s="287">
        <v>0</v>
      </c>
      <c r="BN45" s="287">
        <v>2.35</v>
      </c>
      <c r="BO45" s="287">
        <v>2.35</v>
      </c>
      <c r="BP45" s="287">
        <v>2.35</v>
      </c>
      <c r="BQ45" s="287">
        <v>2.35</v>
      </c>
      <c r="BR45" s="287">
        <v>2.35</v>
      </c>
      <c r="BS45" s="287">
        <v>2.35</v>
      </c>
      <c r="BT45" s="287">
        <v>2.35</v>
      </c>
      <c r="BU45" s="287">
        <v>2.35</v>
      </c>
      <c r="BV45" s="287">
        <v>2.35</v>
      </c>
    </row>
    <row r="46" spans="1:74" ht="11.1" customHeight="1" x14ac:dyDescent="0.2">
      <c r="A46" s="267" t="s">
        <v>398</v>
      </c>
      <c r="B46" s="333" t="s">
        <v>394</v>
      </c>
      <c r="C46" s="226">
        <v>0.19</v>
      </c>
      <c r="D46" s="226">
        <v>0.14000000000000001</v>
      </c>
      <c r="E46" s="226">
        <v>6.5000000000000002E-2</v>
      </c>
      <c r="F46" s="226">
        <v>7.0000000000000007E-2</v>
      </c>
      <c r="G46" s="226">
        <v>0.15</v>
      </c>
      <c r="H46" s="226">
        <v>0.13</v>
      </c>
      <c r="I46" s="226">
        <v>0.02</v>
      </c>
      <c r="J46" s="226">
        <v>0.01</v>
      </c>
      <c r="K46" s="226">
        <v>0.01</v>
      </c>
      <c r="L46" s="226">
        <v>0</v>
      </c>
      <c r="M46" s="226">
        <v>0.02</v>
      </c>
      <c r="N46" s="226">
        <v>0.02</v>
      </c>
      <c r="O46" s="226">
        <v>0.01</v>
      </c>
      <c r="P46" s="226">
        <v>0.01</v>
      </c>
      <c r="Q46" s="226">
        <v>0.02</v>
      </c>
      <c r="R46" s="226">
        <v>0.01</v>
      </c>
      <c r="S46" s="226">
        <v>0.04</v>
      </c>
      <c r="T46" s="226">
        <v>7.0000000000000007E-2</v>
      </c>
      <c r="U46" s="226">
        <v>0.06</v>
      </c>
      <c r="V46" s="226">
        <v>0.08</v>
      </c>
      <c r="W46" s="226">
        <v>7.0000000000000007E-2</v>
      </c>
      <c r="X46" s="226">
        <v>0.06</v>
      </c>
      <c r="Y46" s="226">
        <v>0.06</v>
      </c>
      <c r="Z46" s="226">
        <v>7.0000000000000007E-2</v>
      </c>
      <c r="AA46" s="226">
        <v>0.09</v>
      </c>
      <c r="AB46" s="226">
        <v>0.1</v>
      </c>
      <c r="AC46" s="226">
        <v>0.1</v>
      </c>
      <c r="AD46" s="226">
        <v>0.1</v>
      </c>
      <c r="AE46" s="226">
        <v>0.11</v>
      </c>
      <c r="AF46" s="226">
        <v>0.11</v>
      </c>
      <c r="AG46" s="226">
        <v>0.1</v>
      </c>
      <c r="AH46" s="226">
        <v>0.1</v>
      </c>
      <c r="AI46" s="226">
        <v>0.1</v>
      </c>
      <c r="AJ46" s="226">
        <v>0.1</v>
      </c>
      <c r="AK46" s="226">
        <v>0.105</v>
      </c>
      <c r="AL46" s="226">
        <v>0.09</v>
      </c>
      <c r="AM46" s="226">
        <v>0.09</v>
      </c>
      <c r="AN46" s="226">
        <v>0.08</v>
      </c>
      <c r="AO46" s="226">
        <v>0.09</v>
      </c>
      <c r="AP46" s="226">
        <v>8.5000000000000006E-2</v>
      </c>
      <c r="AQ46" s="226">
        <v>0.08</v>
      </c>
      <c r="AR46" s="226">
        <v>0.08</v>
      </c>
      <c r="AS46" s="226">
        <v>7.0000000000000007E-2</v>
      </c>
      <c r="AT46" s="226">
        <v>0.06</v>
      </c>
      <c r="AU46" s="226">
        <v>0.05</v>
      </c>
      <c r="AV46" s="226">
        <v>0.06</v>
      </c>
      <c r="AW46" s="226">
        <v>0.03</v>
      </c>
      <c r="AX46" s="226">
        <v>0.03</v>
      </c>
      <c r="AY46" s="226">
        <v>0.04</v>
      </c>
      <c r="AZ46" s="780">
        <v>0.02</v>
      </c>
      <c r="BA46" s="780">
        <v>0.03</v>
      </c>
      <c r="BB46" s="780">
        <v>0.01</v>
      </c>
      <c r="BC46" s="780">
        <v>0.03</v>
      </c>
      <c r="BD46" s="780">
        <v>0.02</v>
      </c>
      <c r="BE46" s="780">
        <v>0.02</v>
      </c>
      <c r="BF46" s="287">
        <v>0.02</v>
      </c>
      <c r="BG46" s="287">
        <v>0.02</v>
      </c>
      <c r="BH46" s="287">
        <v>0.02</v>
      </c>
      <c r="BI46" s="287">
        <v>0.02</v>
      </c>
      <c r="BJ46" s="287">
        <v>0.02</v>
      </c>
      <c r="BK46" s="287">
        <v>0.03</v>
      </c>
      <c r="BL46" s="287">
        <v>0.03</v>
      </c>
      <c r="BM46" s="287">
        <v>0.03</v>
      </c>
      <c r="BN46" s="287">
        <v>0.03</v>
      </c>
      <c r="BO46" s="287">
        <v>0.03</v>
      </c>
      <c r="BP46" s="287">
        <v>0.03</v>
      </c>
      <c r="BQ46" s="287">
        <v>0.03</v>
      </c>
      <c r="BR46" s="287">
        <v>0.03</v>
      </c>
      <c r="BS46" s="287">
        <v>0.03</v>
      </c>
      <c r="BT46" s="287">
        <v>0.03</v>
      </c>
      <c r="BU46" s="287">
        <v>0.03</v>
      </c>
      <c r="BV46" s="287">
        <v>0.03</v>
      </c>
    </row>
    <row r="47" spans="1:74" ht="11.1" customHeight="1" x14ac:dyDescent="0.2">
      <c r="A47" s="267"/>
      <c r="B47" s="351"/>
      <c r="C47" s="226"/>
      <c r="D47" s="226"/>
      <c r="E47" s="226"/>
      <c r="F47" s="226"/>
      <c r="G47" s="226"/>
      <c r="H47" s="226"/>
      <c r="I47" s="226"/>
      <c r="J47" s="226"/>
      <c r="K47" s="226"/>
      <c r="L47" s="226"/>
      <c r="M47" s="226"/>
      <c r="N47" s="226"/>
      <c r="O47" s="226"/>
      <c r="P47" s="226"/>
      <c r="Q47" s="226"/>
      <c r="R47" s="226"/>
      <c r="S47" s="226"/>
      <c r="T47" s="226"/>
      <c r="U47" s="226"/>
      <c r="V47" s="226"/>
      <c r="W47" s="226"/>
      <c r="X47" s="226"/>
      <c r="Y47" s="226"/>
      <c r="Z47" s="226"/>
      <c r="AA47" s="226"/>
      <c r="AB47" s="226"/>
      <c r="AC47" s="226"/>
      <c r="AD47" s="226"/>
      <c r="AE47" s="226"/>
      <c r="AF47" s="226"/>
      <c r="AG47" s="226"/>
      <c r="AH47" s="226"/>
      <c r="AI47" s="226"/>
      <c r="AJ47" s="226"/>
      <c r="AK47" s="226"/>
      <c r="AL47" s="226"/>
      <c r="AM47" s="226"/>
      <c r="AN47" s="226"/>
      <c r="AO47" s="226"/>
      <c r="AP47" s="226"/>
      <c r="AQ47" s="226"/>
      <c r="AR47" s="226"/>
      <c r="AS47" s="226"/>
      <c r="AT47" s="226"/>
      <c r="AU47" s="226"/>
      <c r="AV47" s="226"/>
      <c r="AW47" s="226"/>
      <c r="AX47" s="226"/>
      <c r="AY47" s="226"/>
      <c r="AZ47" s="780"/>
      <c r="BA47" s="780"/>
      <c r="BB47" s="780"/>
      <c r="BC47" s="780"/>
      <c r="BD47" s="780"/>
      <c r="BE47" s="780"/>
      <c r="BF47" s="287"/>
      <c r="BG47" s="287"/>
      <c r="BH47" s="287"/>
      <c r="BI47" s="287"/>
      <c r="BJ47" s="287"/>
      <c r="BK47" s="287"/>
      <c r="BL47" s="287"/>
      <c r="BM47" s="287"/>
      <c r="BN47" s="287"/>
      <c r="BO47" s="287"/>
      <c r="BP47" s="287"/>
      <c r="BQ47" s="287"/>
      <c r="BR47" s="287"/>
      <c r="BS47" s="287"/>
      <c r="BT47" s="287"/>
      <c r="BU47" s="287"/>
      <c r="BV47" s="287"/>
    </row>
    <row r="48" spans="1:74" ht="11.1" customHeight="1" x14ac:dyDescent="0.2">
      <c r="A48" s="267"/>
      <c r="B48" s="350" t="s">
        <v>307</v>
      </c>
      <c r="C48" s="226"/>
      <c r="D48" s="226"/>
      <c r="E48" s="226"/>
      <c r="F48" s="226"/>
      <c r="G48" s="226"/>
      <c r="H48" s="226"/>
      <c r="I48" s="226"/>
      <c r="J48" s="226"/>
      <c r="K48" s="226"/>
      <c r="L48" s="226"/>
      <c r="M48" s="226"/>
      <c r="N48" s="226"/>
      <c r="O48" s="226"/>
      <c r="P48" s="226"/>
      <c r="Q48" s="226"/>
      <c r="R48" s="226"/>
      <c r="S48" s="226"/>
      <c r="T48" s="226"/>
      <c r="U48" s="226"/>
      <c r="V48" s="226"/>
      <c r="W48" s="226"/>
      <c r="X48" s="226"/>
      <c r="Y48" s="226"/>
      <c r="Z48" s="226"/>
      <c r="AA48" s="226"/>
      <c r="AB48" s="226"/>
      <c r="AC48" s="226"/>
      <c r="AD48" s="226"/>
      <c r="AE48" s="226"/>
      <c r="AF48" s="226"/>
      <c r="AG48" s="226"/>
      <c r="AH48" s="226"/>
      <c r="AI48" s="226"/>
      <c r="AJ48" s="226"/>
      <c r="AK48" s="226"/>
      <c r="AL48" s="226"/>
      <c r="AM48" s="226"/>
      <c r="AN48" s="226"/>
      <c r="AO48" s="226"/>
      <c r="AP48" s="226"/>
      <c r="AQ48" s="226"/>
      <c r="AR48" s="226"/>
      <c r="AS48" s="226"/>
      <c r="AT48" s="226"/>
      <c r="AU48" s="226"/>
      <c r="AV48" s="226"/>
      <c r="AW48" s="226"/>
      <c r="AX48" s="226"/>
      <c r="AY48" s="226"/>
      <c r="AZ48" s="780"/>
      <c r="BA48" s="780"/>
      <c r="BB48" s="780"/>
      <c r="BC48" s="780"/>
      <c r="BD48" s="780"/>
      <c r="BE48" s="780"/>
      <c r="BF48" s="287"/>
      <c r="BG48" s="287"/>
      <c r="BH48" s="287"/>
      <c r="BI48" s="287"/>
      <c r="BJ48" s="287"/>
      <c r="BK48" s="287"/>
      <c r="BL48" s="287"/>
      <c r="BM48" s="287"/>
      <c r="BN48" s="287"/>
      <c r="BO48" s="287"/>
      <c r="BP48" s="287"/>
      <c r="BQ48" s="287"/>
      <c r="BR48" s="287"/>
      <c r="BS48" s="287"/>
      <c r="BT48" s="287"/>
      <c r="BU48" s="287"/>
      <c r="BV48" s="287"/>
    </row>
    <row r="49" spans="1:74" s="210" customFormat="1" ht="11.1" customHeight="1" x14ac:dyDescent="0.2">
      <c r="A49" s="346" t="s">
        <v>399</v>
      </c>
      <c r="B49" s="344" t="s">
        <v>390</v>
      </c>
      <c r="C49" s="72">
        <v>2.0840000000000001</v>
      </c>
      <c r="D49" s="72">
        <v>1.8640000000000001</v>
      </c>
      <c r="E49" s="72">
        <v>1.994</v>
      </c>
      <c r="F49" s="72">
        <v>2.1040000000000001</v>
      </c>
      <c r="G49" s="72">
        <v>2.5640000000000001</v>
      </c>
      <c r="H49" s="72">
        <v>2.5939999999999999</v>
      </c>
      <c r="I49" s="72">
        <v>2.8919999999999999</v>
      </c>
      <c r="J49" s="72">
        <v>2.31</v>
      </c>
      <c r="K49" s="72">
        <v>2.2999999999999998</v>
      </c>
      <c r="L49" s="72">
        <v>2.1419999999999999</v>
      </c>
      <c r="M49" s="72">
        <v>2.1579999999999999</v>
      </c>
      <c r="N49" s="72">
        <v>2.1059999999999999</v>
      </c>
      <c r="O49" s="72">
        <v>2.0099999999999998</v>
      </c>
      <c r="P49" s="72">
        <v>1.8979999999999999</v>
      </c>
      <c r="Q49" s="72">
        <v>1.8754</v>
      </c>
      <c r="R49" s="72">
        <v>2.3730000000000002</v>
      </c>
      <c r="S49" s="72">
        <v>2.0590000000000002</v>
      </c>
      <c r="T49" s="72">
        <v>2.0760000000000001</v>
      </c>
      <c r="U49" s="72">
        <v>2.12</v>
      </c>
      <c r="V49" s="72">
        <v>1.9179999999999999</v>
      </c>
      <c r="W49" s="72">
        <v>1.633</v>
      </c>
      <c r="X49" s="72">
        <v>1.526</v>
      </c>
      <c r="Y49" s="72">
        <v>1.371</v>
      </c>
      <c r="Z49" s="72">
        <v>1.222</v>
      </c>
      <c r="AA49" s="72">
        <v>1.5629999999999999</v>
      </c>
      <c r="AB49" s="72">
        <v>1.41</v>
      </c>
      <c r="AC49" s="72">
        <v>1.274</v>
      </c>
      <c r="AD49" s="72">
        <v>1.3660000000000001</v>
      </c>
      <c r="AE49" s="72">
        <v>1.276</v>
      </c>
      <c r="AF49" s="72">
        <v>1.2969999999999999</v>
      </c>
      <c r="AG49" s="72">
        <v>1.216</v>
      </c>
      <c r="AH49" s="72">
        <v>1.3759999999999999</v>
      </c>
      <c r="AI49" s="72">
        <v>1.798</v>
      </c>
      <c r="AJ49" s="72">
        <v>1.3859999999999999</v>
      </c>
      <c r="AK49" s="72">
        <v>1.1950000000000001</v>
      </c>
      <c r="AL49" s="72">
        <v>1.0189999999999999</v>
      </c>
      <c r="AM49" s="72">
        <v>1.0669999999999999</v>
      </c>
      <c r="AN49" s="72">
        <v>0.92900000000000005</v>
      </c>
      <c r="AO49" s="72">
        <v>1.0740000000000001</v>
      </c>
      <c r="AP49" s="72">
        <v>0.96799999999999997</v>
      </c>
      <c r="AQ49" s="72">
        <v>0.90400000000000003</v>
      </c>
      <c r="AR49" s="72">
        <v>1.1279999999999999</v>
      </c>
      <c r="AS49" s="72">
        <v>1.0509999999999999</v>
      </c>
      <c r="AT49" s="72">
        <v>1.02</v>
      </c>
      <c r="AU49" s="72">
        <v>0.91700000000000004</v>
      </c>
      <c r="AV49" s="72">
        <v>0.87</v>
      </c>
      <c r="AW49" s="72">
        <v>0.93</v>
      </c>
      <c r="AX49" s="72">
        <v>0.89</v>
      </c>
      <c r="AY49" s="72">
        <v>1.0249999999999999</v>
      </c>
      <c r="AZ49" s="793">
        <v>0.93500000000000005</v>
      </c>
      <c r="BA49" s="793">
        <v>8.5559999999999992</v>
      </c>
      <c r="BB49" s="793">
        <v>10.996</v>
      </c>
      <c r="BC49" s="793">
        <v>11.680999999999999</v>
      </c>
      <c r="BD49" s="793">
        <v>8.9809999999999999</v>
      </c>
      <c r="BE49" s="793">
        <v>7.0359999999999996</v>
      </c>
      <c r="BF49" s="332" t="s">
        <v>159</v>
      </c>
      <c r="BG49" s="332" t="s">
        <v>159</v>
      </c>
      <c r="BH49" s="332" t="s">
        <v>159</v>
      </c>
      <c r="BI49" s="332" t="s">
        <v>159</v>
      </c>
      <c r="BJ49" s="332" t="s">
        <v>159</v>
      </c>
      <c r="BK49" s="332" t="s">
        <v>159</v>
      </c>
      <c r="BL49" s="332" t="s">
        <v>159</v>
      </c>
      <c r="BM49" s="332" t="s">
        <v>159</v>
      </c>
      <c r="BN49" s="332" t="s">
        <v>159</v>
      </c>
      <c r="BO49" s="332" t="s">
        <v>159</v>
      </c>
      <c r="BP49" s="332" t="s">
        <v>159</v>
      </c>
      <c r="BQ49" s="332" t="s">
        <v>159</v>
      </c>
      <c r="BR49" s="332" t="s">
        <v>159</v>
      </c>
      <c r="BS49" s="332" t="s">
        <v>159</v>
      </c>
      <c r="BT49" s="332" t="s">
        <v>159</v>
      </c>
      <c r="BU49" s="332" t="s">
        <v>159</v>
      </c>
      <c r="BV49" s="332" t="s">
        <v>159</v>
      </c>
    </row>
    <row r="50" spans="1:74" ht="12" customHeight="1" x14ac:dyDescent="0.2">
      <c r="B50" s="699" t="s">
        <v>400</v>
      </c>
      <c r="C50" s="883"/>
      <c r="D50" s="883"/>
      <c r="E50" s="883"/>
      <c r="F50" s="883"/>
      <c r="G50" s="883"/>
      <c r="H50" s="883"/>
      <c r="I50" s="883"/>
      <c r="J50" s="883"/>
      <c r="K50" s="883"/>
      <c r="L50" s="883"/>
      <c r="M50" s="883"/>
      <c r="N50" s="883"/>
      <c r="O50" s="883"/>
      <c r="P50" s="883"/>
      <c r="Q50" s="883"/>
      <c r="BD50" s="560"/>
      <c r="BE50" s="560"/>
      <c r="BF50" s="560"/>
    </row>
    <row r="51" spans="1:74" ht="12" customHeight="1" x14ac:dyDescent="0.2">
      <c r="B51" s="271" t="s">
        <v>357</v>
      </c>
      <c r="C51" s="271"/>
      <c r="D51" s="271"/>
      <c r="E51" s="271"/>
      <c r="F51" s="271"/>
      <c r="G51" s="271"/>
      <c r="H51" s="271"/>
      <c r="I51" s="271"/>
      <c r="J51" s="271"/>
      <c r="K51" s="271"/>
      <c r="L51" s="271"/>
      <c r="M51" s="271"/>
      <c r="N51" s="271"/>
      <c r="O51" s="271"/>
      <c r="P51" s="271"/>
      <c r="Q51" s="271"/>
      <c r="R51" s="564"/>
      <c r="S51" s="564"/>
      <c r="T51" s="564"/>
      <c r="U51" s="564"/>
      <c r="V51" s="564"/>
      <c r="W51" s="564"/>
      <c r="X51" s="564"/>
      <c r="Y51" s="564"/>
      <c r="Z51" s="564"/>
      <c r="AA51" s="564"/>
      <c r="AB51" s="564"/>
      <c r="AC51" s="564"/>
      <c r="AD51" s="564"/>
      <c r="AE51" s="564"/>
      <c r="AF51" s="564"/>
      <c r="AG51" s="564"/>
      <c r="AH51" s="564"/>
      <c r="AI51" s="564"/>
      <c r="AJ51" s="564"/>
      <c r="AK51" s="564"/>
      <c r="AL51" s="564"/>
      <c r="AM51" s="564"/>
      <c r="AN51" s="564"/>
      <c r="AO51" s="564"/>
      <c r="AP51" s="564"/>
      <c r="AQ51" s="564"/>
      <c r="AR51" s="564"/>
      <c r="AS51" s="564"/>
      <c r="AT51" s="564"/>
      <c r="AU51" s="564"/>
      <c r="AV51" s="564"/>
      <c r="AW51" s="564"/>
      <c r="AX51" s="564"/>
      <c r="BD51" s="560"/>
      <c r="BE51" s="560"/>
      <c r="BF51" s="560"/>
    </row>
    <row r="52" spans="1:74" ht="12" customHeight="1" x14ac:dyDescent="0.2">
      <c r="B52" s="1017" t="s">
        <v>358</v>
      </c>
      <c r="C52" s="1017"/>
      <c r="D52" s="1017"/>
      <c r="E52" s="1017"/>
      <c r="F52" s="1017"/>
      <c r="G52" s="1017"/>
      <c r="H52" s="1017"/>
      <c r="I52" s="1017"/>
      <c r="J52" s="1017"/>
      <c r="K52" s="1017"/>
      <c r="L52" s="1017"/>
      <c r="M52" s="1017"/>
      <c r="N52" s="1017"/>
      <c r="O52" s="1017"/>
      <c r="P52" s="1017"/>
      <c r="Q52" s="1017"/>
      <c r="R52" s="564"/>
      <c r="S52" s="564"/>
      <c r="T52" s="564"/>
      <c r="U52" s="564"/>
      <c r="V52" s="564"/>
      <c r="W52" s="564"/>
      <c r="X52" s="564"/>
      <c r="Y52" s="564"/>
      <c r="Z52" s="564"/>
      <c r="AA52" s="564"/>
      <c r="AB52" s="564"/>
      <c r="AC52" s="564"/>
      <c r="AD52" s="564"/>
      <c r="AE52" s="564"/>
      <c r="AF52" s="564"/>
      <c r="AG52" s="564"/>
      <c r="AH52" s="564"/>
      <c r="AI52" s="564"/>
      <c r="AJ52" s="564"/>
      <c r="AK52" s="564"/>
      <c r="AL52" s="564"/>
      <c r="AM52" s="564"/>
      <c r="AN52" s="564"/>
      <c r="AO52" s="564"/>
      <c r="AP52" s="564"/>
      <c r="AQ52" s="564"/>
      <c r="AR52" s="564"/>
      <c r="AS52" s="564"/>
      <c r="AT52" s="564"/>
      <c r="AU52" s="564"/>
      <c r="AV52" s="564"/>
      <c r="AW52" s="564"/>
      <c r="AX52" s="564"/>
      <c r="BD52" s="560"/>
      <c r="BE52" s="560"/>
      <c r="BF52" s="560"/>
    </row>
    <row r="53" spans="1:74" ht="12" customHeight="1" x14ac:dyDescent="0.2">
      <c r="B53" s="700" t="s">
        <v>359</v>
      </c>
      <c r="C53" s="701"/>
      <c r="D53" s="701"/>
      <c r="E53" s="701"/>
      <c r="F53" s="701"/>
      <c r="G53" s="701"/>
      <c r="H53" s="701"/>
      <c r="I53" s="701"/>
      <c r="J53" s="701"/>
      <c r="K53" s="701"/>
      <c r="L53" s="701"/>
      <c r="M53" s="701"/>
      <c r="N53" s="701"/>
      <c r="O53" s="701"/>
      <c r="P53" s="701"/>
      <c r="Q53" s="701"/>
      <c r="R53" s="564"/>
      <c r="S53" s="564"/>
      <c r="T53" s="564"/>
      <c r="U53" s="564"/>
      <c r="V53" s="564"/>
      <c r="W53" s="564"/>
      <c r="X53" s="564"/>
      <c r="Y53" s="564"/>
      <c r="Z53" s="564"/>
      <c r="AA53" s="564"/>
      <c r="AB53" s="564"/>
      <c r="AC53" s="564"/>
      <c r="AD53" s="564"/>
      <c r="AE53" s="564"/>
      <c r="AF53" s="564"/>
      <c r="AG53" s="564"/>
      <c r="AH53" s="564"/>
      <c r="AI53" s="564"/>
      <c r="AJ53" s="564"/>
      <c r="AK53" s="564"/>
      <c r="AL53" s="564"/>
      <c r="AM53" s="564"/>
      <c r="AN53" s="564"/>
      <c r="AO53" s="564"/>
      <c r="AP53" s="564"/>
      <c r="AQ53" s="564"/>
      <c r="AR53" s="564"/>
      <c r="AS53" s="564"/>
      <c r="AT53" s="564"/>
      <c r="AU53" s="564"/>
      <c r="AV53" s="564"/>
      <c r="AW53" s="564"/>
      <c r="AX53" s="564"/>
      <c r="BD53" s="560"/>
      <c r="BE53" s="560"/>
      <c r="BF53" s="560"/>
    </row>
    <row r="54" spans="1:74" ht="12" customHeight="1" x14ac:dyDescent="0.2">
      <c r="B54" s="702" t="s">
        <v>114</v>
      </c>
      <c r="C54" s="703"/>
      <c r="D54" s="703"/>
      <c r="E54" s="703"/>
      <c r="F54" s="703"/>
      <c r="G54" s="703"/>
      <c r="H54" s="703"/>
      <c r="I54" s="703"/>
      <c r="J54" s="703"/>
      <c r="K54" s="703"/>
      <c r="L54" s="703"/>
      <c r="M54" s="703"/>
      <c r="N54" s="703"/>
      <c r="O54" s="703"/>
      <c r="P54" s="703"/>
      <c r="Q54" s="703"/>
      <c r="R54" s="564"/>
      <c r="S54" s="564"/>
      <c r="T54" s="564"/>
      <c r="U54" s="564"/>
      <c r="V54" s="564"/>
      <c r="W54" s="564"/>
      <c r="X54" s="564"/>
      <c r="Y54" s="564"/>
      <c r="Z54" s="564"/>
      <c r="AA54" s="564"/>
      <c r="AB54" s="564"/>
      <c r="AC54" s="564"/>
      <c r="AD54" s="564"/>
      <c r="AE54" s="564"/>
      <c r="AF54" s="564"/>
      <c r="AG54" s="564"/>
      <c r="AH54" s="564"/>
      <c r="AI54" s="564"/>
      <c r="AJ54" s="564"/>
      <c r="AK54" s="564"/>
      <c r="AL54" s="564"/>
      <c r="AM54" s="564"/>
      <c r="AN54" s="564"/>
      <c r="AO54" s="564"/>
      <c r="AP54" s="564"/>
      <c r="AQ54" s="564"/>
      <c r="AR54" s="564"/>
      <c r="AS54" s="564"/>
      <c r="AT54" s="564"/>
      <c r="AU54" s="564"/>
      <c r="AV54" s="564"/>
      <c r="AW54" s="564"/>
      <c r="AX54" s="564"/>
    </row>
    <row r="55" spans="1:74" ht="12" customHeight="1" x14ac:dyDescent="0.2">
      <c r="B55" s="704" t="str">
        <f>Dates!$G$2</f>
        <v>EIA completed modeling and analysis for this report on Thursday, August 6, 2026.</v>
      </c>
      <c r="C55" s="687"/>
      <c r="D55" s="687"/>
      <c r="E55" s="687"/>
      <c r="F55" s="687"/>
      <c r="G55" s="687"/>
      <c r="H55" s="687"/>
      <c r="I55" s="687"/>
      <c r="J55" s="687"/>
      <c r="K55" s="687"/>
      <c r="L55" s="687"/>
      <c r="M55" s="687"/>
      <c r="N55" s="687"/>
      <c r="O55" s="687"/>
      <c r="P55" s="687"/>
      <c r="Q55" s="687"/>
      <c r="R55" s="564"/>
      <c r="S55" s="564"/>
      <c r="T55" s="564"/>
      <c r="U55" s="564"/>
      <c r="V55" s="564"/>
      <c r="W55" s="564"/>
      <c r="X55" s="564"/>
      <c r="Y55" s="564"/>
      <c r="Z55" s="564"/>
      <c r="AA55" s="564"/>
      <c r="AB55" s="564"/>
      <c r="AC55" s="564"/>
      <c r="AD55" s="564"/>
      <c r="AE55" s="564"/>
      <c r="AF55" s="564"/>
      <c r="AG55" s="564"/>
      <c r="AH55" s="564"/>
      <c r="AI55" s="564"/>
      <c r="AJ55" s="564"/>
      <c r="AK55" s="564"/>
      <c r="AL55" s="564"/>
      <c r="AM55" s="564"/>
      <c r="AN55" s="564"/>
      <c r="AO55" s="564"/>
      <c r="AP55" s="564"/>
      <c r="AQ55" s="564"/>
      <c r="AR55" s="564"/>
      <c r="AS55" s="564"/>
      <c r="AT55" s="564"/>
      <c r="AU55" s="564"/>
      <c r="AV55" s="564"/>
      <c r="AW55" s="564"/>
      <c r="AX55" s="564"/>
    </row>
    <row r="56" spans="1:74" ht="12" customHeight="1" x14ac:dyDescent="0.2">
      <c r="B56" s="686" t="s">
        <v>115</v>
      </c>
      <c r="C56" s="687"/>
      <c r="D56" s="687"/>
      <c r="E56" s="687"/>
      <c r="F56" s="687"/>
      <c r="G56" s="687"/>
      <c r="H56" s="687"/>
      <c r="I56" s="687"/>
      <c r="J56" s="687"/>
      <c r="K56" s="687"/>
      <c r="L56" s="687"/>
      <c r="M56" s="687"/>
      <c r="N56" s="687"/>
      <c r="O56" s="687"/>
      <c r="P56" s="687"/>
      <c r="Q56" s="687"/>
      <c r="R56" s="564"/>
      <c r="S56" s="564"/>
      <c r="T56" s="564"/>
      <c r="U56" s="564"/>
      <c r="V56" s="564"/>
      <c r="W56" s="564"/>
      <c r="X56" s="564"/>
      <c r="Y56" s="564"/>
      <c r="Z56" s="564"/>
      <c r="AA56" s="564"/>
      <c r="AB56" s="564"/>
      <c r="AC56" s="564"/>
      <c r="AD56" s="564"/>
      <c r="AE56" s="564"/>
      <c r="AF56" s="564"/>
      <c r="AG56" s="564"/>
      <c r="AH56" s="564"/>
      <c r="AI56" s="564"/>
      <c r="AJ56" s="564"/>
      <c r="AK56" s="564"/>
      <c r="AL56" s="564"/>
      <c r="AM56" s="564"/>
      <c r="AN56" s="564"/>
      <c r="AO56" s="564"/>
      <c r="AP56" s="564"/>
      <c r="AQ56" s="564"/>
      <c r="AR56" s="564"/>
      <c r="AS56" s="564"/>
      <c r="AT56" s="564"/>
      <c r="AU56" s="564"/>
      <c r="AV56" s="564"/>
      <c r="AW56" s="564"/>
      <c r="AX56" s="564"/>
    </row>
    <row r="57" spans="1:74" ht="12" customHeight="1" x14ac:dyDescent="0.2">
      <c r="B57" s="976" t="s">
        <v>116</v>
      </c>
      <c r="C57" s="977"/>
      <c r="D57" s="977"/>
      <c r="E57" s="977"/>
      <c r="F57" s="977"/>
      <c r="G57" s="977"/>
      <c r="H57" s="977"/>
      <c r="I57" s="977"/>
      <c r="J57" s="977"/>
      <c r="K57" s="977"/>
      <c r="L57" s="977"/>
      <c r="M57" s="977"/>
      <c r="N57" s="977"/>
      <c r="O57" s="977"/>
      <c r="P57" s="977"/>
      <c r="Q57" s="977"/>
      <c r="R57" s="564"/>
      <c r="S57" s="564"/>
      <c r="T57" s="564"/>
      <c r="U57" s="564"/>
      <c r="V57" s="564"/>
      <c r="W57" s="564"/>
      <c r="X57" s="564"/>
      <c r="Y57" s="564"/>
      <c r="Z57" s="564"/>
      <c r="AA57" s="564"/>
      <c r="AB57" s="564"/>
      <c r="AC57" s="564"/>
      <c r="AD57" s="564"/>
      <c r="AE57" s="564"/>
      <c r="AF57" s="564"/>
      <c r="AG57" s="564"/>
      <c r="AH57" s="564"/>
      <c r="AI57" s="564"/>
      <c r="AJ57" s="564"/>
      <c r="AK57" s="564"/>
      <c r="AL57" s="564"/>
      <c r="AM57" s="564"/>
      <c r="AN57" s="564"/>
      <c r="AO57" s="564"/>
      <c r="AP57" s="564"/>
      <c r="AQ57" s="564"/>
      <c r="AR57" s="564"/>
      <c r="AS57" s="564"/>
      <c r="AT57" s="564"/>
      <c r="AU57" s="564"/>
      <c r="AV57" s="564"/>
      <c r="AW57" s="564"/>
      <c r="AX57" s="564"/>
    </row>
    <row r="58" spans="1:74" ht="12" customHeight="1" x14ac:dyDescent="0.2">
      <c r="B58" s="705" t="s">
        <v>122</v>
      </c>
      <c r="C58" s="687"/>
      <c r="D58" s="687"/>
      <c r="E58" s="687"/>
      <c r="F58" s="687"/>
      <c r="G58" s="687"/>
      <c r="H58" s="687"/>
      <c r="I58" s="687"/>
      <c r="J58" s="687"/>
      <c r="K58" s="687"/>
      <c r="L58" s="687"/>
      <c r="M58" s="687"/>
      <c r="N58" s="687"/>
      <c r="O58" s="687"/>
      <c r="P58" s="687"/>
      <c r="Q58" s="687"/>
      <c r="R58" s="564"/>
      <c r="S58" s="564"/>
      <c r="T58" s="564"/>
      <c r="U58" s="564"/>
      <c r="V58" s="564"/>
      <c r="W58" s="564"/>
      <c r="X58" s="564"/>
      <c r="Y58" s="564"/>
      <c r="Z58" s="564"/>
      <c r="AA58" s="564"/>
      <c r="AB58" s="564"/>
      <c r="AC58" s="564"/>
      <c r="AD58" s="564"/>
      <c r="AE58" s="564"/>
      <c r="AF58" s="564"/>
      <c r="AG58" s="564"/>
      <c r="AH58" s="564"/>
      <c r="AI58" s="564"/>
      <c r="AJ58" s="564"/>
      <c r="AK58" s="564"/>
      <c r="AL58" s="564"/>
      <c r="AM58" s="564"/>
      <c r="AN58" s="564"/>
      <c r="AO58" s="564"/>
      <c r="AP58" s="564"/>
      <c r="AQ58" s="564"/>
      <c r="AR58" s="564"/>
      <c r="AS58" s="564"/>
      <c r="AT58" s="564"/>
      <c r="AU58" s="564"/>
      <c r="AV58" s="564"/>
      <c r="AW58" s="564"/>
      <c r="AX58" s="564"/>
    </row>
    <row r="59" spans="1:74" ht="12.6" customHeight="1" x14ac:dyDescent="0.2">
      <c r="B59" s="552" t="s">
        <v>118</v>
      </c>
      <c r="C59" s="687"/>
      <c r="D59" s="687"/>
      <c r="E59" s="687"/>
      <c r="F59" s="687"/>
      <c r="G59" s="687"/>
      <c r="H59" s="687"/>
      <c r="I59" s="687"/>
      <c r="J59" s="687"/>
      <c r="K59" s="687"/>
      <c r="L59" s="687"/>
      <c r="M59" s="687"/>
      <c r="N59" s="687"/>
      <c r="O59" s="687"/>
      <c r="P59" s="687"/>
      <c r="Q59" s="687"/>
      <c r="R59" s="564"/>
      <c r="S59" s="564"/>
      <c r="T59" s="564"/>
      <c r="U59" s="564"/>
      <c r="V59" s="564"/>
      <c r="W59" s="564"/>
      <c r="X59" s="564"/>
      <c r="Y59" s="564"/>
      <c r="Z59" s="564"/>
      <c r="AA59" s="564"/>
      <c r="AB59" s="564"/>
      <c r="AC59" s="564"/>
      <c r="AD59" s="564"/>
      <c r="AE59" s="564"/>
      <c r="AF59" s="564"/>
      <c r="AG59" s="564"/>
      <c r="AH59" s="564"/>
      <c r="AI59" s="564"/>
      <c r="AJ59" s="564"/>
      <c r="AK59" s="564"/>
      <c r="AL59" s="564"/>
      <c r="AM59" s="564"/>
      <c r="AN59" s="564"/>
      <c r="AO59" s="564"/>
      <c r="AP59" s="564"/>
      <c r="AQ59" s="564"/>
      <c r="AR59" s="564"/>
      <c r="AS59" s="564"/>
      <c r="AT59" s="564"/>
      <c r="AU59" s="564"/>
      <c r="AV59" s="564"/>
      <c r="AW59" s="564"/>
      <c r="AX59" s="564"/>
    </row>
    <row r="60" spans="1:74" ht="12.6" customHeight="1" x14ac:dyDescent="0.2">
      <c r="B60" s="706" t="s">
        <v>250</v>
      </c>
      <c r="C60" s="687"/>
      <c r="D60" s="687"/>
      <c r="E60" s="687"/>
      <c r="F60" s="687"/>
      <c r="G60" s="687"/>
      <c r="H60" s="687"/>
      <c r="I60" s="687"/>
      <c r="J60" s="687"/>
      <c r="K60" s="687"/>
      <c r="L60" s="687"/>
      <c r="M60" s="687"/>
      <c r="N60" s="687"/>
      <c r="O60" s="687"/>
      <c r="P60" s="687"/>
      <c r="Q60" s="687"/>
      <c r="R60" s="564"/>
      <c r="S60" s="564"/>
      <c r="T60" s="564"/>
      <c r="U60" s="564"/>
      <c r="V60" s="564"/>
      <c r="W60" s="564"/>
      <c r="X60" s="564"/>
      <c r="Y60" s="564"/>
      <c r="Z60" s="564"/>
      <c r="AA60" s="564"/>
      <c r="AB60" s="564"/>
      <c r="AC60" s="564"/>
      <c r="AD60" s="564"/>
      <c r="AE60" s="564"/>
      <c r="AF60" s="564"/>
      <c r="AG60" s="564"/>
      <c r="AH60" s="564"/>
      <c r="AI60" s="564"/>
      <c r="AJ60" s="564"/>
      <c r="AK60" s="564"/>
      <c r="AL60" s="564"/>
      <c r="AM60" s="564"/>
      <c r="AN60" s="564"/>
      <c r="AO60" s="564"/>
      <c r="AP60" s="564"/>
      <c r="AQ60" s="564"/>
      <c r="AR60" s="564"/>
      <c r="AS60" s="564"/>
      <c r="AT60" s="564"/>
      <c r="AU60" s="564"/>
      <c r="AV60" s="564"/>
      <c r="AW60" s="564"/>
      <c r="AX60" s="564"/>
    </row>
    <row r="61" spans="1:74" ht="12.6" customHeight="1" x14ac:dyDescent="0.2">
      <c r="B61" s="619" t="s">
        <v>191</v>
      </c>
      <c r="C61" s="687"/>
      <c r="D61" s="687"/>
      <c r="E61" s="687"/>
      <c r="F61" s="687"/>
      <c r="G61" s="687"/>
      <c r="H61" s="687"/>
      <c r="I61" s="687"/>
      <c r="J61" s="687"/>
      <c r="K61" s="687"/>
      <c r="L61" s="687"/>
      <c r="M61" s="687"/>
      <c r="N61" s="687"/>
      <c r="O61" s="687"/>
      <c r="P61" s="687"/>
      <c r="Q61" s="687"/>
      <c r="R61" s="564"/>
      <c r="S61" s="564"/>
      <c r="T61" s="564"/>
      <c r="U61" s="564"/>
      <c r="V61" s="564"/>
      <c r="W61" s="564"/>
      <c r="X61" s="564"/>
      <c r="Y61" s="564"/>
      <c r="Z61" s="564"/>
      <c r="AA61" s="564"/>
      <c r="AB61" s="564"/>
      <c r="AC61" s="564"/>
      <c r="AD61" s="564"/>
      <c r="AE61" s="564"/>
      <c r="AF61" s="564"/>
      <c r="AG61" s="564"/>
      <c r="AH61" s="564"/>
      <c r="AI61" s="564"/>
      <c r="AJ61" s="564"/>
      <c r="AK61" s="564"/>
      <c r="AL61" s="564"/>
      <c r="AM61" s="564"/>
      <c r="AN61" s="564"/>
      <c r="AO61" s="564"/>
      <c r="AP61" s="564"/>
      <c r="AQ61" s="564"/>
      <c r="AR61" s="564"/>
      <c r="AS61" s="564"/>
      <c r="AT61" s="564"/>
      <c r="AU61" s="564"/>
      <c r="AV61" s="564"/>
      <c r="AW61" s="564"/>
      <c r="AX61" s="564"/>
    </row>
    <row r="62" spans="1:74" x14ac:dyDescent="0.2">
      <c r="B62" s="564"/>
      <c r="C62" s="564"/>
      <c r="D62" s="564"/>
      <c r="E62" s="564"/>
      <c r="F62" s="564"/>
      <c r="G62" s="564"/>
      <c r="H62" s="564"/>
      <c r="I62" s="564"/>
      <c r="J62" s="564"/>
      <c r="K62" s="564"/>
      <c r="L62" s="564"/>
      <c r="M62" s="564"/>
      <c r="N62" s="564"/>
      <c r="O62" s="564"/>
      <c r="P62" s="564"/>
      <c r="Q62" s="564"/>
      <c r="R62" s="564"/>
      <c r="S62" s="564"/>
      <c r="T62" s="564"/>
      <c r="U62" s="564"/>
      <c r="V62" s="564"/>
      <c r="W62" s="564"/>
      <c r="X62" s="564"/>
      <c r="Y62" s="564"/>
      <c r="Z62" s="564"/>
      <c r="AA62" s="564"/>
      <c r="AB62" s="564"/>
      <c r="AC62" s="564"/>
      <c r="AD62" s="564"/>
      <c r="AE62" s="564"/>
      <c r="AF62" s="564"/>
      <c r="AG62" s="564"/>
      <c r="AH62" s="564"/>
      <c r="AI62" s="564"/>
      <c r="AJ62" s="564"/>
      <c r="AK62" s="564"/>
      <c r="AL62" s="564"/>
      <c r="AM62" s="564"/>
      <c r="AN62" s="564"/>
      <c r="AO62" s="564"/>
      <c r="AP62" s="564"/>
      <c r="AQ62" s="564"/>
      <c r="AR62" s="564"/>
      <c r="AS62" s="564"/>
      <c r="AT62" s="564"/>
      <c r="AU62" s="564"/>
      <c r="AV62" s="564"/>
      <c r="AW62" s="564"/>
      <c r="AX62" s="564"/>
    </row>
    <row r="63" spans="1:74" x14ac:dyDescent="0.2">
      <c r="B63" s="564"/>
      <c r="C63" s="564"/>
      <c r="D63" s="564"/>
      <c r="E63" s="564"/>
      <c r="F63" s="564"/>
      <c r="G63" s="564"/>
      <c r="H63" s="564"/>
      <c r="I63" s="564"/>
      <c r="J63" s="564"/>
      <c r="K63" s="564"/>
      <c r="L63" s="564"/>
      <c r="M63" s="564"/>
      <c r="N63" s="564"/>
      <c r="O63" s="564"/>
      <c r="P63" s="564"/>
      <c r="Q63" s="564"/>
      <c r="R63" s="564"/>
      <c r="S63" s="564"/>
      <c r="T63" s="564"/>
      <c r="U63" s="564"/>
      <c r="V63" s="564"/>
      <c r="W63" s="564"/>
      <c r="X63" s="564"/>
      <c r="Y63" s="564"/>
      <c r="Z63" s="564"/>
      <c r="AA63" s="564"/>
      <c r="AB63" s="564"/>
      <c r="AC63" s="564"/>
      <c r="AD63" s="564"/>
      <c r="AE63" s="564"/>
      <c r="AF63" s="564"/>
      <c r="AG63" s="564"/>
      <c r="AH63" s="564"/>
      <c r="AI63" s="564"/>
      <c r="AJ63" s="564"/>
      <c r="AK63" s="564"/>
      <c r="AL63" s="564"/>
      <c r="AM63" s="564"/>
      <c r="AN63" s="564"/>
      <c r="AO63" s="564"/>
      <c r="AP63" s="564"/>
      <c r="AQ63" s="564"/>
      <c r="AR63" s="564"/>
      <c r="AS63" s="564"/>
      <c r="AT63" s="564"/>
      <c r="AU63" s="564"/>
      <c r="AV63" s="564"/>
      <c r="AW63" s="564"/>
      <c r="AX63" s="564"/>
    </row>
    <row r="64" spans="1:74" x14ac:dyDescent="0.2">
      <c r="B64" s="564"/>
      <c r="C64" s="564"/>
      <c r="D64" s="564"/>
      <c r="E64" s="564"/>
      <c r="F64" s="564"/>
      <c r="G64" s="564"/>
      <c r="H64" s="564"/>
      <c r="I64" s="564"/>
      <c r="J64" s="564"/>
      <c r="K64" s="564"/>
      <c r="L64" s="564"/>
      <c r="M64" s="564"/>
      <c r="N64" s="564"/>
      <c r="O64" s="564"/>
      <c r="P64" s="564"/>
      <c r="Q64" s="564"/>
      <c r="R64" s="564"/>
      <c r="S64" s="564"/>
      <c r="T64" s="564"/>
      <c r="U64" s="564"/>
      <c r="V64" s="564"/>
      <c r="W64" s="564"/>
      <c r="X64" s="564"/>
      <c r="Y64" s="564"/>
      <c r="Z64" s="564"/>
      <c r="AA64" s="564"/>
      <c r="AB64" s="564"/>
      <c r="AC64" s="564"/>
      <c r="AD64" s="564"/>
      <c r="AE64" s="564"/>
      <c r="AF64" s="564"/>
      <c r="AG64" s="564"/>
      <c r="AH64" s="564"/>
      <c r="AI64" s="564"/>
      <c r="AJ64" s="564"/>
      <c r="AK64" s="564"/>
      <c r="AL64" s="564"/>
      <c r="AM64" s="564"/>
      <c r="AN64" s="564"/>
      <c r="AO64" s="564"/>
      <c r="AP64" s="564"/>
      <c r="AQ64" s="564"/>
      <c r="AR64" s="564"/>
      <c r="AS64" s="564"/>
      <c r="AT64" s="564"/>
      <c r="AU64" s="564"/>
      <c r="AV64" s="564"/>
      <c r="AW64" s="564"/>
      <c r="AX64" s="564"/>
    </row>
    <row r="65" spans="2:50" x14ac:dyDescent="0.2">
      <c r="B65" s="564"/>
      <c r="C65" s="564"/>
      <c r="D65" s="564"/>
      <c r="E65" s="564"/>
      <c r="F65" s="564"/>
      <c r="G65" s="564"/>
      <c r="H65" s="564"/>
      <c r="I65" s="564"/>
      <c r="J65" s="564"/>
      <c r="K65" s="564"/>
      <c r="L65" s="564"/>
      <c r="M65" s="564"/>
      <c r="N65" s="564"/>
      <c r="O65" s="564"/>
      <c r="P65" s="564"/>
      <c r="Q65" s="564"/>
      <c r="R65" s="564"/>
      <c r="S65" s="564"/>
      <c r="T65" s="564"/>
      <c r="U65" s="564"/>
      <c r="V65" s="564"/>
      <c r="W65" s="564"/>
      <c r="X65" s="564"/>
      <c r="Y65" s="564"/>
      <c r="Z65" s="564"/>
      <c r="AA65" s="564"/>
      <c r="AB65" s="564"/>
      <c r="AC65" s="564"/>
      <c r="AD65" s="564"/>
      <c r="AE65" s="564"/>
      <c r="AF65" s="564"/>
      <c r="AG65" s="564"/>
      <c r="AH65" s="564"/>
      <c r="AI65" s="564"/>
      <c r="AJ65" s="564"/>
      <c r="AK65" s="564"/>
      <c r="AL65" s="564"/>
      <c r="AM65" s="564"/>
      <c r="AN65" s="564"/>
      <c r="AO65" s="564"/>
      <c r="AP65" s="564"/>
      <c r="AQ65" s="564"/>
      <c r="AR65" s="564"/>
      <c r="AS65" s="564"/>
      <c r="AT65" s="564"/>
      <c r="AU65" s="564"/>
      <c r="AV65" s="564"/>
      <c r="AW65" s="564"/>
      <c r="AX65" s="564"/>
    </row>
  </sheetData>
  <mergeCells count="10">
    <mergeCell ref="A1:A2"/>
    <mergeCell ref="AY3:BJ3"/>
    <mergeCell ref="B57:Q57"/>
    <mergeCell ref="BK3:BV3"/>
    <mergeCell ref="B1:BV1"/>
    <mergeCell ref="C3:N3"/>
    <mergeCell ref="O3:Z3"/>
    <mergeCell ref="AA3:AL3"/>
    <mergeCell ref="AM3:AX3"/>
    <mergeCell ref="B52:Q52"/>
  </mergeCells>
  <phoneticPr fontId="4" type="noConversion"/>
  <hyperlinks>
    <hyperlink ref="A1:A2" location="Contents!A1" display="Table of Contents" xr:uid="{00000000-0004-0000-0700-000000000000}"/>
  </hyperlinks>
  <pageMargins left="0.75" right="0.75" top="1" bottom="1" header="0.5" footer="0.5"/>
  <pageSetup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022611-0203-484C-B7DA-503F110F0A49}">
  <sheetPr>
    <pageSetUpPr fitToPage="1"/>
  </sheetPr>
  <dimension ref="A1:BV41"/>
  <sheetViews>
    <sheetView zoomScaleNormal="100" workbookViewId="0">
      <pane xSplit="2" ySplit="4" topLeftCell="AT5" activePane="bottomRight" state="frozen"/>
      <selection pane="topRight" activeCell="C1" sqref="C1"/>
      <selection pane="bottomLeft" activeCell="A5" sqref="A5"/>
      <selection pane="bottomRight" activeCell="B2" sqref="B2:Q2"/>
    </sheetView>
  </sheetViews>
  <sheetFormatPr defaultColWidth="8.5703125" defaultRowHeight="11.25" x14ac:dyDescent="0.2"/>
  <cols>
    <col min="1" max="1" width="15" style="267" bestFit="1" customWidth="1"/>
    <col min="2" max="2" width="42.5703125" style="268" customWidth="1"/>
    <col min="3" max="50" width="6.5703125" style="268" customWidth="1"/>
    <col min="51" max="61" width="6.5703125" style="271" customWidth="1"/>
    <col min="62" max="74" width="6.5703125" style="268" customWidth="1"/>
    <col min="75" max="16384" width="8.5703125" style="268"/>
  </cols>
  <sheetData>
    <row r="1" spans="1:74" ht="12.75" customHeight="1" x14ac:dyDescent="0.2">
      <c r="B1" s="1023" t="s">
        <v>401</v>
      </c>
      <c r="C1" s="1024"/>
      <c r="D1" s="1024"/>
      <c r="E1" s="1024"/>
      <c r="F1" s="1024"/>
      <c r="G1" s="1024"/>
      <c r="H1" s="1024"/>
      <c r="I1" s="1024"/>
      <c r="J1" s="1024"/>
      <c r="K1" s="1024"/>
      <c r="L1" s="1024"/>
      <c r="M1" s="1024"/>
      <c r="N1" s="1024"/>
      <c r="O1" s="1024"/>
      <c r="P1" s="1024"/>
      <c r="Q1" s="1024"/>
    </row>
    <row r="2" spans="1:74" ht="12.75" x14ac:dyDescent="0.2">
      <c r="B2" s="1025" t="str">
        <f>"U.S. Energy Information Administration  |  Short-Term Energy Outlook - "&amp;Dates!D1</f>
        <v>U.S. Energy Information Administration  |  Short-Term Energy Outlook - August 2026</v>
      </c>
      <c r="C2" s="1026"/>
      <c r="D2" s="1026"/>
      <c r="E2" s="1026"/>
      <c r="F2" s="1026"/>
      <c r="G2" s="1026"/>
      <c r="H2" s="1026"/>
      <c r="I2" s="1026"/>
      <c r="J2" s="1026"/>
      <c r="K2" s="1026"/>
      <c r="L2" s="1026"/>
      <c r="M2" s="1026"/>
      <c r="N2" s="1026"/>
      <c r="O2" s="1026"/>
      <c r="P2" s="1026"/>
      <c r="Q2" s="1026"/>
    </row>
    <row r="3" spans="1:74" ht="12.75" x14ac:dyDescent="0.2">
      <c r="B3" s="136"/>
      <c r="C3" s="962">
        <f>Dates!D3</f>
        <v>2022</v>
      </c>
      <c r="D3" s="963"/>
      <c r="E3" s="963"/>
      <c r="F3" s="963"/>
      <c r="G3" s="963"/>
      <c r="H3" s="963"/>
      <c r="I3" s="963"/>
      <c r="J3" s="963"/>
      <c r="K3" s="963"/>
      <c r="L3" s="963"/>
      <c r="M3" s="963"/>
      <c r="N3" s="964"/>
      <c r="O3" s="962">
        <f>C3+1</f>
        <v>2023</v>
      </c>
      <c r="P3" s="965"/>
      <c r="Q3" s="965"/>
      <c r="R3" s="965"/>
      <c r="S3" s="965"/>
      <c r="T3" s="965"/>
      <c r="U3" s="965"/>
      <c r="V3" s="965"/>
      <c r="W3" s="965"/>
      <c r="X3" s="963"/>
      <c r="Y3" s="963"/>
      <c r="Z3" s="964"/>
      <c r="AA3" s="955">
        <f>O3+1</f>
        <v>2024</v>
      </c>
      <c r="AB3" s="963"/>
      <c r="AC3" s="963"/>
      <c r="AD3" s="963"/>
      <c r="AE3" s="963"/>
      <c r="AF3" s="963"/>
      <c r="AG3" s="963"/>
      <c r="AH3" s="963"/>
      <c r="AI3" s="963"/>
      <c r="AJ3" s="963"/>
      <c r="AK3" s="963"/>
      <c r="AL3" s="964"/>
      <c r="AM3" s="955">
        <f>AA3+1</f>
        <v>2025</v>
      </c>
      <c r="AN3" s="963"/>
      <c r="AO3" s="963"/>
      <c r="AP3" s="963"/>
      <c r="AQ3" s="963"/>
      <c r="AR3" s="963"/>
      <c r="AS3" s="963"/>
      <c r="AT3" s="963"/>
      <c r="AU3" s="963"/>
      <c r="AV3" s="963"/>
      <c r="AW3" s="963"/>
      <c r="AX3" s="964"/>
      <c r="AY3" s="955">
        <f>AM3+1</f>
        <v>2026</v>
      </c>
      <c r="AZ3" s="956"/>
      <c r="BA3" s="956"/>
      <c r="BB3" s="956"/>
      <c r="BC3" s="956"/>
      <c r="BD3" s="956"/>
      <c r="BE3" s="956"/>
      <c r="BF3" s="956"/>
      <c r="BG3" s="956"/>
      <c r="BH3" s="956"/>
      <c r="BI3" s="956"/>
      <c r="BJ3" s="957"/>
      <c r="BK3" s="955">
        <f>AY3+1</f>
        <v>2027</v>
      </c>
      <c r="BL3" s="963"/>
      <c r="BM3" s="963"/>
      <c r="BN3" s="963"/>
      <c r="BO3" s="963"/>
      <c r="BP3" s="963"/>
      <c r="BQ3" s="963"/>
      <c r="BR3" s="963"/>
      <c r="BS3" s="963"/>
      <c r="BT3" s="963"/>
      <c r="BU3" s="963"/>
      <c r="BV3" s="964"/>
    </row>
    <row r="4" spans="1:74" x14ac:dyDescent="0.2">
      <c r="B4" s="269"/>
      <c r="C4" s="11" t="s">
        <v>40</v>
      </c>
      <c r="D4" s="11" t="s">
        <v>41</v>
      </c>
      <c r="E4" s="11" t="s">
        <v>42</v>
      </c>
      <c r="F4" s="11" t="s">
        <v>43</v>
      </c>
      <c r="G4" s="11" t="s">
        <v>44</v>
      </c>
      <c r="H4" s="11" t="s">
        <v>45</v>
      </c>
      <c r="I4" s="11" t="s">
        <v>46</v>
      </c>
      <c r="J4" s="11" t="s">
        <v>47</v>
      </c>
      <c r="K4" s="11" t="s">
        <v>48</v>
      </c>
      <c r="L4" s="11" t="s">
        <v>49</v>
      </c>
      <c r="M4" s="11" t="s">
        <v>50</v>
      </c>
      <c r="N4" s="11" t="s">
        <v>51</v>
      </c>
      <c r="O4" s="11" t="s">
        <v>40</v>
      </c>
      <c r="P4" s="11" t="s">
        <v>41</v>
      </c>
      <c r="Q4" s="11" t="s">
        <v>42</v>
      </c>
      <c r="R4" s="11" t="s">
        <v>43</v>
      </c>
      <c r="S4" s="11" t="s">
        <v>44</v>
      </c>
      <c r="T4" s="11" t="s">
        <v>45</v>
      </c>
      <c r="U4" s="11" t="s">
        <v>46</v>
      </c>
      <c r="V4" s="11" t="s">
        <v>47</v>
      </c>
      <c r="W4" s="11" t="s">
        <v>48</v>
      </c>
      <c r="X4" s="11" t="s">
        <v>49</v>
      </c>
      <c r="Y4" s="11" t="s">
        <v>50</v>
      </c>
      <c r="Z4" s="11" t="s">
        <v>51</v>
      </c>
      <c r="AA4" s="11" t="s">
        <v>40</v>
      </c>
      <c r="AB4" s="11" t="s">
        <v>41</v>
      </c>
      <c r="AC4" s="11" t="s">
        <v>42</v>
      </c>
      <c r="AD4" s="11" t="s">
        <v>43</v>
      </c>
      <c r="AE4" s="11" t="s">
        <v>44</v>
      </c>
      <c r="AF4" s="11" t="s">
        <v>45</v>
      </c>
      <c r="AG4" s="11" t="s">
        <v>46</v>
      </c>
      <c r="AH4" s="11" t="s">
        <v>47</v>
      </c>
      <c r="AI4" s="11" t="s">
        <v>48</v>
      </c>
      <c r="AJ4" s="11" t="s">
        <v>49</v>
      </c>
      <c r="AK4" s="11" t="s">
        <v>50</v>
      </c>
      <c r="AL4" s="11" t="s">
        <v>51</v>
      </c>
      <c r="AM4" s="11" t="s">
        <v>40</v>
      </c>
      <c r="AN4" s="11" t="s">
        <v>41</v>
      </c>
      <c r="AO4" s="11" t="s">
        <v>42</v>
      </c>
      <c r="AP4" s="11" t="s">
        <v>43</v>
      </c>
      <c r="AQ4" s="11" t="s">
        <v>44</v>
      </c>
      <c r="AR4" s="11" t="s">
        <v>45</v>
      </c>
      <c r="AS4" s="11" t="s">
        <v>46</v>
      </c>
      <c r="AT4" s="11" t="s">
        <v>47</v>
      </c>
      <c r="AU4" s="11" t="s">
        <v>48</v>
      </c>
      <c r="AV4" s="11" t="s">
        <v>49</v>
      </c>
      <c r="AW4" s="11" t="s">
        <v>50</v>
      </c>
      <c r="AX4" s="11" t="s">
        <v>51</v>
      </c>
      <c r="AY4" s="553" t="s">
        <v>40</v>
      </c>
      <c r="AZ4" s="553" t="s">
        <v>41</v>
      </c>
      <c r="BA4" s="553" t="s">
        <v>42</v>
      </c>
      <c r="BB4" s="553" t="s">
        <v>43</v>
      </c>
      <c r="BC4" s="553" t="s">
        <v>44</v>
      </c>
      <c r="BD4" s="553" t="s">
        <v>45</v>
      </c>
      <c r="BE4" s="553" t="s">
        <v>46</v>
      </c>
      <c r="BF4" s="553" t="s">
        <v>47</v>
      </c>
      <c r="BG4" s="553" t="s">
        <v>48</v>
      </c>
      <c r="BH4" s="553" t="s">
        <v>49</v>
      </c>
      <c r="BI4" s="553" t="s">
        <v>50</v>
      </c>
      <c r="BJ4" s="11" t="s">
        <v>51</v>
      </c>
      <c r="BK4" s="11" t="s">
        <v>40</v>
      </c>
      <c r="BL4" s="11" t="s">
        <v>41</v>
      </c>
      <c r="BM4" s="11" t="s">
        <v>42</v>
      </c>
      <c r="BN4" s="11" t="s">
        <v>43</v>
      </c>
      <c r="BO4" s="11" t="s">
        <v>44</v>
      </c>
      <c r="BP4" s="11" t="s">
        <v>45</v>
      </c>
      <c r="BQ4" s="11" t="s">
        <v>46</v>
      </c>
      <c r="BR4" s="11" t="s">
        <v>47</v>
      </c>
      <c r="BS4" s="11" t="s">
        <v>48</v>
      </c>
      <c r="BT4" s="11" t="s">
        <v>49</v>
      </c>
      <c r="BU4" s="11" t="s">
        <v>50</v>
      </c>
      <c r="BV4" s="11" t="s">
        <v>51</v>
      </c>
    </row>
    <row r="5" spans="1:74" x14ac:dyDescent="0.2">
      <c r="B5" s="270" t="s">
        <v>402</v>
      </c>
      <c r="C5" s="353"/>
      <c r="D5" s="353"/>
      <c r="E5" s="353"/>
      <c r="F5" s="353"/>
      <c r="G5" s="353"/>
      <c r="H5" s="353"/>
      <c r="I5" s="353"/>
      <c r="J5" s="353"/>
      <c r="K5" s="353"/>
      <c r="L5" s="353"/>
      <c r="M5" s="353"/>
      <c r="N5" s="353"/>
      <c r="O5" s="353"/>
      <c r="P5" s="353"/>
      <c r="Q5" s="353"/>
      <c r="R5" s="271"/>
      <c r="AY5" s="268"/>
      <c r="BA5" s="852"/>
      <c r="BF5" s="352"/>
      <c r="BG5" s="352"/>
      <c r="BH5" s="352"/>
      <c r="BI5" s="352"/>
      <c r="BJ5" s="352"/>
      <c r="BK5" s="352"/>
      <c r="BL5" s="352"/>
      <c r="BM5" s="352"/>
      <c r="BN5" s="352"/>
      <c r="BO5" s="352"/>
      <c r="BP5" s="352"/>
      <c r="BQ5" s="352"/>
      <c r="BR5" s="352"/>
      <c r="BS5" s="352"/>
      <c r="BT5" s="352"/>
      <c r="BU5" s="352"/>
      <c r="BV5" s="352"/>
    </row>
    <row r="6" spans="1:74" s="354" customFormat="1" x14ac:dyDescent="0.2">
      <c r="A6" s="347" t="s">
        <v>208</v>
      </c>
      <c r="B6" s="341" t="s">
        <v>194</v>
      </c>
      <c r="C6" s="71">
        <v>97.204407423999996</v>
      </c>
      <c r="D6" s="71">
        <v>100.45605451</v>
      </c>
      <c r="E6" s="71">
        <v>99.222004071000001</v>
      </c>
      <c r="F6" s="71">
        <v>97.920641169999996</v>
      </c>
      <c r="G6" s="71">
        <v>99.201077308999999</v>
      </c>
      <c r="H6" s="71">
        <v>101.00595104</v>
      </c>
      <c r="I6" s="71">
        <v>100.2310303</v>
      </c>
      <c r="J6" s="71">
        <v>100.79262566</v>
      </c>
      <c r="K6" s="71">
        <v>101.06850424</v>
      </c>
      <c r="L6" s="71">
        <v>98.840211173</v>
      </c>
      <c r="M6" s="71">
        <v>100.37433489</v>
      </c>
      <c r="N6" s="71">
        <v>100.95198658</v>
      </c>
      <c r="O6" s="71">
        <v>97.930606139999995</v>
      </c>
      <c r="P6" s="71">
        <v>101.55325379</v>
      </c>
      <c r="Q6" s="71">
        <v>101.00860398</v>
      </c>
      <c r="R6" s="71">
        <v>100.02995910999999</v>
      </c>
      <c r="S6" s="71">
        <v>101.44917049999999</v>
      </c>
      <c r="T6" s="71">
        <v>103.14403743</v>
      </c>
      <c r="U6" s="71">
        <v>101.79194041</v>
      </c>
      <c r="V6" s="71">
        <v>102.05528738</v>
      </c>
      <c r="W6" s="71">
        <v>102.01663832</v>
      </c>
      <c r="X6" s="71">
        <v>101.46528791999999</v>
      </c>
      <c r="Y6" s="71">
        <v>102.37069667</v>
      </c>
      <c r="Z6" s="71">
        <v>102.55881407</v>
      </c>
      <c r="AA6" s="71">
        <v>99.741219165000004</v>
      </c>
      <c r="AB6" s="71">
        <v>101.90490412</v>
      </c>
      <c r="AC6" s="71">
        <v>101.32258548</v>
      </c>
      <c r="AD6" s="71">
        <v>102.15395436</v>
      </c>
      <c r="AE6" s="71">
        <v>103.13807822</v>
      </c>
      <c r="AF6" s="71">
        <v>103.80818554</v>
      </c>
      <c r="AG6" s="71">
        <v>103.99153504</v>
      </c>
      <c r="AH6" s="71">
        <v>103.52202978</v>
      </c>
      <c r="AI6" s="71">
        <v>103.39707464999999</v>
      </c>
      <c r="AJ6" s="71">
        <v>103.71816346999999</v>
      </c>
      <c r="AK6" s="71">
        <v>103.34333011</v>
      </c>
      <c r="AL6" s="71">
        <v>103.56513674</v>
      </c>
      <c r="AM6" s="71">
        <v>101.72210715999999</v>
      </c>
      <c r="AN6" s="71">
        <v>103.22140305000001</v>
      </c>
      <c r="AO6" s="71">
        <v>102.02724795</v>
      </c>
      <c r="AP6" s="71">
        <v>103.29724508</v>
      </c>
      <c r="AQ6" s="71">
        <v>103.20725213999999</v>
      </c>
      <c r="AR6" s="71">
        <v>105.44353619</v>
      </c>
      <c r="AS6" s="71">
        <v>105.13092489</v>
      </c>
      <c r="AT6" s="71">
        <v>104.19838503</v>
      </c>
      <c r="AU6" s="71">
        <v>105.55030420999999</v>
      </c>
      <c r="AV6" s="71">
        <v>104.14830033</v>
      </c>
      <c r="AW6" s="71">
        <v>103.93473784</v>
      </c>
      <c r="AX6" s="71">
        <v>105.91092113000001</v>
      </c>
      <c r="AY6" s="71">
        <v>102.27573390000001</v>
      </c>
      <c r="AZ6" s="792">
        <v>104.24075993</v>
      </c>
      <c r="BA6" s="792">
        <v>102.00910991000001</v>
      </c>
      <c r="BB6" s="792">
        <v>99.439356614000005</v>
      </c>
      <c r="BC6" s="792">
        <v>99.848859970000007</v>
      </c>
      <c r="BD6" s="792">
        <v>101.72206142</v>
      </c>
      <c r="BE6" s="792">
        <v>101.48441759000001</v>
      </c>
      <c r="BF6" s="317">
        <v>104.43055099999999</v>
      </c>
      <c r="BG6" s="317">
        <v>104.61642768999999</v>
      </c>
      <c r="BH6" s="317">
        <v>103.42681932000001</v>
      </c>
      <c r="BI6" s="317">
        <v>104.16024537</v>
      </c>
      <c r="BJ6" s="317">
        <v>105.27382795</v>
      </c>
      <c r="BK6" s="317">
        <v>102.42098677</v>
      </c>
      <c r="BL6" s="317">
        <v>104.68172934</v>
      </c>
      <c r="BM6" s="317">
        <v>103.49632373</v>
      </c>
      <c r="BN6" s="317">
        <v>104.34441488</v>
      </c>
      <c r="BO6" s="317">
        <v>104.52401566</v>
      </c>
      <c r="BP6" s="317">
        <v>106.05010091</v>
      </c>
      <c r="BQ6" s="317">
        <v>105.76781467000001</v>
      </c>
      <c r="BR6" s="317">
        <v>105.65780085999999</v>
      </c>
      <c r="BS6" s="317">
        <v>105.83874314000001</v>
      </c>
      <c r="BT6" s="317">
        <v>104.67844844</v>
      </c>
      <c r="BU6" s="317">
        <v>105.45751251999999</v>
      </c>
      <c r="BV6" s="317">
        <v>106.63592507</v>
      </c>
    </row>
    <row r="7" spans="1:74" ht="11.1" customHeight="1" x14ac:dyDescent="0.2">
      <c r="A7" s="267" t="s">
        <v>209</v>
      </c>
      <c r="B7" s="333" t="s">
        <v>403</v>
      </c>
      <c r="C7" s="226">
        <v>44.433121399999997</v>
      </c>
      <c r="D7" s="226">
        <v>46.595428472000002</v>
      </c>
      <c r="E7" s="226">
        <v>46.132115628999998</v>
      </c>
      <c r="F7" s="226">
        <v>44.477686988999999</v>
      </c>
      <c r="G7" s="226">
        <v>44.937032160999998</v>
      </c>
      <c r="H7" s="226">
        <v>46.107595271999998</v>
      </c>
      <c r="I7" s="226">
        <v>45.704959893999998</v>
      </c>
      <c r="J7" s="226">
        <v>46.527702281000003</v>
      </c>
      <c r="K7" s="226">
        <v>46.125959846000001</v>
      </c>
      <c r="L7" s="226">
        <v>45.035969766000001</v>
      </c>
      <c r="M7" s="226">
        <v>46.002572123999997</v>
      </c>
      <c r="N7" s="226">
        <v>45.947797592000001</v>
      </c>
      <c r="O7" s="226">
        <v>43.980047839999997</v>
      </c>
      <c r="P7" s="226">
        <v>46.200046428</v>
      </c>
      <c r="Q7" s="226">
        <v>45.862143048</v>
      </c>
      <c r="R7" s="226">
        <v>44.497014886000002</v>
      </c>
      <c r="S7" s="226">
        <v>45.451624699</v>
      </c>
      <c r="T7" s="226">
        <v>46.590597158000001</v>
      </c>
      <c r="U7" s="226">
        <v>45.678179960000001</v>
      </c>
      <c r="V7" s="226">
        <v>46.297816537999999</v>
      </c>
      <c r="W7" s="226">
        <v>45.604635410999997</v>
      </c>
      <c r="X7" s="226">
        <v>46.199643620000003</v>
      </c>
      <c r="Y7" s="226">
        <v>46.350600692</v>
      </c>
      <c r="Z7" s="226">
        <v>45.941006565999999</v>
      </c>
      <c r="AA7" s="226">
        <v>44.550587788000001</v>
      </c>
      <c r="AB7" s="226">
        <v>45.300775332000001</v>
      </c>
      <c r="AC7" s="226">
        <v>44.918188684</v>
      </c>
      <c r="AD7" s="226">
        <v>45.467364715999999</v>
      </c>
      <c r="AE7" s="226">
        <v>46.002422416999998</v>
      </c>
      <c r="AF7" s="226">
        <v>46.124244705999999</v>
      </c>
      <c r="AG7" s="226">
        <v>46.551937963</v>
      </c>
      <c r="AH7" s="226">
        <v>46.786167642999999</v>
      </c>
      <c r="AI7" s="226">
        <v>46.120336401000003</v>
      </c>
      <c r="AJ7" s="226">
        <v>47.24911985</v>
      </c>
      <c r="AK7" s="226">
        <v>46.044435166</v>
      </c>
      <c r="AL7" s="226">
        <v>45.850125970999997</v>
      </c>
      <c r="AM7" s="226">
        <v>45.229848941</v>
      </c>
      <c r="AN7" s="226">
        <v>45.821366922000003</v>
      </c>
      <c r="AO7" s="226">
        <v>44.875684706000001</v>
      </c>
      <c r="AP7" s="226">
        <v>45.699519287999998</v>
      </c>
      <c r="AQ7" s="226">
        <v>44.925993095000003</v>
      </c>
      <c r="AR7" s="226">
        <v>46.494809466</v>
      </c>
      <c r="AS7" s="226">
        <v>46.717122240000002</v>
      </c>
      <c r="AT7" s="226">
        <v>46.165785204000002</v>
      </c>
      <c r="AU7" s="226">
        <v>46.734209753999998</v>
      </c>
      <c r="AV7" s="226">
        <v>46.465722763999999</v>
      </c>
      <c r="AW7" s="226">
        <v>45.197882747999998</v>
      </c>
      <c r="AX7" s="226">
        <v>46.540683872999999</v>
      </c>
      <c r="AY7" s="226">
        <v>45.397593477000001</v>
      </c>
      <c r="AZ7" s="780">
        <v>46.465434610999999</v>
      </c>
      <c r="BA7" s="780">
        <v>45.141564614000004</v>
      </c>
      <c r="BB7" s="780">
        <v>44.329133218000003</v>
      </c>
      <c r="BC7" s="780">
        <v>44.279999050000001</v>
      </c>
      <c r="BD7" s="780">
        <v>45.38706105</v>
      </c>
      <c r="BE7" s="780">
        <v>45.568348348999997</v>
      </c>
      <c r="BF7" s="287">
        <v>46.387440099999999</v>
      </c>
      <c r="BG7" s="287">
        <v>45.706161590999997</v>
      </c>
      <c r="BH7" s="287">
        <v>45.916157427000002</v>
      </c>
      <c r="BI7" s="287">
        <v>45.526847564999997</v>
      </c>
      <c r="BJ7" s="287">
        <v>45.906069592999998</v>
      </c>
      <c r="BK7" s="287">
        <v>44.973270251999999</v>
      </c>
      <c r="BL7" s="287">
        <v>46.149515567999998</v>
      </c>
      <c r="BM7" s="287">
        <v>45.360327890000001</v>
      </c>
      <c r="BN7" s="287">
        <v>45.328356528</v>
      </c>
      <c r="BO7" s="287">
        <v>45.167094071999998</v>
      </c>
      <c r="BP7" s="287">
        <v>45.987550779999999</v>
      </c>
      <c r="BQ7" s="287">
        <v>46.280527814000003</v>
      </c>
      <c r="BR7" s="287">
        <v>46.606639680000001</v>
      </c>
      <c r="BS7" s="287">
        <v>45.931509022</v>
      </c>
      <c r="BT7" s="287">
        <v>46.113921349999998</v>
      </c>
      <c r="BU7" s="287">
        <v>45.747192175000002</v>
      </c>
      <c r="BV7" s="287">
        <v>46.14922687</v>
      </c>
    </row>
    <row r="8" spans="1:74" ht="11.1" customHeight="1" x14ac:dyDescent="0.2">
      <c r="A8" s="267" t="s">
        <v>223</v>
      </c>
      <c r="B8" s="333" t="s">
        <v>224</v>
      </c>
      <c r="C8" s="226">
        <v>52.771286023999998</v>
      </c>
      <c r="D8" s="226">
        <v>53.86062604</v>
      </c>
      <c r="E8" s="226">
        <v>53.089888443</v>
      </c>
      <c r="F8" s="226">
        <v>53.442954180999998</v>
      </c>
      <c r="G8" s="226">
        <v>54.264045148000001</v>
      </c>
      <c r="H8" s="226">
        <v>54.898355766999998</v>
      </c>
      <c r="I8" s="226">
        <v>54.526070410999999</v>
      </c>
      <c r="J8" s="226">
        <v>54.264923375000002</v>
      </c>
      <c r="K8" s="226">
        <v>54.942544394999999</v>
      </c>
      <c r="L8" s="226">
        <v>53.804241408000003</v>
      </c>
      <c r="M8" s="226">
        <v>54.371762763</v>
      </c>
      <c r="N8" s="226">
        <v>55.004188988999999</v>
      </c>
      <c r="O8" s="226">
        <v>53.950558299999997</v>
      </c>
      <c r="P8" s="226">
        <v>55.353207361000003</v>
      </c>
      <c r="Q8" s="226">
        <v>55.146460933999997</v>
      </c>
      <c r="R8" s="226">
        <v>55.532944227000002</v>
      </c>
      <c r="S8" s="226">
        <v>55.997545803000001</v>
      </c>
      <c r="T8" s="226">
        <v>56.553440276000003</v>
      </c>
      <c r="U8" s="226">
        <v>56.113760450999997</v>
      </c>
      <c r="V8" s="226">
        <v>55.757470838000003</v>
      </c>
      <c r="W8" s="226">
        <v>56.412002911999998</v>
      </c>
      <c r="X8" s="226">
        <v>55.265644303999998</v>
      </c>
      <c r="Y8" s="226">
        <v>56.020095974</v>
      </c>
      <c r="Z8" s="226">
        <v>56.617807507000002</v>
      </c>
      <c r="AA8" s="226">
        <v>55.190631375999999</v>
      </c>
      <c r="AB8" s="226">
        <v>56.604128787000001</v>
      </c>
      <c r="AC8" s="226">
        <v>56.404396798999997</v>
      </c>
      <c r="AD8" s="226">
        <v>56.686589644000001</v>
      </c>
      <c r="AE8" s="226">
        <v>57.135655804000002</v>
      </c>
      <c r="AF8" s="226">
        <v>57.683940835999998</v>
      </c>
      <c r="AG8" s="226">
        <v>57.439597081000002</v>
      </c>
      <c r="AH8" s="226">
        <v>56.735862136999998</v>
      </c>
      <c r="AI8" s="226">
        <v>57.276738246999997</v>
      </c>
      <c r="AJ8" s="226">
        <v>56.469043618000001</v>
      </c>
      <c r="AK8" s="226">
        <v>57.298894947000001</v>
      </c>
      <c r="AL8" s="226">
        <v>57.715010767000003</v>
      </c>
      <c r="AM8" s="226">
        <v>56.492258215</v>
      </c>
      <c r="AN8" s="226">
        <v>57.400036127</v>
      </c>
      <c r="AO8" s="226">
        <v>57.151563246999999</v>
      </c>
      <c r="AP8" s="226">
        <v>57.597725793999999</v>
      </c>
      <c r="AQ8" s="226">
        <v>58.281259042999999</v>
      </c>
      <c r="AR8" s="226">
        <v>58.948726725</v>
      </c>
      <c r="AS8" s="226">
        <v>58.413802650999997</v>
      </c>
      <c r="AT8" s="226">
        <v>58.032599828999999</v>
      </c>
      <c r="AU8" s="226">
        <v>58.816094452999998</v>
      </c>
      <c r="AV8" s="226">
        <v>57.682577565000003</v>
      </c>
      <c r="AW8" s="226">
        <v>58.736855097000003</v>
      </c>
      <c r="AX8" s="226">
        <v>59.370237254999999</v>
      </c>
      <c r="AY8" s="226">
        <v>56.878140420000001</v>
      </c>
      <c r="AZ8" s="780">
        <v>57.775325314</v>
      </c>
      <c r="BA8" s="780">
        <v>56.867545298000003</v>
      </c>
      <c r="BB8" s="780">
        <v>55.110223396000002</v>
      </c>
      <c r="BC8" s="780">
        <v>55.568860919999999</v>
      </c>
      <c r="BD8" s="780">
        <v>56.335000370000003</v>
      </c>
      <c r="BE8" s="780">
        <v>55.916069239000002</v>
      </c>
      <c r="BF8" s="287">
        <v>58.043110900000002</v>
      </c>
      <c r="BG8" s="287">
        <v>58.910266098000001</v>
      </c>
      <c r="BH8" s="287">
        <v>57.510661890999998</v>
      </c>
      <c r="BI8" s="287">
        <v>58.633397799999997</v>
      </c>
      <c r="BJ8" s="287">
        <v>59.367758352000003</v>
      </c>
      <c r="BK8" s="287">
        <v>57.447716513000003</v>
      </c>
      <c r="BL8" s="287">
        <v>58.532213771000002</v>
      </c>
      <c r="BM8" s="287">
        <v>58.135995844</v>
      </c>
      <c r="BN8" s="287">
        <v>59.016058348999998</v>
      </c>
      <c r="BO8" s="287">
        <v>59.356921591000003</v>
      </c>
      <c r="BP8" s="287">
        <v>60.062550127999998</v>
      </c>
      <c r="BQ8" s="287">
        <v>59.487286859999998</v>
      </c>
      <c r="BR8" s="287">
        <v>59.051161182999998</v>
      </c>
      <c r="BS8" s="287">
        <v>59.907234121999998</v>
      </c>
      <c r="BT8" s="287">
        <v>58.564527089000002</v>
      </c>
      <c r="BU8" s="287">
        <v>59.710320349</v>
      </c>
      <c r="BV8" s="287">
        <v>60.486698201000003</v>
      </c>
    </row>
    <row r="9" spans="1:74" ht="11.1" customHeight="1" x14ac:dyDescent="0.2">
      <c r="B9" s="342"/>
      <c r="AY9" s="268"/>
      <c r="BF9" s="352"/>
      <c r="BG9" s="352"/>
      <c r="BH9" s="352"/>
      <c r="BI9" s="352"/>
      <c r="BJ9" s="352"/>
      <c r="BK9" s="352"/>
      <c r="BL9" s="352"/>
      <c r="BM9" s="352"/>
      <c r="BN9" s="352"/>
      <c r="BO9" s="352"/>
      <c r="BP9" s="352"/>
      <c r="BQ9" s="352"/>
      <c r="BR9" s="352"/>
      <c r="BS9" s="352"/>
      <c r="BT9" s="352"/>
      <c r="BU9" s="352"/>
      <c r="BV9" s="352"/>
    </row>
    <row r="10" spans="1:74" s="354" customFormat="1" ht="11.1" customHeight="1" x14ac:dyDescent="0.2">
      <c r="A10" s="347" t="s">
        <v>208</v>
      </c>
      <c r="B10" s="341" t="s">
        <v>194</v>
      </c>
      <c r="C10" s="71">
        <v>97.204407423999996</v>
      </c>
      <c r="D10" s="71">
        <v>100.45605451</v>
      </c>
      <c r="E10" s="71">
        <v>99.222004071000001</v>
      </c>
      <c r="F10" s="71">
        <v>97.920641169999996</v>
      </c>
      <c r="G10" s="71">
        <v>99.201077308999999</v>
      </c>
      <c r="H10" s="71">
        <v>101.00595104</v>
      </c>
      <c r="I10" s="71">
        <v>100.2310303</v>
      </c>
      <c r="J10" s="71">
        <v>100.79262566</v>
      </c>
      <c r="K10" s="71">
        <v>101.06850424</v>
      </c>
      <c r="L10" s="71">
        <v>98.840211173</v>
      </c>
      <c r="M10" s="71">
        <v>100.37433489</v>
      </c>
      <c r="N10" s="71">
        <v>100.95198658</v>
      </c>
      <c r="O10" s="71">
        <v>97.930606139999995</v>
      </c>
      <c r="P10" s="71">
        <v>101.55325379</v>
      </c>
      <c r="Q10" s="71">
        <v>101.00860398</v>
      </c>
      <c r="R10" s="71">
        <v>100.02995910999999</v>
      </c>
      <c r="S10" s="71">
        <v>101.44917049999999</v>
      </c>
      <c r="T10" s="71">
        <v>103.14403743</v>
      </c>
      <c r="U10" s="71">
        <v>101.79194041</v>
      </c>
      <c r="V10" s="71">
        <v>102.05528738</v>
      </c>
      <c r="W10" s="71">
        <v>102.01663832</v>
      </c>
      <c r="X10" s="71">
        <v>101.46528791999999</v>
      </c>
      <c r="Y10" s="71">
        <v>102.37069667</v>
      </c>
      <c r="Z10" s="71">
        <v>102.55881407</v>
      </c>
      <c r="AA10" s="71">
        <v>99.741219165000004</v>
      </c>
      <c r="AB10" s="71">
        <v>101.90490412</v>
      </c>
      <c r="AC10" s="71">
        <v>101.32258548</v>
      </c>
      <c r="AD10" s="71">
        <v>102.15395436</v>
      </c>
      <c r="AE10" s="71">
        <v>103.13807822</v>
      </c>
      <c r="AF10" s="71">
        <v>103.80818554</v>
      </c>
      <c r="AG10" s="71">
        <v>103.99153504</v>
      </c>
      <c r="AH10" s="71">
        <v>103.52202978</v>
      </c>
      <c r="AI10" s="71">
        <v>103.39707464999999</v>
      </c>
      <c r="AJ10" s="71">
        <v>103.71816346999999</v>
      </c>
      <c r="AK10" s="71">
        <v>103.34333011</v>
      </c>
      <c r="AL10" s="71">
        <v>103.56513674</v>
      </c>
      <c r="AM10" s="71">
        <v>101.72210715999999</v>
      </c>
      <c r="AN10" s="71">
        <v>103.22140305000001</v>
      </c>
      <c r="AO10" s="71">
        <v>102.02724795</v>
      </c>
      <c r="AP10" s="71">
        <v>103.29724508</v>
      </c>
      <c r="AQ10" s="71">
        <v>103.20725213999999</v>
      </c>
      <c r="AR10" s="71">
        <v>105.44353619</v>
      </c>
      <c r="AS10" s="71">
        <v>105.13092489</v>
      </c>
      <c r="AT10" s="71">
        <v>104.19838503</v>
      </c>
      <c r="AU10" s="71">
        <v>105.55030420999999</v>
      </c>
      <c r="AV10" s="71">
        <v>104.14830033</v>
      </c>
      <c r="AW10" s="71">
        <v>103.93473784</v>
      </c>
      <c r="AX10" s="71">
        <v>105.91092113000001</v>
      </c>
      <c r="AY10" s="71">
        <v>102.27573390000001</v>
      </c>
      <c r="AZ10" s="792">
        <v>104.24075993</v>
      </c>
      <c r="BA10" s="792">
        <v>102.00910991000001</v>
      </c>
      <c r="BB10" s="792">
        <v>99.439356614000005</v>
      </c>
      <c r="BC10" s="792">
        <v>99.848859970000007</v>
      </c>
      <c r="BD10" s="792">
        <v>101.72206142</v>
      </c>
      <c r="BE10" s="792">
        <v>101.48441759000001</v>
      </c>
      <c r="BF10" s="317">
        <v>104.43055099999999</v>
      </c>
      <c r="BG10" s="317">
        <v>104.61642768999999</v>
      </c>
      <c r="BH10" s="317">
        <v>103.42681932000001</v>
      </c>
      <c r="BI10" s="317">
        <v>104.16024537</v>
      </c>
      <c r="BJ10" s="317">
        <v>105.27382795</v>
      </c>
      <c r="BK10" s="317">
        <v>102.42098677</v>
      </c>
      <c r="BL10" s="317">
        <v>104.68172934</v>
      </c>
      <c r="BM10" s="317">
        <v>103.49632373</v>
      </c>
      <c r="BN10" s="317">
        <v>104.34441488</v>
      </c>
      <c r="BO10" s="317">
        <v>104.52401566</v>
      </c>
      <c r="BP10" s="317">
        <v>106.05010091</v>
      </c>
      <c r="BQ10" s="317">
        <v>105.76781467000001</v>
      </c>
      <c r="BR10" s="317">
        <v>105.65780085999999</v>
      </c>
      <c r="BS10" s="317">
        <v>105.83874314000001</v>
      </c>
      <c r="BT10" s="317">
        <v>104.67844844</v>
      </c>
      <c r="BU10" s="317">
        <v>105.45751251999999</v>
      </c>
      <c r="BV10" s="317">
        <v>106.63592507</v>
      </c>
    </row>
    <row r="11" spans="1:74" s="354" customFormat="1" ht="11.1" customHeight="1" x14ac:dyDescent="0.2">
      <c r="A11" s="347" t="s">
        <v>404</v>
      </c>
      <c r="B11" s="345" t="s">
        <v>255</v>
      </c>
      <c r="C11" s="71">
        <v>23.609911</v>
      </c>
      <c r="D11" s="71">
        <v>24.401613000000001</v>
      </c>
      <c r="E11" s="71">
        <v>24.595686000000001</v>
      </c>
      <c r="F11" s="71">
        <v>23.893941000000002</v>
      </c>
      <c r="G11" s="71">
        <v>24.065166999999999</v>
      </c>
      <c r="H11" s="71">
        <v>24.883837</v>
      </c>
      <c r="I11" s="71">
        <v>24.380261000000001</v>
      </c>
      <c r="J11" s="71">
        <v>24.569728999999999</v>
      </c>
      <c r="K11" s="71">
        <v>24.411657999999999</v>
      </c>
      <c r="L11" s="71">
        <v>24.305517999999999</v>
      </c>
      <c r="M11" s="71">
        <v>24.615714000000001</v>
      </c>
      <c r="N11" s="71">
        <v>23.718209000000002</v>
      </c>
      <c r="O11" s="71">
        <v>23.468283</v>
      </c>
      <c r="P11" s="71">
        <v>24.179124000000002</v>
      </c>
      <c r="Q11" s="71">
        <v>24.377092999999999</v>
      </c>
      <c r="R11" s="71">
        <v>24.052714999999999</v>
      </c>
      <c r="S11" s="71">
        <v>24.464742999999999</v>
      </c>
      <c r="T11" s="71">
        <v>25.330186000000001</v>
      </c>
      <c r="U11" s="71">
        <v>24.598889</v>
      </c>
      <c r="V11" s="71">
        <v>25.258272000000002</v>
      </c>
      <c r="W11" s="71">
        <v>24.361882999999999</v>
      </c>
      <c r="X11" s="71">
        <v>25.023444000000001</v>
      </c>
      <c r="Y11" s="71">
        <v>25.005279999999999</v>
      </c>
      <c r="Z11" s="71">
        <v>24.748882999999999</v>
      </c>
      <c r="AA11" s="71">
        <v>23.970279000000001</v>
      </c>
      <c r="AB11" s="71">
        <v>24.253878</v>
      </c>
      <c r="AC11" s="71">
        <v>24.147687999999999</v>
      </c>
      <c r="AD11" s="71">
        <v>24.213678999999999</v>
      </c>
      <c r="AE11" s="71">
        <v>25.201733999999998</v>
      </c>
      <c r="AF11" s="71">
        <v>24.986177000000001</v>
      </c>
      <c r="AG11" s="71">
        <v>25.112378</v>
      </c>
      <c r="AH11" s="71">
        <v>25.394348999999998</v>
      </c>
      <c r="AI11" s="71">
        <v>24.657995</v>
      </c>
      <c r="AJ11" s="71">
        <v>25.501472</v>
      </c>
      <c r="AK11" s="71">
        <v>24.734103000000001</v>
      </c>
      <c r="AL11" s="71">
        <v>24.813545999999999</v>
      </c>
      <c r="AM11" s="71">
        <v>24.957464999999999</v>
      </c>
      <c r="AN11" s="71">
        <v>24.495833999999999</v>
      </c>
      <c r="AO11" s="71">
        <v>24.148306000000002</v>
      </c>
      <c r="AP11" s="71">
        <v>24.371852000000001</v>
      </c>
      <c r="AQ11" s="71">
        <v>24.532074000000001</v>
      </c>
      <c r="AR11" s="71">
        <v>25.266936999999999</v>
      </c>
      <c r="AS11" s="71">
        <v>25.392613000000001</v>
      </c>
      <c r="AT11" s="71">
        <v>25.557967999999999</v>
      </c>
      <c r="AU11" s="71">
        <v>25.273014</v>
      </c>
      <c r="AV11" s="71">
        <v>25.184643999999999</v>
      </c>
      <c r="AW11" s="71">
        <v>24.666253999999999</v>
      </c>
      <c r="AX11" s="71">
        <v>25.212204</v>
      </c>
      <c r="AY11" s="71">
        <v>24.993023000000001</v>
      </c>
      <c r="AZ11" s="792">
        <v>25.428977</v>
      </c>
      <c r="BA11" s="792">
        <v>24.793842000000001</v>
      </c>
      <c r="BB11" s="792">
        <v>25.000367000000001</v>
      </c>
      <c r="BC11" s="792">
        <v>24.331201898</v>
      </c>
      <c r="BD11" s="792">
        <v>25.063677371000001</v>
      </c>
      <c r="BE11" s="792">
        <v>24.893989159</v>
      </c>
      <c r="BF11" s="317">
        <v>25.466002315000001</v>
      </c>
      <c r="BG11" s="317">
        <v>24.793133556000001</v>
      </c>
      <c r="BH11" s="317">
        <v>25.170906280000001</v>
      </c>
      <c r="BI11" s="317">
        <v>24.686529078</v>
      </c>
      <c r="BJ11" s="317">
        <v>24.861264761000001</v>
      </c>
      <c r="BK11" s="317">
        <v>24.683066495999999</v>
      </c>
      <c r="BL11" s="317">
        <v>24.778741111999999</v>
      </c>
      <c r="BM11" s="317">
        <v>24.587361357999999</v>
      </c>
      <c r="BN11" s="317">
        <v>24.785240641000001</v>
      </c>
      <c r="BO11" s="317">
        <v>24.906367059000001</v>
      </c>
      <c r="BP11" s="317">
        <v>25.380764981999999</v>
      </c>
      <c r="BQ11" s="317">
        <v>25.347643326</v>
      </c>
      <c r="BR11" s="317">
        <v>25.641521478000001</v>
      </c>
      <c r="BS11" s="317">
        <v>24.972815686000001</v>
      </c>
      <c r="BT11" s="317">
        <v>25.325099858000002</v>
      </c>
      <c r="BU11" s="317">
        <v>24.870601626999999</v>
      </c>
      <c r="BV11" s="317">
        <v>25.077104377000001</v>
      </c>
    </row>
    <row r="12" spans="1:74" ht="11.1" customHeight="1" x14ac:dyDescent="0.2">
      <c r="A12" s="267" t="s">
        <v>211</v>
      </c>
      <c r="B12" s="335" t="s">
        <v>212</v>
      </c>
      <c r="C12" s="226">
        <v>2.3574999999999999</v>
      </c>
      <c r="D12" s="226">
        <v>2.4460999999999999</v>
      </c>
      <c r="E12" s="226">
        <v>2.214</v>
      </c>
      <c r="F12" s="226">
        <v>2.2357999999999998</v>
      </c>
      <c r="G12" s="226">
        <v>2.2814999999999999</v>
      </c>
      <c r="H12" s="226">
        <v>2.5057999999999998</v>
      </c>
      <c r="I12" s="226">
        <v>2.5061</v>
      </c>
      <c r="J12" s="226">
        <v>2.4134000000000002</v>
      </c>
      <c r="K12" s="226">
        <v>2.4085999999999999</v>
      </c>
      <c r="L12" s="226">
        <v>2.4249999999999998</v>
      </c>
      <c r="M12" s="226">
        <v>2.5041000000000002</v>
      </c>
      <c r="N12" s="226">
        <v>2.5255000000000001</v>
      </c>
      <c r="O12" s="226">
        <v>2.2873000000000001</v>
      </c>
      <c r="P12" s="226">
        <v>2.383</v>
      </c>
      <c r="Q12" s="226">
        <v>2.3365</v>
      </c>
      <c r="R12" s="226">
        <v>2.2742</v>
      </c>
      <c r="S12" s="226">
        <v>2.3081999999999998</v>
      </c>
      <c r="T12" s="226">
        <v>2.6846999999999999</v>
      </c>
      <c r="U12" s="226">
        <v>2.6899000000000002</v>
      </c>
      <c r="V12" s="226">
        <v>2.5979999999999999</v>
      </c>
      <c r="W12" s="226">
        <v>2.3571</v>
      </c>
      <c r="X12" s="226">
        <v>2.5699000000000001</v>
      </c>
      <c r="Y12" s="226">
        <v>2.3953000000000002</v>
      </c>
      <c r="Z12" s="226">
        <v>2.4590999999999998</v>
      </c>
      <c r="AA12" s="226">
        <v>2.4144999999999999</v>
      </c>
      <c r="AB12" s="226">
        <v>2.4302000000000001</v>
      </c>
      <c r="AC12" s="226">
        <v>2.2686999999999999</v>
      </c>
      <c r="AD12" s="226">
        <v>2.2002000000000002</v>
      </c>
      <c r="AE12" s="226">
        <v>2.4098999999999999</v>
      </c>
      <c r="AF12" s="226">
        <v>2.5335999999999999</v>
      </c>
      <c r="AG12" s="226">
        <v>2.5678000000000001</v>
      </c>
      <c r="AH12" s="226">
        <v>2.5148000000000001</v>
      </c>
      <c r="AI12" s="226">
        <v>2.4893999999999998</v>
      </c>
      <c r="AJ12" s="226">
        <v>2.4817999999999998</v>
      </c>
      <c r="AK12" s="226">
        <v>2.5505</v>
      </c>
      <c r="AL12" s="226">
        <v>2.4207000000000001</v>
      </c>
      <c r="AM12" s="226">
        <v>2.456</v>
      </c>
      <c r="AN12" s="226">
        <v>2.4199000000000002</v>
      </c>
      <c r="AO12" s="226">
        <v>2.4125000000000001</v>
      </c>
      <c r="AP12" s="226">
        <v>2.3037000000000001</v>
      </c>
      <c r="AQ12" s="226">
        <v>2.3374999999999999</v>
      </c>
      <c r="AR12" s="226">
        <v>2.3445</v>
      </c>
      <c r="AS12" s="226">
        <v>2.5003000000000002</v>
      </c>
      <c r="AT12" s="226">
        <v>2.5164</v>
      </c>
      <c r="AU12" s="226">
        <v>2.7235</v>
      </c>
      <c r="AV12" s="226">
        <v>2.5461</v>
      </c>
      <c r="AW12" s="226">
        <v>2.6116000000000001</v>
      </c>
      <c r="AX12" s="226">
        <v>2.5434000000000001</v>
      </c>
      <c r="AY12" s="226">
        <v>2.5489999999999999</v>
      </c>
      <c r="AZ12" s="780">
        <v>2.42</v>
      </c>
      <c r="BA12" s="780">
        <v>2.4941</v>
      </c>
      <c r="BB12" s="780">
        <v>2.2395999999999998</v>
      </c>
      <c r="BC12" s="780">
        <v>2.4143140372</v>
      </c>
      <c r="BD12" s="780">
        <v>2.4973341336999999</v>
      </c>
      <c r="BE12" s="780">
        <v>2.5418131157000001</v>
      </c>
      <c r="BF12" s="287">
        <v>2.5446575239999998</v>
      </c>
      <c r="BG12" s="287">
        <v>2.5092427652999998</v>
      </c>
      <c r="BH12" s="287">
        <v>2.5058218227000002</v>
      </c>
      <c r="BI12" s="287">
        <v>2.5036913448</v>
      </c>
      <c r="BJ12" s="287">
        <v>2.4643201361</v>
      </c>
      <c r="BK12" s="287">
        <v>2.4332698853000001</v>
      </c>
      <c r="BL12" s="287">
        <v>2.4713525340000002</v>
      </c>
      <c r="BM12" s="287">
        <v>2.3528627699000002</v>
      </c>
      <c r="BN12" s="287">
        <v>2.2959035453999999</v>
      </c>
      <c r="BO12" s="287">
        <v>2.3995185210000001</v>
      </c>
      <c r="BP12" s="287">
        <v>2.4923523097000002</v>
      </c>
      <c r="BQ12" s="287">
        <v>2.5367422058</v>
      </c>
      <c r="BR12" s="287">
        <v>2.5395809169999999</v>
      </c>
      <c r="BS12" s="287">
        <v>2.5042370898000001</v>
      </c>
      <c r="BT12" s="287">
        <v>2.5008229988999999</v>
      </c>
      <c r="BU12" s="287">
        <v>2.4986967881000002</v>
      </c>
      <c r="BV12" s="287">
        <v>2.4594044351000002</v>
      </c>
    </row>
    <row r="13" spans="1:74" ht="11.1" customHeight="1" x14ac:dyDescent="0.2">
      <c r="A13" s="267" t="s">
        <v>405</v>
      </c>
      <c r="B13" s="335" t="s">
        <v>258</v>
      </c>
      <c r="C13" s="226">
        <v>1.6316999999999999</v>
      </c>
      <c r="D13" s="226">
        <v>1.7575000000000001</v>
      </c>
      <c r="E13" s="226">
        <v>1.8906000000000001</v>
      </c>
      <c r="F13" s="226">
        <v>1.9232</v>
      </c>
      <c r="G13" s="226">
        <v>1.9365000000000001</v>
      </c>
      <c r="H13" s="226">
        <v>1.9372</v>
      </c>
      <c r="I13" s="226">
        <v>1.9410000000000001</v>
      </c>
      <c r="J13" s="226">
        <v>1.8836999999999999</v>
      </c>
      <c r="K13" s="226">
        <v>1.8664000000000001</v>
      </c>
      <c r="L13" s="226">
        <v>1.8663000000000001</v>
      </c>
      <c r="M13" s="226">
        <v>1.8897999999999999</v>
      </c>
      <c r="N13" s="226">
        <v>1.8579000000000001</v>
      </c>
      <c r="O13" s="226">
        <v>1.8199000000000001</v>
      </c>
      <c r="P13" s="226">
        <v>1.847</v>
      </c>
      <c r="Q13" s="226">
        <v>1.8257000000000001</v>
      </c>
      <c r="R13" s="226">
        <v>1.7989999999999999</v>
      </c>
      <c r="S13" s="226">
        <v>1.8254999999999999</v>
      </c>
      <c r="T13" s="226">
        <v>1.8827</v>
      </c>
      <c r="U13" s="226">
        <v>1.8586</v>
      </c>
      <c r="V13" s="226">
        <v>1.8848</v>
      </c>
      <c r="W13" s="226">
        <v>1.8426</v>
      </c>
      <c r="X13" s="226">
        <v>1.8145</v>
      </c>
      <c r="Y13" s="226">
        <v>1.8633999999999999</v>
      </c>
      <c r="Z13" s="226">
        <v>1.8859999999999999</v>
      </c>
      <c r="AA13" s="226">
        <v>1.7588999999999999</v>
      </c>
      <c r="AB13" s="226">
        <v>1.8436999999999999</v>
      </c>
      <c r="AC13" s="226">
        <v>1.86</v>
      </c>
      <c r="AD13" s="226">
        <v>1.8506</v>
      </c>
      <c r="AE13" s="226">
        <v>1.8964000000000001</v>
      </c>
      <c r="AF13" s="226">
        <v>1.9084000000000001</v>
      </c>
      <c r="AG13" s="226">
        <v>1.9438</v>
      </c>
      <c r="AH13" s="226">
        <v>1.887</v>
      </c>
      <c r="AI13" s="226">
        <v>1.8047</v>
      </c>
      <c r="AJ13" s="226">
        <v>1.7626999999999999</v>
      </c>
      <c r="AK13" s="226">
        <v>1.8088</v>
      </c>
      <c r="AL13" s="226">
        <v>1.7702</v>
      </c>
      <c r="AM13" s="226">
        <v>1.7582</v>
      </c>
      <c r="AN13" s="226">
        <v>1.8428</v>
      </c>
      <c r="AO13" s="226">
        <v>1.7783</v>
      </c>
      <c r="AP13" s="226">
        <v>1.8479000000000001</v>
      </c>
      <c r="AQ13" s="226">
        <v>1.8640000000000001</v>
      </c>
      <c r="AR13" s="226">
        <v>1.9076</v>
      </c>
      <c r="AS13" s="226">
        <v>1.9004000000000001</v>
      </c>
      <c r="AT13" s="226">
        <v>1.8385</v>
      </c>
      <c r="AU13" s="226">
        <v>1.8218000000000001</v>
      </c>
      <c r="AV13" s="226">
        <v>1.7845</v>
      </c>
      <c r="AW13" s="226">
        <v>1.8204</v>
      </c>
      <c r="AX13" s="226">
        <v>1.8098000000000001</v>
      </c>
      <c r="AY13" s="226">
        <v>1.7867999999999999</v>
      </c>
      <c r="AZ13" s="780">
        <v>1.8635999999999999</v>
      </c>
      <c r="BA13" s="780">
        <v>1.909</v>
      </c>
      <c r="BB13" s="780">
        <v>1.9449000000000001</v>
      </c>
      <c r="BC13" s="780">
        <v>1.8386528608999999</v>
      </c>
      <c r="BD13" s="780">
        <v>1.8835057373999999</v>
      </c>
      <c r="BE13" s="780">
        <v>1.8672018560999999</v>
      </c>
      <c r="BF13" s="287">
        <v>1.8496097908</v>
      </c>
      <c r="BG13" s="287">
        <v>1.8004657906999999</v>
      </c>
      <c r="BH13" s="287">
        <v>1.7995694575000001</v>
      </c>
      <c r="BI13" s="287">
        <v>1.7808527333999999</v>
      </c>
      <c r="BJ13" s="287">
        <v>1.7704496244000001</v>
      </c>
      <c r="BK13" s="287">
        <v>1.7185196107</v>
      </c>
      <c r="BL13" s="287">
        <v>1.7817815780999999</v>
      </c>
      <c r="BM13" s="287">
        <v>1.7680615882999999</v>
      </c>
      <c r="BN13" s="287">
        <v>1.7970900954</v>
      </c>
      <c r="BO13" s="287">
        <v>1.7893515384000001</v>
      </c>
      <c r="BP13" s="287">
        <v>1.8240256719000001</v>
      </c>
      <c r="BQ13" s="287">
        <v>1.8177541201</v>
      </c>
      <c r="BR13" s="287">
        <v>1.7903035607</v>
      </c>
      <c r="BS13" s="287">
        <v>1.7414115957</v>
      </c>
      <c r="BT13" s="287">
        <v>1.7405198594</v>
      </c>
      <c r="BU13" s="287">
        <v>1.7318478390000001</v>
      </c>
      <c r="BV13" s="287">
        <v>1.7612929423000001</v>
      </c>
    </row>
    <row r="14" spans="1:74" ht="11.1" customHeight="1" x14ac:dyDescent="0.2">
      <c r="A14" s="267" t="s">
        <v>217</v>
      </c>
      <c r="B14" s="335" t="s">
        <v>218</v>
      </c>
      <c r="C14" s="226">
        <v>19.613111</v>
      </c>
      <c r="D14" s="226">
        <v>20.190412999999999</v>
      </c>
      <c r="E14" s="226">
        <v>20.483485999999999</v>
      </c>
      <c r="F14" s="226">
        <v>19.727340999999999</v>
      </c>
      <c r="G14" s="226">
        <v>19.839566999999999</v>
      </c>
      <c r="H14" s="226">
        <v>20.433236999999998</v>
      </c>
      <c r="I14" s="226">
        <v>19.925560999999998</v>
      </c>
      <c r="J14" s="226">
        <v>20.265028999999998</v>
      </c>
      <c r="K14" s="226">
        <v>20.129058000000001</v>
      </c>
      <c r="L14" s="226">
        <v>20.006618</v>
      </c>
      <c r="M14" s="226">
        <v>20.214213999999998</v>
      </c>
      <c r="N14" s="226">
        <v>19.327209</v>
      </c>
      <c r="O14" s="226">
        <v>19.353483000000001</v>
      </c>
      <c r="P14" s="226">
        <v>19.941524000000001</v>
      </c>
      <c r="Q14" s="226">
        <v>20.207293</v>
      </c>
      <c r="R14" s="226">
        <v>19.971914999999999</v>
      </c>
      <c r="S14" s="226">
        <v>20.323443000000001</v>
      </c>
      <c r="T14" s="226">
        <v>20.755185999999998</v>
      </c>
      <c r="U14" s="226">
        <v>20.042788999999999</v>
      </c>
      <c r="V14" s="226">
        <v>20.767872000000001</v>
      </c>
      <c r="W14" s="226">
        <v>20.154582999999999</v>
      </c>
      <c r="X14" s="226">
        <v>20.631443999999998</v>
      </c>
      <c r="Y14" s="226">
        <v>20.738980000000002</v>
      </c>
      <c r="Z14" s="226">
        <v>20.396183000000001</v>
      </c>
      <c r="AA14" s="226">
        <v>19.789279000000001</v>
      </c>
      <c r="AB14" s="226">
        <v>19.972377999999999</v>
      </c>
      <c r="AC14" s="226">
        <v>20.011388</v>
      </c>
      <c r="AD14" s="226">
        <v>20.155279</v>
      </c>
      <c r="AE14" s="226">
        <v>20.887834000000002</v>
      </c>
      <c r="AF14" s="226">
        <v>20.536577000000001</v>
      </c>
      <c r="AG14" s="226">
        <v>20.593178000000002</v>
      </c>
      <c r="AH14" s="226">
        <v>20.984949</v>
      </c>
      <c r="AI14" s="226">
        <v>20.356294999999999</v>
      </c>
      <c r="AJ14" s="226">
        <v>21.249372000000001</v>
      </c>
      <c r="AK14" s="226">
        <v>20.367203</v>
      </c>
      <c r="AL14" s="226">
        <v>20.615046</v>
      </c>
      <c r="AM14" s="226">
        <v>20.735623</v>
      </c>
      <c r="AN14" s="226">
        <v>20.225491999999999</v>
      </c>
      <c r="AO14" s="226">
        <v>19.949864000000002</v>
      </c>
      <c r="AP14" s="226">
        <v>20.212610000000002</v>
      </c>
      <c r="AQ14" s="226">
        <v>20.322932000000002</v>
      </c>
      <c r="AR14" s="226">
        <v>21.007194999999999</v>
      </c>
      <c r="AS14" s="226">
        <v>20.984271</v>
      </c>
      <c r="AT14" s="226">
        <v>21.195426000000001</v>
      </c>
      <c r="AU14" s="226">
        <v>20.720071999999998</v>
      </c>
      <c r="AV14" s="226">
        <v>20.846402000000001</v>
      </c>
      <c r="AW14" s="226">
        <v>20.226611999999999</v>
      </c>
      <c r="AX14" s="226">
        <v>20.851362000000002</v>
      </c>
      <c r="AY14" s="226">
        <v>20.649557999999999</v>
      </c>
      <c r="AZ14" s="780">
        <v>21.137712000000001</v>
      </c>
      <c r="BA14" s="780">
        <v>20.383077</v>
      </c>
      <c r="BB14" s="780">
        <v>20.808202000000001</v>
      </c>
      <c r="BC14" s="780">
        <v>20.07057</v>
      </c>
      <c r="BD14" s="780">
        <v>20.675172499999999</v>
      </c>
      <c r="BE14" s="780">
        <v>20.477309186999999</v>
      </c>
      <c r="BF14" s="287">
        <v>21.064070000000001</v>
      </c>
      <c r="BG14" s="287">
        <v>20.475760000000001</v>
      </c>
      <c r="BH14" s="287">
        <v>20.857849999999999</v>
      </c>
      <c r="BI14" s="287">
        <v>20.39432</v>
      </c>
      <c r="BJ14" s="287">
        <v>20.618829999999999</v>
      </c>
      <c r="BK14" s="287">
        <v>20.523569999999999</v>
      </c>
      <c r="BL14" s="287">
        <v>20.517900000000001</v>
      </c>
      <c r="BM14" s="287">
        <v>20.458729999999999</v>
      </c>
      <c r="BN14" s="287">
        <v>20.684539999999998</v>
      </c>
      <c r="BO14" s="287">
        <v>20.709790000000002</v>
      </c>
      <c r="BP14" s="287">
        <v>21.05668</v>
      </c>
      <c r="BQ14" s="287">
        <v>20.985440000000001</v>
      </c>
      <c r="BR14" s="287">
        <v>21.303930000000001</v>
      </c>
      <c r="BS14" s="287">
        <v>20.719460000000002</v>
      </c>
      <c r="BT14" s="287">
        <v>21.076049999999999</v>
      </c>
      <c r="BU14" s="287">
        <v>20.632349999999999</v>
      </c>
      <c r="BV14" s="287">
        <v>20.848700000000001</v>
      </c>
    </row>
    <row r="15" spans="1:74" ht="11.1" customHeight="1" x14ac:dyDescent="0.2">
      <c r="B15" s="335"/>
      <c r="C15" s="226"/>
      <c r="D15" s="226"/>
      <c r="E15" s="226"/>
      <c r="F15" s="226"/>
      <c r="G15" s="226"/>
      <c r="H15" s="226"/>
      <c r="I15" s="226"/>
      <c r="J15" s="226"/>
      <c r="K15" s="226"/>
      <c r="L15" s="226"/>
      <c r="M15" s="226"/>
      <c r="N15" s="226"/>
      <c r="O15" s="226"/>
      <c r="P15" s="226"/>
      <c r="Q15" s="226"/>
      <c r="R15" s="226"/>
      <c r="S15" s="226"/>
      <c r="T15" s="226"/>
      <c r="U15" s="226"/>
      <c r="V15" s="226"/>
      <c r="W15" s="226"/>
      <c r="X15" s="226"/>
      <c r="Y15" s="226"/>
      <c r="Z15" s="226"/>
      <c r="AA15" s="226"/>
      <c r="AB15" s="226"/>
      <c r="AC15" s="226"/>
      <c r="AD15" s="226"/>
      <c r="AE15" s="226"/>
      <c r="AF15" s="226"/>
      <c r="AG15" s="226"/>
      <c r="AH15" s="226"/>
      <c r="AI15" s="226"/>
      <c r="AJ15" s="226"/>
      <c r="AK15" s="226"/>
      <c r="AL15" s="226"/>
      <c r="AM15" s="226"/>
      <c r="AN15" s="226"/>
      <c r="AO15" s="226"/>
      <c r="AP15" s="226"/>
      <c r="AQ15" s="226"/>
      <c r="AR15" s="226"/>
      <c r="AS15" s="226"/>
      <c r="AT15" s="226"/>
      <c r="AU15" s="226"/>
      <c r="AV15" s="226"/>
      <c r="AW15" s="226"/>
      <c r="AX15" s="226"/>
      <c r="AY15" s="226"/>
      <c r="AZ15" s="780"/>
      <c r="BA15" s="780"/>
      <c r="BB15" s="780"/>
      <c r="BC15" s="780"/>
      <c r="BD15" s="780"/>
      <c r="BE15" s="780"/>
      <c r="BF15" s="287"/>
      <c r="BG15" s="287"/>
      <c r="BH15" s="287"/>
      <c r="BI15" s="287"/>
      <c r="BJ15" s="287"/>
      <c r="BK15" s="287"/>
      <c r="BL15" s="287"/>
      <c r="BM15" s="287"/>
      <c r="BN15" s="287"/>
      <c r="BO15" s="287"/>
      <c r="BP15" s="287"/>
      <c r="BQ15" s="287"/>
      <c r="BR15" s="287"/>
      <c r="BS15" s="287"/>
      <c r="BT15" s="287"/>
      <c r="BU15" s="287"/>
      <c r="BV15" s="287"/>
    </row>
    <row r="16" spans="1:74" s="354" customFormat="1" ht="11.1" customHeight="1" x14ac:dyDescent="0.2">
      <c r="A16" s="347" t="s">
        <v>406</v>
      </c>
      <c r="B16" s="345" t="s">
        <v>261</v>
      </c>
      <c r="C16" s="71">
        <v>6.2745919679000002</v>
      </c>
      <c r="D16" s="71">
        <v>6.5883063391999999</v>
      </c>
      <c r="E16" s="71">
        <v>6.6346335248999999</v>
      </c>
      <c r="F16" s="71">
        <v>6.7026012547000002</v>
      </c>
      <c r="G16" s="71">
        <v>6.5645456543999998</v>
      </c>
      <c r="H16" s="71">
        <v>6.7360751954999998</v>
      </c>
      <c r="I16" s="71">
        <v>6.7429983807999996</v>
      </c>
      <c r="J16" s="71">
        <v>6.7864205596999998</v>
      </c>
      <c r="K16" s="71">
        <v>6.8400244965999999</v>
      </c>
      <c r="L16" s="71">
        <v>6.7651609456999999</v>
      </c>
      <c r="M16" s="71">
        <v>6.6895895393</v>
      </c>
      <c r="N16" s="71">
        <v>6.7818142429000003</v>
      </c>
      <c r="O16" s="71">
        <v>6.3864198011999997</v>
      </c>
      <c r="P16" s="71">
        <v>6.7093619986000004</v>
      </c>
      <c r="Q16" s="71">
        <v>6.7601617126000004</v>
      </c>
      <c r="R16" s="71">
        <v>6.8042919568000002</v>
      </c>
      <c r="S16" s="71">
        <v>6.6802805696999998</v>
      </c>
      <c r="T16" s="71">
        <v>6.8590811800000004</v>
      </c>
      <c r="U16" s="71">
        <v>6.8782305793000003</v>
      </c>
      <c r="V16" s="71">
        <v>6.9057949553000002</v>
      </c>
      <c r="W16" s="71">
        <v>6.9694439949999998</v>
      </c>
      <c r="X16" s="71">
        <v>6.8920421345999996</v>
      </c>
      <c r="Y16" s="71">
        <v>6.8183227763999996</v>
      </c>
      <c r="Z16" s="71">
        <v>6.9098346571000002</v>
      </c>
      <c r="AA16" s="71">
        <v>6.4496462876000002</v>
      </c>
      <c r="AB16" s="71">
        <v>6.7871786788000001</v>
      </c>
      <c r="AC16" s="71">
        <v>6.8055902017000003</v>
      </c>
      <c r="AD16" s="71">
        <v>6.8972549848</v>
      </c>
      <c r="AE16" s="71">
        <v>6.7631660150000004</v>
      </c>
      <c r="AF16" s="71">
        <v>6.9440520206</v>
      </c>
      <c r="AG16" s="71">
        <v>6.9489588612000004</v>
      </c>
      <c r="AH16" s="71">
        <v>7.0017157006000001</v>
      </c>
      <c r="AI16" s="71">
        <v>7.0714173942</v>
      </c>
      <c r="AJ16" s="71">
        <v>6.9831527255000001</v>
      </c>
      <c r="AK16" s="71">
        <v>6.9019983692000002</v>
      </c>
      <c r="AL16" s="71">
        <v>6.9900276260999998</v>
      </c>
      <c r="AM16" s="71">
        <v>6.6132243752999997</v>
      </c>
      <c r="AN16" s="71">
        <v>6.9026363121000003</v>
      </c>
      <c r="AO16" s="71">
        <v>6.9255110057999998</v>
      </c>
      <c r="AP16" s="71">
        <v>6.9996281554999999</v>
      </c>
      <c r="AQ16" s="71">
        <v>6.8668281508</v>
      </c>
      <c r="AR16" s="71">
        <v>7.0295398711999999</v>
      </c>
      <c r="AS16" s="71">
        <v>7.0317252642000003</v>
      </c>
      <c r="AT16" s="71">
        <v>7.0926045151999997</v>
      </c>
      <c r="AU16" s="71">
        <v>7.1540928724999997</v>
      </c>
      <c r="AV16" s="71">
        <v>7.0902511013999998</v>
      </c>
      <c r="AW16" s="71">
        <v>6.9790613610000003</v>
      </c>
      <c r="AX16" s="71">
        <v>7.0278090149999999</v>
      </c>
      <c r="AY16" s="71">
        <v>6.8012791408000002</v>
      </c>
      <c r="AZ16" s="792">
        <v>7.0993260251999999</v>
      </c>
      <c r="BA16" s="792">
        <v>7.116377988</v>
      </c>
      <c r="BB16" s="792">
        <v>7.1524295786999996</v>
      </c>
      <c r="BC16" s="792">
        <v>7.0327909853000001</v>
      </c>
      <c r="BD16" s="792">
        <v>7.2121806189999997</v>
      </c>
      <c r="BE16" s="792">
        <v>7.2353100659000003</v>
      </c>
      <c r="BF16" s="317">
        <v>7.2819227367000003</v>
      </c>
      <c r="BG16" s="317">
        <v>7.348423962</v>
      </c>
      <c r="BH16" s="317">
        <v>7.2930082834999999</v>
      </c>
      <c r="BI16" s="317">
        <v>7.1829443755</v>
      </c>
      <c r="BJ16" s="317">
        <v>7.2288455182</v>
      </c>
      <c r="BK16" s="317">
        <v>6.9011527593000004</v>
      </c>
      <c r="BL16" s="317">
        <v>7.1661007555999996</v>
      </c>
      <c r="BM16" s="317">
        <v>7.1833376814000003</v>
      </c>
      <c r="BN16" s="317">
        <v>7.2668013447000002</v>
      </c>
      <c r="BO16" s="317">
        <v>7.1398569382000003</v>
      </c>
      <c r="BP16" s="317">
        <v>7.3126349857999999</v>
      </c>
      <c r="BQ16" s="317">
        <v>7.3244286604999997</v>
      </c>
      <c r="BR16" s="317">
        <v>7.3614913732999998</v>
      </c>
      <c r="BS16" s="317">
        <v>7.4084779985000004</v>
      </c>
      <c r="BT16" s="317">
        <v>7.3499879065</v>
      </c>
      <c r="BU16" s="317">
        <v>7.2488586747000001</v>
      </c>
      <c r="BV16" s="317">
        <v>7.3372789215000003</v>
      </c>
    </row>
    <row r="17" spans="1:74" ht="11.1" customHeight="1" x14ac:dyDescent="0.2">
      <c r="A17" s="267" t="s">
        <v>407</v>
      </c>
      <c r="B17" s="335" t="s">
        <v>265</v>
      </c>
      <c r="C17" s="226">
        <v>2.8356057433999999</v>
      </c>
      <c r="D17" s="226">
        <v>3.0321168594999999</v>
      </c>
      <c r="E17" s="226">
        <v>3.0857054173999998</v>
      </c>
      <c r="F17" s="226">
        <v>3.0595999176999999</v>
      </c>
      <c r="G17" s="226">
        <v>3.0003825111000002</v>
      </c>
      <c r="H17" s="226">
        <v>3.1033160907999999</v>
      </c>
      <c r="I17" s="226">
        <v>3.0847747846</v>
      </c>
      <c r="J17" s="226">
        <v>3.1514449036999999</v>
      </c>
      <c r="K17" s="226">
        <v>3.2031958661000002</v>
      </c>
      <c r="L17" s="226">
        <v>3.2093108652</v>
      </c>
      <c r="M17" s="226">
        <v>3.1019068610999998</v>
      </c>
      <c r="N17" s="226">
        <v>3.1339908025000001</v>
      </c>
      <c r="O17" s="226">
        <v>2.9062315002000001</v>
      </c>
      <c r="P17" s="226">
        <v>3.1076370719000002</v>
      </c>
      <c r="Q17" s="226">
        <v>3.1625603471999999</v>
      </c>
      <c r="R17" s="226">
        <v>3.1358046440999998</v>
      </c>
      <c r="S17" s="226">
        <v>3.0751123236</v>
      </c>
      <c r="T17" s="226">
        <v>3.1806096454000001</v>
      </c>
      <c r="U17" s="226">
        <v>3.1616065353999998</v>
      </c>
      <c r="V17" s="226">
        <v>3.2299371911999999</v>
      </c>
      <c r="W17" s="226">
        <v>3.2829771024999999</v>
      </c>
      <c r="X17" s="226">
        <v>3.2892444063999999</v>
      </c>
      <c r="Y17" s="226">
        <v>3.1791653164999998</v>
      </c>
      <c r="Z17" s="226">
        <v>3.2120483648999998</v>
      </c>
      <c r="AA17" s="226">
        <v>3.0059168130999998</v>
      </c>
      <c r="AB17" s="226">
        <v>3.2142307049999999</v>
      </c>
      <c r="AC17" s="226">
        <v>3.2710378783</v>
      </c>
      <c r="AD17" s="226">
        <v>3.2433644401000001</v>
      </c>
      <c r="AE17" s="226">
        <v>3.1805903402000002</v>
      </c>
      <c r="AF17" s="226">
        <v>3.2897062772000001</v>
      </c>
      <c r="AG17" s="226">
        <v>3.2700513502000002</v>
      </c>
      <c r="AH17" s="226">
        <v>3.3407257846</v>
      </c>
      <c r="AI17" s="226">
        <v>3.3955849935</v>
      </c>
      <c r="AJ17" s="226">
        <v>3.4020672692999998</v>
      </c>
      <c r="AK17" s="226">
        <v>3.2882124070000001</v>
      </c>
      <c r="AL17" s="226">
        <v>3.3222233617999999</v>
      </c>
      <c r="AM17" s="226">
        <v>3.1322197760999999</v>
      </c>
      <c r="AN17" s="226">
        <v>3.3154525186999999</v>
      </c>
      <c r="AO17" s="226">
        <v>3.3492132584999998</v>
      </c>
      <c r="AP17" s="226">
        <v>3.3412641984000002</v>
      </c>
      <c r="AQ17" s="226">
        <v>3.2799664868999998</v>
      </c>
      <c r="AR17" s="226">
        <v>3.3665787024</v>
      </c>
      <c r="AS17" s="226">
        <v>3.3541047051000001</v>
      </c>
      <c r="AT17" s="226">
        <v>3.4334078446</v>
      </c>
      <c r="AU17" s="226">
        <v>3.4818481133999999</v>
      </c>
      <c r="AV17" s="226">
        <v>3.4920368297</v>
      </c>
      <c r="AW17" s="226">
        <v>3.3682801864999998</v>
      </c>
      <c r="AX17" s="226">
        <v>3.3916833797999999</v>
      </c>
      <c r="AY17" s="226">
        <v>3.1852616662000002</v>
      </c>
      <c r="AZ17" s="780">
        <v>3.3710123303000001</v>
      </c>
      <c r="BA17" s="780">
        <v>3.4052369986</v>
      </c>
      <c r="BB17" s="780">
        <v>3.3571787051999999</v>
      </c>
      <c r="BC17" s="780">
        <v>3.2850386615999998</v>
      </c>
      <c r="BD17" s="780">
        <v>3.3728410725</v>
      </c>
      <c r="BE17" s="780">
        <v>3.3801956618000002</v>
      </c>
      <c r="BF17" s="287">
        <v>3.4605885578</v>
      </c>
      <c r="BG17" s="287">
        <v>3.5296944762</v>
      </c>
      <c r="BH17" s="287">
        <v>3.5400232023</v>
      </c>
      <c r="BI17" s="287">
        <v>3.4145659376999999</v>
      </c>
      <c r="BJ17" s="287">
        <v>3.4382907297999998</v>
      </c>
      <c r="BK17" s="287">
        <v>3.2416214880999998</v>
      </c>
      <c r="BL17" s="287">
        <v>3.4012541569999999</v>
      </c>
      <c r="BM17" s="287">
        <v>3.4361940869000001</v>
      </c>
      <c r="BN17" s="287">
        <v>3.4279673831999999</v>
      </c>
      <c r="BO17" s="287">
        <v>3.3645286742999998</v>
      </c>
      <c r="BP17" s="287">
        <v>3.4541660685000002</v>
      </c>
      <c r="BQ17" s="287">
        <v>3.4412563813000001</v>
      </c>
      <c r="BR17" s="287">
        <v>3.5233294091</v>
      </c>
      <c r="BS17" s="287">
        <v>3.5734615926000002</v>
      </c>
      <c r="BT17" s="287">
        <v>3.5840061788000002</v>
      </c>
      <c r="BU17" s="287">
        <v>3.4559269817999998</v>
      </c>
      <c r="BV17" s="287">
        <v>3.4801475983999999</v>
      </c>
    </row>
    <row r="18" spans="1:74" ht="11.1" customHeight="1" x14ac:dyDescent="0.2">
      <c r="B18" s="335"/>
      <c r="C18" s="226"/>
      <c r="D18" s="226"/>
      <c r="E18" s="226"/>
      <c r="F18" s="226"/>
      <c r="G18" s="226"/>
      <c r="H18" s="226"/>
      <c r="I18" s="226"/>
      <c r="J18" s="226"/>
      <c r="K18" s="226"/>
      <c r="L18" s="226"/>
      <c r="M18" s="226"/>
      <c r="N18" s="226"/>
      <c r="O18" s="226"/>
      <c r="P18" s="226"/>
      <c r="Q18" s="226"/>
      <c r="R18" s="226"/>
      <c r="S18" s="226"/>
      <c r="T18" s="226"/>
      <c r="U18" s="226"/>
      <c r="V18" s="226"/>
      <c r="W18" s="226"/>
      <c r="X18" s="226"/>
      <c r="Y18" s="226"/>
      <c r="Z18" s="226"/>
      <c r="AA18" s="226"/>
      <c r="AB18" s="226"/>
      <c r="AC18" s="226"/>
      <c r="AD18" s="226"/>
      <c r="AE18" s="226"/>
      <c r="AF18" s="226"/>
      <c r="AG18" s="226"/>
      <c r="AH18" s="226"/>
      <c r="AI18" s="226"/>
      <c r="AJ18" s="226"/>
      <c r="AK18" s="226"/>
      <c r="AL18" s="226"/>
      <c r="AM18" s="226"/>
      <c r="AN18" s="226"/>
      <c r="AO18" s="226"/>
      <c r="AP18" s="226"/>
      <c r="AQ18" s="226"/>
      <c r="AR18" s="226"/>
      <c r="AS18" s="226"/>
      <c r="AT18" s="226"/>
      <c r="AU18" s="226"/>
      <c r="AV18" s="226"/>
      <c r="AW18" s="226"/>
      <c r="AX18" s="226"/>
      <c r="AY18" s="226"/>
      <c r="AZ18" s="780"/>
      <c r="BA18" s="780"/>
      <c r="BB18" s="780"/>
      <c r="BC18" s="780"/>
      <c r="BD18" s="780"/>
      <c r="BE18" s="780"/>
      <c r="BF18" s="287"/>
      <c r="BG18" s="287"/>
      <c r="BH18" s="287"/>
      <c r="BI18" s="287"/>
      <c r="BJ18" s="287"/>
      <c r="BK18" s="287"/>
      <c r="BL18" s="287"/>
      <c r="BM18" s="287"/>
      <c r="BN18" s="287"/>
      <c r="BO18" s="287"/>
      <c r="BP18" s="287"/>
      <c r="BQ18" s="287"/>
      <c r="BR18" s="287"/>
      <c r="BS18" s="287"/>
      <c r="BT18" s="287"/>
      <c r="BU18" s="287"/>
      <c r="BV18" s="287"/>
    </row>
    <row r="19" spans="1:74" s="354" customFormat="1" ht="11.1" customHeight="1" x14ac:dyDescent="0.2">
      <c r="A19" s="347" t="s">
        <v>408</v>
      </c>
      <c r="B19" s="345" t="s">
        <v>271</v>
      </c>
      <c r="C19" s="71">
        <v>13.191329136</v>
      </c>
      <c r="D19" s="71">
        <v>14.561980004</v>
      </c>
      <c r="E19" s="71">
        <v>14.316505217</v>
      </c>
      <c r="F19" s="71">
        <v>14.052113828</v>
      </c>
      <c r="G19" s="71">
        <v>14.244709178000001</v>
      </c>
      <c r="H19" s="71">
        <v>14.654779507000001</v>
      </c>
      <c r="I19" s="71">
        <v>14.642452083</v>
      </c>
      <c r="J19" s="71">
        <v>14.93113556</v>
      </c>
      <c r="K19" s="71">
        <v>15.042867553000001</v>
      </c>
      <c r="L19" s="71">
        <v>14.098296564</v>
      </c>
      <c r="M19" s="71">
        <v>14.272238904</v>
      </c>
      <c r="N19" s="71">
        <v>14.251996975999999</v>
      </c>
      <c r="O19" s="71">
        <v>13.127578753</v>
      </c>
      <c r="P19" s="71">
        <v>14.370803301</v>
      </c>
      <c r="Q19" s="71">
        <v>14.144722380999999</v>
      </c>
      <c r="R19" s="71">
        <v>13.846737211000001</v>
      </c>
      <c r="S19" s="71">
        <v>14.466707863</v>
      </c>
      <c r="T19" s="71">
        <v>14.729607398000001</v>
      </c>
      <c r="U19" s="71">
        <v>14.431820785999999</v>
      </c>
      <c r="V19" s="71">
        <v>14.374526669</v>
      </c>
      <c r="W19" s="71">
        <v>14.617008558</v>
      </c>
      <c r="X19" s="71">
        <v>14.580144586999999</v>
      </c>
      <c r="Y19" s="71">
        <v>14.196562789</v>
      </c>
      <c r="Z19" s="71">
        <v>13.767106346</v>
      </c>
      <c r="AA19" s="71">
        <v>13.283341991</v>
      </c>
      <c r="AB19" s="71">
        <v>13.72581244</v>
      </c>
      <c r="AC19" s="71">
        <v>13.673085817</v>
      </c>
      <c r="AD19" s="71">
        <v>14.448394952999999</v>
      </c>
      <c r="AE19" s="71">
        <v>14.210334293000001</v>
      </c>
      <c r="AF19" s="71">
        <v>14.511908050000001</v>
      </c>
      <c r="AG19" s="71">
        <v>15.021177027</v>
      </c>
      <c r="AH19" s="71">
        <v>14.651276964999999</v>
      </c>
      <c r="AI19" s="71">
        <v>14.783659825999999</v>
      </c>
      <c r="AJ19" s="71">
        <v>14.938590297999999</v>
      </c>
      <c r="AK19" s="71">
        <v>14.235778722999999</v>
      </c>
      <c r="AL19" s="71">
        <v>13.709206676000001</v>
      </c>
      <c r="AM19" s="71">
        <v>13.232029096</v>
      </c>
      <c r="AN19" s="71">
        <v>14.077130890999999</v>
      </c>
      <c r="AO19" s="71">
        <v>13.786050169999999</v>
      </c>
      <c r="AP19" s="71">
        <v>14.541714482</v>
      </c>
      <c r="AQ19" s="71">
        <v>14.138642723</v>
      </c>
      <c r="AR19" s="71">
        <v>14.791713924</v>
      </c>
      <c r="AS19" s="71">
        <v>14.698548781</v>
      </c>
      <c r="AT19" s="71">
        <v>14.131525868000001</v>
      </c>
      <c r="AU19" s="71">
        <v>14.762098087</v>
      </c>
      <c r="AV19" s="71">
        <v>14.670252251000001</v>
      </c>
      <c r="AW19" s="71">
        <v>13.79854885</v>
      </c>
      <c r="AX19" s="71">
        <v>14.104408876999999</v>
      </c>
      <c r="AY19" s="71">
        <v>13.257816663</v>
      </c>
      <c r="AZ19" s="792">
        <v>13.995882999999999</v>
      </c>
      <c r="BA19" s="792">
        <v>13.810588843</v>
      </c>
      <c r="BB19" s="792">
        <v>13.717346206</v>
      </c>
      <c r="BC19" s="792">
        <v>13.981418590000001</v>
      </c>
      <c r="BD19" s="792">
        <v>14.348707865</v>
      </c>
      <c r="BE19" s="792">
        <v>14.581844502999999</v>
      </c>
      <c r="BF19" s="317">
        <v>14.457889244</v>
      </c>
      <c r="BG19" s="317">
        <v>14.623444560999999</v>
      </c>
      <c r="BH19" s="317">
        <v>14.445660873</v>
      </c>
      <c r="BI19" s="317">
        <v>14.060263190000001</v>
      </c>
      <c r="BJ19" s="317">
        <v>13.841081738</v>
      </c>
      <c r="BK19" s="317">
        <v>13.275676473000001</v>
      </c>
      <c r="BL19" s="317">
        <v>14.102534871</v>
      </c>
      <c r="BM19" s="317">
        <v>13.933915438</v>
      </c>
      <c r="BN19" s="317">
        <v>14.126853763</v>
      </c>
      <c r="BO19" s="317">
        <v>14.022174437</v>
      </c>
      <c r="BP19" s="317">
        <v>14.391863753999999</v>
      </c>
      <c r="BQ19" s="317">
        <v>14.626506552</v>
      </c>
      <c r="BR19" s="317">
        <v>14.501742370000001</v>
      </c>
      <c r="BS19" s="317">
        <v>14.668378407000001</v>
      </c>
      <c r="BT19" s="317">
        <v>14.489394756999999</v>
      </c>
      <c r="BU19" s="317">
        <v>14.101500863</v>
      </c>
      <c r="BV19" s="317">
        <v>13.880950315</v>
      </c>
    </row>
    <row r="20" spans="1:74" s="354" customFormat="1" ht="11.1" customHeight="1" x14ac:dyDescent="0.2">
      <c r="A20" s="347"/>
      <c r="B20" s="345"/>
      <c r="C20" s="71"/>
      <c r="D20" s="71"/>
      <c r="E20" s="71"/>
      <c r="F20" s="71"/>
      <c r="G20" s="71"/>
      <c r="H20" s="71"/>
      <c r="I20" s="71"/>
      <c r="J20" s="71"/>
      <c r="K20" s="71"/>
      <c r="L20" s="71"/>
      <c r="M20" s="71"/>
      <c r="N20" s="71"/>
      <c r="O20" s="71"/>
      <c r="P20" s="71"/>
      <c r="Q20" s="71"/>
      <c r="R20" s="71"/>
      <c r="S20" s="71"/>
      <c r="T20" s="71"/>
      <c r="U20" s="71"/>
      <c r="V20" s="71"/>
      <c r="W20" s="71"/>
      <c r="X20" s="71"/>
      <c r="Y20" s="71"/>
      <c r="Z20" s="71"/>
      <c r="AA20" s="71"/>
      <c r="AB20" s="71"/>
      <c r="AC20" s="71"/>
      <c r="AD20" s="71"/>
      <c r="AE20" s="71"/>
      <c r="AF20" s="71"/>
      <c r="AG20" s="71"/>
      <c r="AH20" s="71"/>
      <c r="AI20" s="71"/>
      <c r="AJ20" s="71"/>
      <c r="AK20" s="71"/>
      <c r="AL20" s="71"/>
      <c r="AM20" s="71"/>
      <c r="AN20" s="71"/>
      <c r="AO20" s="71"/>
      <c r="AP20" s="71"/>
      <c r="AQ20" s="71"/>
      <c r="AR20" s="71"/>
      <c r="AS20" s="71"/>
      <c r="AT20" s="71"/>
      <c r="AU20" s="71"/>
      <c r="AV20" s="71"/>
      <c r="AW20" s="71"/>
      <c r="AX20" s="71"/>
      <c r="AY20" s="71"/>
      <c r="AZ20" s="792"/>
      <c r="BA20" s="792"/>
      <c r="BB20" s="792"/>
      <c r="BC20" s="792"/>
      <c r="BD20" s="792"/>
      <c r="BE20" s="792"/>
      <c r="BF20" s="317"/>
      <c r="BG20" s="317"/>
      <c r="BH20" s="317"/>
      <c r="BI20" s="317"/>
      <c r="BJ20" s="317"/>
      <c r="BK20" s="317"/>
      <c r="BL20" s="317"/>
      <c r="BM20" s="317"/>
      <c r="BN20" s="317"/>
      <c r="BO20" s="317"/>
      <c r="BP20" s="317"/>
      <c r="BQ20" s="317"/>
      <c r="BR20" s="317"/>
      <c r="BS20" s="317"/>
      <c r="BT20" s="317"/>
      <c r="BU20" s="317"/>
      <c r="BV20" s="317"/>
    </row>
    <row r="21" spans="1:74" s="354" customFormat="1" ht="11.1" customHeight="1" x14ac:dyDescent="0.2">
      <c r="A21" s="347" t="s">
        <v>409</v>
      </c>
      <c r="B21" s="345" t="s">
        <v>277</v>
      </c>
      <c r="C21" s="71">
        <v>4.6294934751000003</v>
      </c>
      <c r="D21" s="71">
        <v>4.8720871672000001</v>
      </c>
      <c r="E21" s="71">
        <v>4.7601247992999998</v>
      </c>
      <c r="F21" s="71">
        <v>4.6847681787999997</v>
      </c>
      <c r="G21" s="71">
        <v>4.8256909567999999</v>
      </c>
      <c r="H21" s="71">
        <v>5.0313657193000001</v>
      </c>
      <c r="I21" s="71">
        <v>5.0974607170999997</v>
      </c>
      <c r="J21" s="71">
        <v>5.2203538343</v>
      </c>
      <c r="K21" s="71">
        <v>5.1246987342999999</v>
      </c>
      <c r="L21" s="71">
        <v>4.9428701678999998</v>
      </c>
      <c r="M21" s="71">
        <v>5.0119429690999997</v>
      </c>
      <c r="N21" s="71">
        <v>5.0579025421999999</v>
      </c>
      <c r="O21" s="71">
        <v>4.6713690243999997</v>
      </c>
      <c r="P21" s="71">
        <v>4.9136174262000001</v>
      </c>
      <c r="Q21" s="71">
        <v>4.8018201350999998</v>
      </c>
      <c r="R21" s="71">
        <v>4.7268675686000003</v>
      </c>
      <c r="S21" s="71">
        <v>4.8675893537999997</v>
      </c>
      <c r="T21" s="71">
        <v>5.0729725100999996</v>
      </c>
      <c r="U21" s="71">
        <v>5.1390572812000004</v>
      </c>
      <c r="V21" s="71">
        <v>5.2617776723</v>
      </c>
      <c r="W21" s="71">
        <v>5.1662610631000003</v>
      </c>
      <c r="X21" s="71">
        <v>4.9850542205000004</v>
      </c>
      <c r="Y21" s="71">
        <v>5.0540294464000004</v>
      </c>
      <c r="Z21" s="71">
        <v>5.0999224552999998</v>
      </c>
      <c r="AA21" s="71">
        <v>4.7565699812000002</v>
      </c>
      <c r="AB21" s="71">
        <v>5.0041976296000001</v>
      </c>
      <c r="AC21" s="71">
        <v>4.8899108351000002</v>
      </c>
      <c r="AD21" s="71">
        <v>4.8134975315000004</v>
      </c>
      <c r="AE21" s="71">
        <v>4.9573437414999999</v>
      </c>
      <c r="AF21" s="71">
        <v>5.1672859246999998</v>
      </c>
      <c r="AG21" s="71">
        <v>5.2349261630999999</v>
      </c>
      <c r="AH21" s="71">
        <v>5.3603687153999999</v>
      </c>
      <c r="AI21" s="71">
        <v>5.2627272343999998</v>
      </c>
      <c r="AJ21" s="71">
        <v>5.0776974942999997</v>
      </c>
      <c r="AK21" s="71">
        <v>5.1482026043999998</v>
      </c>
      <c r="AL21" s="71">
        <v>5.1951207312000003</v>
      </c>
      <c r="AM21" s="71">
        <v>4.7355565639000003</v>
      </c>
      <c r="AN21" s="71">
        <v>5.0015837573999997</v>
      </c>
      <c r="AO21" s="71">
        <v>4.8634841552000001</v>
      </c>
      <c r="AP21" s="71">
        <v>4.8358726236000003</v>
      </c>
      <c r="AQ21" s="71">
        <v>5.0012117970999999</v>
      </c>
      <c r="AR21" s="71">
        <v>5.2164379425999998</v>
      </c>
      <c r="AS21" s="71">
        <v>5.2964814367999997</v>
      </c>
      <c r="AT21" s="71">
        <v>5.4153731689000004</v>
      </c>
      <c r="AU21" s="71">
        <v>5.3007102241000004</v>
      </c>
      <c r="AV21" s="71">
        <v>5.1859921874000001</v>
      </c>
      <c r="AW21" s="71">
        <v>5.2296474337000003</v>
      </c>
      <c r="AX21" s="71">
        <v>5.2581927094000003</v>
      </c>
      <c r="AY21" s="71">
        <v>4.7318960639999998</v>
      </c>
      <c r="AZ21" s="792">
        <v>5.0005243253999998</v>
      </c>
      <c r="BA21" s="792">
        <v>4.8610669081999998</v>
      </c>
      <c r="BB21" s="792">
        <v>4.7271681613999998</v>
      </c>
      <c r="BC21" s="792">
        <v>4.8891383458000002</v>
      </c>
      <c r="BD21" s="792">
        <v>5.0994833990000004</v>
      </c>
      <c r="BE21" s="792">
        <v>5.1783107024000001</v>
      </c>
      <c r="BF21" s="317">
        <v>5.4183745865999997</v>
      </c>
      <c r="BG21" s="317">
        <v>5.3025790278000002</v>
      </c>
      <c r="BH21" s="317">
        <v>5.1866972651000003</v>
      </c>
      <c r="BI21" s="317">
        <v>5.2307911918999999</v>
      </c>
      <c r="BJ21" s="317">
        <v>5.2596340224000002</v>
      </c>
      <c r="BK21" s="317">
        <v>4.6517970370999997</v>
      </c>
      <c r="BL21" s="317">
        <v>4.9237924053000004</v>
      </c>
      <c r="BM21" s="317">
        <v>4.7825747429999996</v>
      </c>
      <c r="BN21" s="317">
        <v>4.7542983928</v>
      </c>
      <c r="BO21" s="317">
        <v>4.9233847850999997</v>
      </c>
      <c r="BP21" s="317">
        <v>5.1434776765999999</v>
      </c>
      <c r="BQ21" s="317">
        <v>5.2253200278999996</v>
      </c>
      <c r="BR21" s="317">
        <v>5.3469045348000002</v>
      </c>
      <c r="BS21" s="317">
        <v>5.2296389272999999</v>
      </c>
      <c r="BT21" s="317">
        <v>5.1122365569000001</v>
      </c>
      <c r="BU21" s="317">
        <v>5.1569023437999997</v>
      </c>
      <c r="BV21" s="317">
        <v>5.1861365695000003</v>
      </c>
    </row>
    <row r="22" spans="1:74" ht="11.1" customHeight="1" x14ac:dyDescent="0.2">
      <c r="A22" s="267" t="s">
        <v>410</v>
      </c>
      <c r="B22" s="335" t="s">
        <v>283</v>
      </c>
      <c r="C22" s="226">
        <v>3.4249712735000002</v>
      </c>
      <c r="D22" s="226">
        <v>3.6675441387999999</v>
      </c>
      <c r="E22" s="226">
        <v>3.5552468843999998</v>
      </c>
      <c r="F22" s="226">
        <v>3.4722590343999999</v>
      </c>
      <c r="G22" s="226">
        <v>3.6131591705999999</v>
      </c>
      <c r="H22" s="226">
        <v>3.8187299229999998</v>
      </c>
      <c r="I22" s="226">
        <v>3.8826167027</v>
      </c>
      <c r="J22" s="226">
        <v>4.0053489125999997</v>
      </c>
      <c r="K22" s="226">
        <v>3.9095214251999999</v>
      </c>
      <c r="L22" s="226">
        <v>3.7193064792000001</v>
      </c>
      <c r="M22" s="226">
        <v>3.7882897549000001</v>
      </c>
      <c r="N22" s="226">
        <v>3.8344234798999999</v>
      </c>
      <c r="O22" s="226">
        <v>3.4200975057999998</v>
      </c>
      <c r="P22" s="226">
        <v>3.6623251875</v>
      </c>
      <c r="Q22" s="226">
        <v>3.5501877333</v>
      </c>
      <c r="R22" s="226">
        <v>3.4673179756999999</v>
      </c>
      <c r="S22" s="226">
        <v>3.6080176096000001</v>
      </c>
      <c r="T22" s="226">
        <v>3.8132958329000002</v>
      </c>
      <c r="U22" s="226">
        <v>3.8770917010999999</v>
      </c>
      <c r="V22" s="226">
        <v>3.9996492619000001</v>
      </c>
      <c r="W22" s="226">
        <v>3.9039581379000001</v>
      </c>
      <c r="X22" s="226">
        <v>3.7140138696</v>
      </c>
      <c r="Y22" s="226">
        <v>3.7828989813999998</v>
      </c>
      <c r="Z22" s="226">
        <v>3.8289670576999999</v>
      </c>
      <c r="AA22" s="226">
        <v>3.4960547154000001</v>
      </c>
      <c r="AB22" s="226">
        <v>3.7436620504000002</v>
      </c>
      <c r="AC22" s="226">
        <v>3.6290341268000001</v>
      </c>
      <c r="AD22" s="226">
        <v>3.5443239084</v>
      </c>
      <c r="AE22" s="226">
        <v>3.6881483514000002</v>
      </c>
      <c r="AF22" s="226">
        <v>3.8979856146</v>
      </c>
      <c r="AG22" s="226">
        <v>3.96319833</v>
      </c>
      <c r="AH22" s="226">
        <v>4.0884777811999999</v>
      </c>
      <c r="AI22" s="226">
        <v>3.9906614455999998</v>
      </c>
      <c r="AJ22" s="226">
        <v>3.7964986905</v>
      </c>
      <c r="AK22" s="226">
        <v>3.8669136769999999</v>
      </c>
      <c r="AL22" s="226">
        <v>3.9140048828</v>
      </c>
      <c r="AM22" s="226">
        <v>3.5191853618</v>
      </c>
      <c r="AN22" s="226">
        <v>3.7447534808</v>
      </c>
      <c r="AO22" s="226">
        <v>3.6131244252000001</v>
      </c>
      <c r="AP22" s="226">
        <v>3.5565319356999998</v>
      </c>
      <c r="AQ22" s="226">
        <v>3.7244613683000001</v>
      </c>
      <c r="AR22" s="226">
        <v>3.9349394246</v>
      </c>
      <c r="AS22" s="226">
        <v>4.0050949201000003</v>
      </c>
      <c r="AT22" s="226">
        <v>4.1245568098999996</v>
      </c>
      <c r="AU22" s="226">
        <v>4.0052005785000002</v>
      </c>
      <c r="AV22" s="226">
        <v>3.8269719026</v>
      </c>
      <c r="AW22" s="226">
        <v>3.8867757333999999</v>
      </c>
      <c r="AX22" s="226">
        <v>3.9464880591</v>
      </c>
      <c r="AY22" s="226">
        <v>3.5041678889000001</v>
      </c>
      <c r="AZ22" s="780">
        <v>3.7319593189</v>
      </c>
      <c r="BA22" s="780">
        <v>3.5990328622000001</v>
      </c>
      <c r="BB22" s="780">
        <v>3.4358825690999999</v>
      </c>
      <c r="BC22" s="780">
        <v>3.6004671973</v>
      </c>
      <c r="BD22" s="780">
        <v>3.8060198294999998</v>
      </c>
      <c r="BE22" s="780">
        <v>3.8748668122000001</v>
      </c>
      <c r="BF22" s="287">
        <v>4.1155061775000004</v>
      </c>
      <c r="BG22" s="287">
        <v>3.9949735121000001</v>
      </c>
      <c r="BH22" s="287">
        <v>3.8149881261999998</v>
      </c>
      <c r="BI22" s="287">
        <v>3.8753814130999999</v>
      </c>
      <c r="BJ22" s="287">
        <v>3.9356822930000002</v>
      </c>
      <c r="BK22" s="287">
        <v>3.4595474658000001</v>
      </c>
      <c r="BL22" s="287">
        <v>3.6902229903000001</v>
      </c>
      <c r="BM22" s="287">
        <v>3.5556135359000001</v>
      </c>
      <c r="BN22" s="287">
        <v>3.4977396560999998</v>
      </c>
      <c r="BO22" s="287">
        <v>3.6694714154999999</v>
      </c>
      <c r="BP22" s="287">
        <v>3.8847152019000002</v>
      </c>
      <c r="BQ22" s="287">
        <v>3.9564591867000001</v>
      </c>
      <c r="BR22" s="287">
        <v>4.0786259814000001</v>
      </c>
      <c r="BS22" s="287">
        <v>3.9565672374999998</v>
      </c>
      <c r="BT22" s="287">
        <v>3.7743030352</v>
      </c>
      <c r="BU22" s="287">
        <v>3.8354609687000001</v>
      </c>
      <c r="BV22" s="287">
        <v>3.8965253251999998</v>
      </c>
    </row>
    <row r="23" spans="1:74" ht="11.1" customHeight="1" x14ac:dyDescent="0.2">
      <c r="B23" s="335"/>
      <c r="C23" s="226"/>
      <c r="D23" s="226"/>
      <c r="E23" s="226"/>
      <c r="F23" s="226"/>
      <c r="G23" s="226"/>
      <c r="H23" s="226"/>
      <c r="I23" s="226"/>
      <c r="J23" s="226"/>
      <c r="K23" s="226"/>
      <c r="L23" s="226"/>
      <c r="M23" s="226"/>
      <c r="N23" s="226"/>
      <c r="O23" s="226"/>
      <c r="P23" s="226"/>
      <c r="Q23" s="226"/>
      <c r="R23" s="226"/>
      <c r="S23" s="226"/>
      <c r="T23" s="226"/>
      <c r="U23" s="226"/>
      <c r="V23" s="226"/>
      <c r="W23" s="226"/>
      <c r="X23" s="226"/>
      <c r="Y23" s="226"/>
      <c r="Z23" s="226"/>
      <c r="AA23" s="226"/>
      <c r="AB23" s="226"/>
      <c r="AC23" s="226"/>
      <c r="AD23" s="226"/>
      <c r="AE23" s="226"/>
      <c r="AF23" s="226"/>
      <c r="AG23" s="226"/>
      <c r="AH23" s="226"/>
      <c r="AI23" s="226"/>
      <c r="AJ23" s="226"/>
      <c r="AK23" s="226"/>
      <c r="AL23" s="226"/>
      <c r="AM23" s="226"/>
      <c r="AN23" s="226"/>
      <c r="AO23" s="226"/>
      <c r="AP23" s="226"/>
      <c r="AQ23" s="226"/>
      <c r="AR23" s="226"/>
      <c r="AS23" s="226"/>
      <c r="AT23" s="226"/>
      <c r="AU23" s="226"/>
      <c r="AV23" s="226"/>
      <c r="AW23" s="226"/>
      <c r="AX23" s="226"/>
      <c r="AY23" s="226"/>
      <c r="AZ23" s="780"/>
      <c r="BA23" s="780"/>
      <c r="BB23" s="780"/>
      <c r="BC23" s="780"/>
      <c r="BD23" s="780"/>
      <c r="BE23" s="780"/>
      <c r="BF23" s="287"/>
      <c r="BG23" s="287"/>
      <c r="BH23" s="287"/>
      <c r="BI23" s="287"/>
      <c r="BJ23" s="287"/>
      <c r="BK23" s="287"/>
      <c r="BL23" s="287"/>
      <c r="BM23" s="287"/>
      <c r="BN23" s="287"/>
      <c r="BO23" s="287"/>
      <c r="BP23" s="287"/>
      <c r="BQ23" s="287"/>
      <c r="BR23" s="287"/>
      <c r="BS23" s="287"/>
      <c r="BT23" s="287"/>
      <c r="BU23" s="287"/>
      <c r="BV23" s="287"/>
    </row>
    <row r="24" spans="1:74" s="354" customFormat="1" ht="11.1" customHeight="1" x14ac:dyDescent="0.2">
      <c r="A24" s="347" t="s">
        <v>411</v>
      </c>
      <c r="B24" s="345" t="s">
        <v>285</v>
      </c>
      <c r="C24" s="71">
        <v>8.6913097885999999</v>
      </c>
      <c r="D24" s="71">
        <v>8.6498643680999994</v>
      </c>
      <c r="E24" s="71">
        <v>8.6660030551999991</v>
      </c>
      <c r="F24" s="71">
        <v>8.7588929613000008</v>
      </c>
      <c r="G24" s="71">
        <v>9.3675436656999995</v>
      </c>
      <c r="H24" s="71">
        <v>9.7847020645999994</v>
      </c>
      <c r="I24" s="71">
        <v>9.6790869346000008</v>
      </c>
      <c r="J24" s="71">
        <v>9.7750548068000001</v>
      </c>
      <c r="K24" s="71">
        <v>9.5435943024000007</v>
      </c>
      <c r="L24" s="71">
        <v>9.3432497501</v>
      </c>
      <c r="M24" s="71">
        <v>8.9360373131999999</v>
      </c>
      <c r="N24" s="71">
        <v>8.8894842071000006</v>
      </c>
      <c r="O24" s="71">
        <v>8.8357138057999993</v>
      </c>
      <c r="P24" s="71">
        <v>8.7784034886000004</v>
      </c>
      <c r="Q24" s="71">
        <v>8.7929710453999999</v>
      </c>
      <c r="R24" s="71">
        <v>8.8658116669999991</v>
      </c>
      <c r="S24" s="71">
        <v>9.4803873760999995</v>
      </c>
      <c r="T24" s="71">
        <v>9.9099824016000007</v>
      </c>
      <c r="U24" s="71">
        <v>9.8109159746000003</v>
      </c>
      <c r="V24" s="71">
        <v>9.9063491605999996</v>
      </c>
      <c r="W24" s="71">
        <v>9.6474426150999992</v>
      </c>
      <c r="X24" s="71">
        <v>9.4424620998000002</v>
      </c>
      <c r="Y24" s="71">
        <v>9.0100444436</v>
      </c>
      <c r="Z24" s="71">
        <v>8.9682221022000004</v>
      </c>
      <c r="AA24" s="71">
        <v>8.8650507582000007</v>
      </c>
      <c r="AB24" s="71">
        <v>8.8235276410000001</v>
      </c>
      <c r="AC24" s="71">
        <v>8.8320943644999996</v>
      </c>
      <c r="AD24" s="71">
        <v>8.9152400180000004</v>
      </c>
      <c r="AE24" s="71">
        <v>9.5358248324999995</v>
      </c>
      <c r="AF24" s="71">
        <v>9.9607497679999994</v>
      </c>
      <c r="AG24" s="71">
        <v>9.8746982925999998</v>
      </c>
      <c r="AH24" s="71">
        <v>9.9457264058000003</v>
      </c>
      <c r="AI24" s="71">
        <v>9.7234375574000005</v>
      </c>
      <c r="AJ24" s="71">
        <v>9.5153301252000002</v>
      </c>
      <c r="AK24" s="71">
        <v>9.0825316746000002</v>
      </c>
      <c r="AL24" s="71">
        <v>9.0577834635999999</v>
      </c>
      <c r="AM24" s="71">
        <v>9.0334642627000008</v>
      </c>
      <c r="AN24" s="71">
        <v>8.9838503360999997</v>
      </c>
      <c r="AO24" s="71">
        <v>9.0203161009000006</v>
      </c>
      <c r="AP24" s="71">
        <v>9.0893354499000001</v>
      </c>
      <c r="AQ24" s="71">
        <v>9.7028589359000001</v>
      </c>
      <c r="AR24" s="71">
        <v>10.18640398</v>
      </c>
      <c r="AS24" s="71">
        <v>10.175399207</v>
      </c>
      <c r="AT24" s="71">
        <v>10.247666192000001</v>
      </c>
      <c r="AU24" s="71">
        <v>9.9818956576000009</v>
      </c>
      <c r="AV24" s="71">
        <v>9.6420370573999996</v>
      </c>
      <c r="AW24" s="71">
        <v>9.2220347359999995</v>
      </c>
      <c r="AX24" s="71">
        <v>9.2135220847999992</v>
      </c>
      <c r="AY24" s="71">
        <v>8.4663875519000005</v>
      </c>
      <c r="AZ24" s="792">
        <v>8.4507292602999993</v>
      </c>
      <c r="BA24" s="792">
        <v>8.2492371674000005</v>
      </c>
      <c r="BB24" s="792">
        <v>7.9522661715999998</v>
      </c>
      <c r="BC24" s="792">
        <v>8.5851620461000007</v>
      </c>
      <c r="BD24" s="792">
        <v>9.0439120701999993</v>
      </c>
      <c r="BE24" s="792">
        <v>8.9912290144</v>
      </c>
      <c r="BF24" s="317">
        <v>9.5611749461999995</v>
      </c>
      <c r="BG24" s="317">
        <v>9.2992241888000002</v>
      </c>
      <c r="BH24" s="317">
        <v>9.0070981627000002</v>
      </c>
      <c r="BI24" s="317">
        <v>8.5899711562000007</v>
      </c>
      <c r="BJ24" s="317">
        <v>8.5706390462000002</v>
      </c>
      <c r="BK24" s="317">
        <v>8.8583375978000003</v>
      </c>
      <c r="BL24" s="317">
        <v>8.8120257757000005</v>
      </c>
      <c r="BM24" s="317">
        <v>8.8482807493000006</v>
      </c>
      <c r="BN24" s="317">
        <v>8.9157695370999992</v>
      </c>
      <c r="BO24" s="317">
        <v>9.5558025098999995</v>
      </c>
      <c r="BP24" s="317">
        <v>10.028886557</v>
      </c>
      <c r="BQ24" s="317">
        <v>9.9133015627999992</v>
      </c>
      <c r="BR24" s="317">
        <v>9.9937340877</v>
      </c>
      <c r="BS24" s="317">
        <v>9.7160018617000006</v>
      </c>
      <c r="BT24" s="317">
        <v>9.4902475492999994</v>
      </c>
      <c r="BU24" s="317">
        <v>9.0544332314999991</v>
      </c>
      <c r="BV24" s="317">
        <v>9.0381749798000008</v>
      </c>
    </row>
    <row r="25" spans="1:74" s="354" customFormat="1" ht="11.1" customHeight="1" x14ac:dyDescent="0.2">
      <c r="A25" s="347"/>
      <c r="B25" s="345"/>
      <c r="C25" s="71"/>
      <c r="D25" s="71"/>
      <c r="E25" s="71"/>
      <c r="F25" s="71"/>
      <c r="G25" s="71"/>
      <c r="H25" s="71"/>
      <c r="I25" s="71"/>
      <c r="J25" s="71"/>
      <c r="K25" s="71"/>
      <c r="L25" s="71"/>
      <c r="M25" s="71"/>
      <c r="N25" s="71"/>
      <c r="O25" s="71"/>
      <c r="P25" s="71"/>
      <c r="Q25" s="71"/>
      <c r="R25" s="71"/>
      <c r="S25" s="71"/>
      <c r="T25" s="71"/>
      <c r="U25" s="71"/>
      <c r="V25" s="71"/>
      <c r="W25" s="71"/>
      <c r="X25" s="71"/>
      <c r="Y25" s="71"/>
      <c r="Z25" s="71"/>
      <c r="AA25" s="71"/>
      <c r="AB25" s="71"/>
      <c r="AC25" s="71"/>
      <c r="AD25" s="71"/>
      <c r="AE25" s="71"/>
      <c r="AF25" s="71"/>
      <c r="AG25" s="71"/>
      <c r="AH25" s="71"/>
      <c r="AI25" s="71"/>
      <c r="AJ25" s="71"/>
      <c r="AK25" s="71"/>
      <c r="AL25" s="71"/>
      <c r="AM25" s="71"/>
      <c r="AN25" s="71"/>
      <c r="AO25" s="71"/>
      <c r="AP25" s="71"/>
      <c r="AQ25" s="71"/>
      <c r="AR25" s="71"/>
      <c r="AS25" s="71"/>
      <c r="AT25" s="71"/>
      <c r="AU25" s="71"/>
      <c r="AV25" s="71"/>
      <c r="AW25" s="71"/>
      <c r="AX25" s="71"/>
      <c r="AY25" s="71"/>
      <c r="AZ25" s="792"/>
      <c r="BA25" s="792"/>
      <c r="BB25" s="792"/>
      <c r="BC25" s="792"/>
      <c r="BD25" s="792"/>
      <c r="BE25" s="792"/>
      <c r="BF25" s="317"/>
      <c r="BG25" s="317"/>
      <c r="BH25" s="317"/>
      <c r="BI25" s="317"/>
      <c r="BJ25" s="317"/>
      <c r="BK25" s="317"/>
      <c r="BL25" s="317"/>
      <c r="BM25" s="317"/>
      <c r="BN25" s="317"/>
      <c r="BO25" s="317"/>
      <c r="BP25" s="317"/>
      <c r="BQ25" s="317"/>
      <c r="BR25" s="317"/>
      <c r="BS25" s="317"/>
      <c r="BT25" s="317"/>
      <c r="BU25" s="317"/>
      <c r="BV25" s="317"/>
    </row>
    <row r="26" spans="1:74" s="354" customFormat="1" ht="11.1" customHeight="1" x14ac:dyDescent="0.2">
      <c r="A26" s="347" t="s">
        <v>412</v>
      </c>
      <c r="B26" s="345" t="s">
        <v>293</v>
      </c>
      <c r="C26" s="71">
        <v>4.4797480953999997</v>
      </c>
      <c r="D26" s="71">
        <v>4.4757637722999997</v>
      </c>
      <c r="E26" s="71">
        <v>4.4770914685000003</v>
      </c>
      <c r="F26" s="71">
        <v>4.4753568677000004</v>
      </c>
      <c r="G26" s="71">
        <v>4.4826642373999999</v>
      </c>
      <c r="H26" s="71">
        <v>4.4925360769999996</v>
      </c>
      <c r="I26" s="71">
        <v>4.4237565745999996</v>
      </c>
      <c r="J26" s="71">
        <v>4.4393539549999996</v>
      </c>
      <c r="K26" s="71">
        <v>4.4309861969000002</v>
      </c>
      <c r="L26" s="71">
        <v>4.4777654641</v>
      </c>
      <c r="M26" s="71">
        <v>4.5005123686999999</v>
      </c>
      <c r="N26" s="71">
        <v>4.5162611426000003</v>
      </c>
      <c r="O26" s="71">
        <v>4.5654299992</v>
      </c>
      <c r="P26" s="71">
        <v>4.5612927294999999</v>
      </c>
      <c r="Q26" s="71">
        <v>4.5626766049</v>
      </c>
      <c r="R26" s="71">
        <v>4.5610779744999999</v>
      </c>
      <c r="S26" s="71">
        <v>4.5686450970000001</v>
      </c>
      <c r="T26" s="71">
        <v>4.5788185281000002</v>
      </c>
      <c r="U26" s="71">
        <v>4.5070962212000003</v>
      </c>
      <c r="V26" s="71">
        <v>4.5232377540000002</v>
      </c>
      <c r="W26" s="71">
        <v>4.5145777433000003</v>
      </c>
      <c r="X26" s="71">
        <v>4.5635151712999997</v>
      </c>
      <c r="Y26" s="71">
        <v>4.5870178101999999</v>
      </c>
      <c r="Z26" s="71">
        <v>4.6032392134000002</v>
      </c>
      <c r="AA26" s="71">
        <v>4.6784156983000003</v>
      </c>
      <c r="AB26" s="71">
        <v>4.6741830609999999</v>
      </c>
      <c r="AC26" s="71">
        <v>4.6755989322999998</v>
      </c>
      <c r="AD26" s="71">
        <v>4.6739837575000003</v>
      </c>
      <c r="AE26" s="71">
        <v>4.6817277354</v>
      </c>
      <c r="AF26" s="71">
        <v>4.6921431073999997</v>
      </c>
      <c r="AG26" s="71">
        <v>4.6186314284999996</v>
      </c>
      <c r="AH26" s="71">
        <v>4.6351509155999997</v>
      </c>
      <c r="AI26" s="71">
        <v>4.6262885652000003</v>
      </c>
      <c r="AJ26" s="71">
        <v>4.6764661508999996</v>
      </c>
      <c r="AK26" s="71">
        <v>4.7005221866999998</v>
      </c>
      <c r="AL26" s="71">
        <v>4.7171299709000003</v>
      </c>
      <c r="AM26" s="71">
        <v>4.8376016897999996</v>
      </c>
      <c r="AN26" s="71">
        <v>4.8285174018000001</v>
      </c>
      <c r="AO26" s="71">
        <v>4.8568282332999999</v>
      </c>
      <c r="AP26" s="71">
        <v>4.8535364735000002</v>
      </c>
      <c r="AQ26" s="71">
        <v>4.8216116228999999</v>
      </c>
      <c r="AR26" s="71">
        <v>4.8234142027000004</v>
      </c>
      <c r="AS26" s="71">
        <v>4.702127849</v>
      </c>
      <c r="AT26" s="71">
        <v>4.7199582362000001</v>
      </c>
      <c r="AU26" s="71">
        <v>4.7247070570999998</v>
      </c>
      <c r="AV26" s="71">
        <v>4.7972000793999996</v>
      </c>
      <c r="AW26" s="71">
        <v>4.8850923732</v>
      </c>
      <c r="AX26" s="71">
        <v>4.8990567809999996</v>
      </c>
      <c r="AY26" s="71">
        <v>4.9867117887000001</v>
      </c>
      <c r="AZ26" s="792">
        <v>4.9773845490999999</v>
      </c>
      <c r="BA26" s="792">
        <v>5.0064525297999998</v>
      </c>
      <c r="BB26" s="792">
        <v>4.7520727346999996</v>
      </c>
      <c r="BC26" s="792">
        <v>4.7212940809999999</v>
      </c>
      <c r="BD26" s="792">
        <v>4.7231448693000004</v>
      </c>
      <c r="BE26" s="792">
        <v>4.6046148153999997</v>
      </c>
      <c r="BF26" s="317">
        <v>4.8659220611</v>
      </c>
      <c r="BG26" s="317">
        <v>4.8707978851</v>
      </c>
      <c r="BH26" s="317">
        <v>4.9452296716999999</v>
      </c>
      <c r="BI26" s="317">
        <v>5.0354725699999996</v>
      </c>
      <c r="BJ26" s="317">
        <v>5.0498104440000002</v>
      </c>
      <c r="BK26" s="317">
        <v>5.1140255364999998</v>
      </c>
      <c r="BL26" s="317">
        <v>5.1044587255999998</v>
      </c>
      <c r="BM26" s="317">
        <v>5.1342733209000002</v>
      </c>
      <c r="BN26" s="317">
        <v>5.1308067153000003</v>
      </c>
      <c r="BO26" s="317">
        <v>5.0971861379999996</v>
      </c>
      <c r="BP26" s="317">
        <v>5.0990844639999997</v>
      </c>
      <c r="BQ26" s="317">
        <v>4.9713558404000002</v>
      </c>
      <c r="BR26" s="317">
        <v>4.99013331</v>
      </c>
      <c r="BS26" s="317">
        <v>4.9951343701999997</v>
      </c>
      <c r="BT26" s="317">
        <v>5.0714779461999999</v>
      </c>
      <c r="BU26" s="317">
        <v>5.1640387444</v>
      </c>
      <c r="BV26" s="317">
        <v>5.1787448884999998</v>
      </c>
    </row>
    <row r="27" spans="1:74" s="354" customFormat="1" ht="11.1" customHeight="1" x14ac:dyDescent="0.2">
      <c r="A27" s="347"/>
      <c r="B27" s="345"/>
      <c r="C27" s="71"/>
      <c r="D27" s="71"/>
      <c r="E27" s="71"/>
      <c r="F27" s="71"/>
      <c r="G27" s="71"/>
      <c r="H27" s="71"/>
      <c r="I27" s="71"/>
      <c r="J27" s="71"/>
      <c r="K27" s="71"/>
      <c r="L27" s="71"/>
      <c r="M27" s="71"/>
      <c r="N27" s="71"/>
      <c r="O27" s="71"/>
      <c r="P27" s="71"/>
      <c r="Q27" s="71"/>
      <c r="R27" s="71"/>
      <c r="S27" s="71"/>
      <c r="T27" s="71"/>
      <c r="U27" s="71"/>
      <c r="V27" s="71"/>
      <c r="W27" s="71"/>
      <c r="X27" s="71"/>
      <c r="Y27" s="71"/>
      <c r="Z27" s="71"/>
      <c r="AA27" s="71"/>
      <c r="AB27" s="71"/>
      <c r="AC27" s="71"/>
      <c r="AD27" s="71"/>
      <c r="AE27" s="71"/>
      <c r="AF27" s="71"/>
      <c r="AG27" s="71"/>
      <c r="AH27" s="71"/>
      <c r="AI27" s="71"/>
      <c r="AJ27" s="71"/>
      <c r="AK27" s="71"/>
      <c r="AL27" s="71"/>
      <c r="AM27" s="71"/>
      <c r="AN27" s="71"/>
      <c r="AO27" s="71"/>
      <c r="AP27" s="71"/>
      <c r="AQ27" s="71"/>
      <c r="AR27" s="71"/>
      <c r="AS27" s="71"/>
      <c r="AT27" s="71"/>
      <c r="AU27" s="71"/>
      <c r="AV27" s="71"/>
      <c r="AW27" s="71"/>
      <c r="AX27" s="71"/>
      <c r="AY27" s="71"/>
      <c r="AZ27" s="792"/>
      <c r="BA27" s="792"/>
      <c r="BB27" s="792"/>
      <c r="BC27" s="792"/>
      <c r="BD27" s="792"/>
      <c r="BE27" s="792"/>
      <c r="BF27" s="317"/>
      <c r="BG27" s="317"/>
      <c r="BH27" s="317"/>
      <c r="BI27" s="317"/>
      <c r="BJ27" s="317"/>
      <c r="BK27" s="317"/>
      <c r="BL27" s="317"/>
      <c r="BM27" s="317"/>
      <c r="BN27" s="317"/>
      <c r="BO27" s="317"/>
      <c r="BP27" s="317"/>
      <c r="BQ27" s="317"/>
      <c r="BR27" s="317"/>
      <c r="BS27" s="317"/>
      <c r="BT27" s="317"/>
      <c r="BU27" s="317"/>
      <c r="BV27" s="317"/>
    </row>
    <row r="28" spans="1:74" s="354" customFormat="1" ht="11.1" customHeight="1" x14ac:dyDescent="0.2">
      <c r="A28" s="347" t="s">
        <v>413</v>
      </c>
      <c r="B28" s="345" t="s">
        <v>299</v>
      </c>
      <c r="C28" s="71">
        <v>36.328023961</v>
      </c>
      <c r="D28" s="71">
        <v>36.906439861000003</v>
      </c>
      <c r="E28" s="71">
        <v>35.771960006999997</v>
      </c>
      <c r="F28" s="71">
        <v>35.352967079000003</v>
      </c>
      <c r="G28" s="71">
        <v>35.650756616999999</v>
      </c>
      <c r="H28" s="71">
        <v>35.422655474999999</v>
      </c>
      <c r="I28" s="71">
        <v>35.265014614000002</v>
      </c>
      <c r="J28" s="71">
        <v>35.07057794</v>
      </c>
      <c r="K28" s="71">
        <v>35.674674957000001</v>
      </c>
      <c r="L28" s="71">
        <v>34.907350282000003</v>
      </c>
      <c r="M28" s="71">
        <v>36.348299793000002</v>
      </c>
      <c r="N28" s="71">
        <v>37.736318470000001</v>
      </c>
      <c r="O28" s="71">
        <v>36.875811755999997</v>
      </c>
      <c r="P28" s="71">
        <v>38.040650845999998</v>
      </c>
      <c r="Q28" s="71">
        <v>37.569159102999997</v>
      </c>
      <c r="R28" s="71">
        <v>37.172457735000002</v>
      </c>
      <c r="S28" s="71">
        <v>36.920817243000002</v>
      </c>
      <c r="T28" s="71">
        <v>36.663389416000001</v>
      </c>
      <c r="U28" s="71">
        <v>36.425930569000002</v>
      </c>
      <c r="V28" s="71">
        <v>35.825329164999999</v>
      </c>
      <c r="W28" s="71">
        <v>36.740021347999999</v>
      </c>
      <c r="X28" s="71">
        <v>35.978625710999999</v>
      </c>
      <c r="Y28" s="71">
        <v>37.699439400999999</v>
      </c>
      <c r="Z28" s="71">
        <v>38.4616063</v>
      </c>
      <c r="AA28" s="71">
        <v>37.737915448000003</v>
      </c>
      <c r="AB28" s="71">
        <v>38.636126668000003</v>
      </c>
      <c r="AC28" s="71">
        <v>38.298617331999999</v>
      </c>
      <c r="AD28" s="71">
        <v>38.191904115</v>
      </c>
      <c r="AE28" s="71">
        <v>37.787947602999999</v>
      </c>
      <c r="AF28" s="71">
        <v>37.545869670999998</v>
      </c>
      <c r="AG28" s="71">
        <v>37.180765272000002</v>
      </c>
      <c r="AH28" s="71">
        <v>36.533442078</v>
      </c>
      <c r="AI28" s="71">
        <v>37.271549071999999</v>
      </c>
      <c r="AJ28" s="71">
        <v>37.025454674000002</v>
      </c>
      <c r="AK28" s="71">
        <v>38.540193555000002</v>
      </c>
      <c r="AL28" s="71">
        <v>39.082322269999999</v>
      </c>
      <c r="AM28" s="71">
        <v>38.312766169</v>
      </c>
      <c r="AN28" s="71">
        <v>38.931850351000001</v>
      </c>
      <c r="AO28" s="71">
        <v>38.426752288000003</v>
      </c>
      <c r="AP28" s="71">
        <v>38.605305897000001</v>
      </c>
      <c r="AQ28" s="71">
        <v>38.144024909000002</v>
      </c>
      <c r="AR28" s="71">
        <v>38.129089270000001</v>
      </c>
      <c r="AS28" s="71">
        <v>37.834029352999998</v>
      </c>
      <c r="AT28" s="71">
        <v>37.033289052999997</v>
      </c>
      <c r="AU28" s="71">
        <v>38.353786309</v>
      </c>
      <c r="AV28" s="71">
        <v>37.577923650999999</v>
      </c>
      <c r="AW28" s="71">
        <v>39.154099090999999</v>
      </c>
      <c r="AX28" s="71">
        <v>40.195727660000003</v>
      </c>
      <c r="AY28" s="71">
        <v>39.038619687999997</v>
      </c>
      <c r="AZ28" s="792">
        <v>39.287935765999997</v>
      </c>
      <c r="BA28" s="792">
        <v>38.171544476000001</v>
      </c>
      <c r="BB28" s="792">
        <v>36.137706760999997</v>
      </c>
      <c r="BC28" s="792">
        <v>36.307854024000001</v>
      </c>
      <c r="BD28" s="792">
        <v>36.230955227000003</v>
      </c>
      <c r="BE28" s="792">
        <v>35.999119329000003</v>
      </c>
      <c r="BF28" s="317">
        <v>37.379265109999999</v>
      </c>
      <c r="BG28" s="317">
        <v>38.378824508999998</v>
      </c>
      <c r="BH28" s="317">
        <v>37.378218781999998</v>
      </c>
      <c r="BI28" s="317">
        <v>39.374273803999998</v>
      </c>
      <c r="BJ28" s="317">
        <v>40.462552414999998</v>
      </c>
      <c r="BK28" s="317">
        <v>38.936930865999997</v>
      </c>
      <c r="BL28" s="317">
        <v>39.794075694</v>
      </c>
      <c r="BM28" s="317">
        <v>39.026580441999997</v>
      </c>
      <c r="BN28" s="317">
        <v>39.364644482999999</v>
      </c>
      <c r="BO28" s="317">
        <v>38.879243795999997</v>
      </c>
      <c r="BP28" s="317">
        <v>38.693388489</v>
      </c>
      <c r="BQ28" s="317">
        <v>38.359258705000002</v>
      </c>
      <c r="BR28" s="317">
        <v>37.822273709000001</v>
      </c>
      <c r="BS28" s="317">
        <v>38.848295893</v>
      </c>
      <c r="BT28" s="317">
        <v>37.840003865</v>
      </c>
      <c r="BU28" s="317">
        <v>39.861177038999998</v>
      </c>
      <c r="BV28" s="317">
        <v>40.937535019000002</v>
      </c>
    </row>
    <row r="29" spans="1:74" ht="11.1" customHeight="1" x14ac:dyDescent="0.2">
      <c r="A29" s="267" t="s">
        <v>225</v>
      </c>
      <c r="B29" s="335" t="s">
        <v>226</v>
      </c>
      <c r="C29" s="226">
        <v>15.302720865</v>
      </c>
      <c r="D29" s="226">
        <v>15.492012724</v>
      </c>
      <c r="E29" s="226">
        <v>14.829719266</v>
      </c>
      <c r="F29" s="226">
        <v>15.127987415</v>
      </c>
      <c r="G29" s="226">
        <v>15.260764574</v>
      </c>
      <c r="H29" s="226">
        <v>15.165953587000001</v>
      </c>
      <c r="I29" s="226">
        <v>15.154021526999999</v>
      </c>
      <c r="J29" s="226">
        <v>14.760077641000001</v>
      </c>
      <c r="K29" s="226">
        <v>15.621466825000001</v>
      </c>
      <c r="L29" s="226">
        <v>14.684071284</v>
      </c>
      <c r="M29" s="226">
        <v>15.462394242</v>
      </c>
      <c r="N29" s="226">
        <v>15.95424038</v>
      </c>
      <c r="O29" s="226">
        <v>15.635659455000001</v>
      </c>
      <c r="P29" s="226">
        <v>16.109900117999999</v>
      </c>
      <c r="Q29" s="226">
        <v>16.013076874999999</v>
      </c>
      <c r="R29" s="226">
        <v>16.347110477000001</v>
      </c>
      <c r="S29" s="226">
        <v>16.112441275999998</v>
      </c>
      <c r="T29" s="226">
        <v>15.931467948</v>
      </c>
      <c r="U29" s="226">
        <v>15.869482065</v>
      </c>
      <c r="V29" s="226">
        <v>15.383658114999999</v>
      </c>
      <c r="W29" s="226">
        <v>16.219844950999999</v>
      </c>
      <c r="X29" s="226">
        <v>15.270416314</v>
      </c>
      <c r="Y29" s="226">
        <v>16.230045240999999</v>
      </c>
      <c r="Z29" s="226">
        <v>16.684967132000001</v>
      </c>
      <c r="AA29" s="226">
        <v>16.016943026</v>
      </c>
      <c r="AB29" s="226">
        <v>16.502748291</v>
      </c>
      <c r="AC29" s="226">
        <v>16.403563963</v>
      </c>
      <c r="AD29" s="226">
        <v>16.745743144999999</v>
      </c>
      <c r="AE29" s="226">
        <v>16.505351416</v>
      </c>
      <c r="AF29" s="226">
        <v>16.31996496</v>
      </c>
      <c r="AG29" s="226">
        <v>16.256467520000001</v>
      </c>
      <c r="AH29" s="226">
        <v>15.758796503999999</v>
      </c>
      <c r="AI29" s="226">
        <v>16.615374184</v>
      </c>
      <c r="AJ29" s="226">
        <v>15.642793244</v>
      </c>
      <c r="AK29" s="226">
        <v>16.625823214</v>
      </c>
      <c r="AL29" s="226">
        <v>17.091838609</v>
      </c>
      <c r="AM29" s="226">
        <v>16.235188234999999</v>
      </c>
      <c r="AN29" s="226">
        <v>16.635403153999999</v>
      </c>
      <c r="AO29" s="226">
        <v>16.384396072000001</v>
      </c>
      <c r="AP29" s="226">
        <v>16.747745567999999</v>
      </c>
      <c r="AQ29" s="226">
        <v>16.626587264000001</v>
      </c>
      <c r="AR29" s="226">
        <v>16.646159314999998</v>
      </c>
      <c r="AS29" s="226">
        <v>16.406354834999998</v>
      </c>
      <c r="AT29" s="226">
        <v>15.924281098</v>
      </c>
      <c r="AU29" s="226">
        <v>16.989508864000001</v>
      </c>
      <c r="AV29" s="226">
        <v>15.851697155</v>
      </c>
      <c r="AW29" s="226">
        <v>17.004083485999999</v>
      </c>
      <c r="AX29" s="226">
        <v>17.545446953999999</v>
      </c>
      <c r="AY29" s="226">
        <v>16.539844980000002</v>
      </c>
      <c r="AZ29" s="780">
        <v>16.826605359999999</v>
      </c>
      <c r="BA29" s="780">
        <v>16.387399204000001</v>
      </c>
      <c r="BB29" s="780">
        <v>16.092710865000001</v>
      </c>
      <c r="BC29" s="780">
        <v>15.654014083</v>
      </c>
      <c r="BD29" s="780">
        <v>15.731211247999999</v>
      </c>
      <c r="BE29" s="780">
        <v>15.593884169000001</v>
      </c>
      <c r="BF29" s="287">
        <v>15.862078211</v>
      </c>
      <c r="BG29" s="287">
        <v>17.016659924999999</v>
      </c>
      <c r="BH29" s="287">
        <v>15.761514071000001</v>
      </c>
      <c r="BI29" s="287">
        <v>16.964122326999998</v>
      </c>
      <c r="BJ29" s="287">
        <v>17.607163557</v>
      </c>
      <c r="BK29" s="287">
        <v>16.472828315000001</v>
      </c>
      <c r="BL29" s="287">
        <v>16.766037864000001</v>
      </c>
      <c r="BM29" s="287">
        <v>16.398753250999999</v>
      </c>
      <c r="BN29" s="287">
        <v>17.113792257</v>
      </c>
      <c r="BO29" s="287">
        <v>16.641712030000001</v>
      </c>
      <c r="BP29" s="287">
        <v>16.714510400999998</v>
      </c>
      <c r="BQ29" s="287">
        <v>16.556712545</v>
      </c>
      <c r="BR29" s="287">
        <v>15.986361670000001</v>
      </c>
      <c r="BS29" s="287">
        <v>17.166909639</v>
      </c>
      <c r="BT29" s="287">
        <v>15.852861174999999</v>
      </c>
      <c r="BU29" s="287">
        <v>17.072290893000002</v>
      </c>
      <c r="BV29" s="287">
        <v>17.729793959999999</v>
      </c>
    </row>
    <row r="30" spans="1:74" ht="11.1" customHeight="1" x14ac:dyDescent="0.2">
      <c r="A30" s="267" t="s">
        <v>414</v>
      </c>
      <c r="B30" s="335" t="s">
        <v>302</v>
      </c>
      <c r="C30" s="226">
        <v>4.9393917900000002</v>
      </c>
      <c r="D30" s="226">
        <v>5.3206849032000001</v>
      </c>
      <c r="E30" s="226">
        <v>5.2921055030000002</v>
      </c>
      <c r="F30" s="226">
        <v>5.2214396152999996</v>
      </c>
      <c r="G30" s="226">
        <v>5.2981753629000004</v>
      </c>
      <c r="H30" s="226">
        <v>5.2129321480000002</v>
      </c>
      <c r="I30" s="226">
        <v>4.9436014358999998</v>
      </c>
      <c r="J30" s="226">
        <v>4.8336482235</v>
      </c>
      <c r="K30" s="226">
        <v>4.9159115466000003</v>
      </c>
      <c r="L30" s="226">
        <v>5.0455997133999997</v>
      </c>
      <c r="M30" s="226">
        <v>5.2566994541999996</v>
      </c>
      <c r="N30" s="226">
        <v>5.3163760288999997</v>
      </c>
      <c r="O30" s="226">
        <v>5.1824484086</v>
      </c>
      <c r="P30" s="226">
        <v>5.5825041182000001</v>
      </c>
      <c r="Q30" s="226">
        <v>5.5525183885000002</v>
      </c>
      <c r="R30" s="226">
        <v>5.4783751877000002</v>
      </c>
      <c r="S30" s="226">
        <v>5.5588869329000001</v>
      </c>
      <c r="T30" s="226">
        <v>5.4694490866000001</v>
      </c>
      <c r="U30" s="226">
        <v>5.1868652018999999</v>
      </c>
      <c r="V30" s="226">
        <v>5.0715014334999999</v>
      </c>
      <c r="W30" s="226">
        <v>5.1578127540000001</v>
      </c>
      <c r="X30" s="226">
        <v>5.2938825906</v>
      </c>
      <c r="Y30" s="226">
        <v>5.5153700858999999</v>
      </c>
      <c r="Z30" s="226">
        <v>5.5779832136999996</v>
      </c>
      <c r="AA30" s="226">
        <v>5.5023717209000003</v>
      </c>
      <c r="AB30" s="226">
        <v>5.8921586446000003</v>
      </c>
      <c r="AC30" s="226">
        <v>5.8709597998999996</v>
      </c>
      <c r="AD30" s="226">
        <v>5.6875228621999998</v>
      </c>
      <c r="AE30" s="226">
        <v>5.7507066934999997</v>
      </c>
      <c r="AF30" s="226">
        <v>5.6472784466999997</v>
      </c>
      <c r="AG30" s="226">
        <v>5.5645867972999996</v>
      </c>
      <c r="AH30" s="226">
        <v>5.1053567267000002</v>
      </c>
      <c r="AI30" s="226">
        <v>5.0611187102999997</v>
      </c>
      <c r="AJ30" s="226">
        <v>5.5630114584000001</v>
      </c>
      <c r="AK30" s="226">
        <v>5.8436797801000004</v>
      </c>
      <c r="AL30" s="226">
        <v>5.7107553620999996</v>
      </c>
      <c r="AM30" s="226">
        <v>5.6926710887</v>
      </c>
      <c r="AN30" s="226">
        <v>5.7278989564999998</v>
      </c>
      <c r="AO30" s="226">
        <v>5.7494273239</v>
      </c>
      <c r="AP30" s="226">
        <v>5.7085764124000002</v>
      </c>
      <c r="AQ30" s="226">
        <v>5.8975150067</v>
      </c>
      <c r="AR30" s="226">
        <v>5.6881443914999998</v>
      </c>
      <c r="AS30" s="226">
        <v>5.4502315378999997</v>
      </c>
      <c r="AT30" s="226">
        <v>5.3253475259999998</v>
      </c>
      <c r="AU30" s="226">
        <v>5.3650383963000001</v>
      </c>
      <c r="AV30" s="226">
        <v>5.6561554924999999</v>
      </c>
      <c r="AW30" s="226">
        <v>5.8889130310000004</v>
      </c>
      <c r="AX30" s="226">
        <v>5.9091848366999997</v>
      </c>
      <c r="AY30" s="226">
        <v>5.6621410132000003</v>
      </c>
      <c r="AZ30" s="780">
        <v>5.794799684</v>
      </c>
      <c r="BA30" s="780">
        <v>5.6929882773999996</v>
      </c>
      <c r="BB30" s="780">
        <v>5.4971719331999997</v>
      </c>
      <c r="BC30" s="780">
        <v>5.6713139992999997</v>
      </c>
      <c r="BD30" s="780">
        <v>5.5149101592000003</v>
      </c>
      <c r="BE30" s="780">
        <v>5.3243276824999999</v>
      </c>
      <c r="BF30" s="287">
        <v>5.4103399323000003</v>
      </c>
      <c r="BG30" s="287">
        <v>5.3954294127000004</v>
      </c>
      <c r="BH30" s="287">
        <v>5.6452265507000003</v>
      </c>
      <c r="BI30" s="287">
        <v>5.8894734474000003</v>
      </c>
      <c r="BJ30" s="287">
        <v>5.9107459082</v>
      </c>
      <c r="BK30" s="287">
        <v>5.7331147005999998</v>
      </c>
      <c r="BL30" s="287">
        <v>6.0703928651999997</v>
      </c>
      <c r="BM30" s="287">
        <v>6.0586695909000001</v>
      </c>
      <c r="BN30" s="287">
        <v>6.0456951441999998</v>
      </c>
      <c r="BO30" s="287">
        <v>6.2240991761000002</v>
      </c>
      <c r="BP30" s="287">
        <v>6.0338865072000001</v>
      </c>
      <c r="BQ30" s="287">
        <v>5.7648445858999997</v>
      </c>
      <c r="BR30" s="287">
        <v>5.6778270153000001</v>
      </c>
      <c r="BS30" s="287">
        <v>5.6621924525000003</v>
      </c>
      <c r="BT30" s="287">
        <v>5.9336339523000001</v>
      </c>
      <c r="BU30" s="287">
        <v>6.1897412875000004</v>
      </c>
      <c r="BV30" s="287">
        <v>6.1920467223999998</v>
      </c>
    </row>
    <row r="31" spans="1:74" ht="11.1" customHeight="1" x14ac:dyDescent="0.2">
      <c r="A31" s="267" t="s">
        <v>215</v>
      </c>
      <c r="B31" s="335" t="s">
        <v>216</v>
      </c>
      <c r="C31" s="261">
        <v>3.7709999999999999</v>
      </c>
      <c r="D31" s="261">
        <v>3.8090999999999999</v>
      </c>
      <c r="E31" s="261">
        <v>3.4796999999999998</v>
      </c>
      <c r="F31" s="261">
        <v>2.9710999999999999</v>
      </c>
      <c r="G31" s="261">
        <v>2.9194</v>
      </c>
      <c r="H31" s="261">
        <v>3.0842999999999998</v>
      </c>
      <c r="I31" s="261">
        <v>3.0636999999999999</v>
      </c>
      <c r="J31" s="261">
        <v>3.2801999999999998</v>
      </c>
      <c r="K31" s="261">
        <v>3.1183999999999998</v>
      </c>
      <c r="L31" s="261">
        <v>3.1932</v>
      </c>
      <c r="M31" s="261">
        <v>3.4176000000000002</v>
      </c>
      <c r="N31" s="261">
        <v>3.9664999999999999</v>
      </c>
      <c r="O31" s="261">
        <v>3.7176</v>
      </c>
      <c r="P31" s="261">
        <v>3.8746</v>
      </c>
      <c r="Q31" s="261">
        <v>3.4718</v>
      </c>
      <c r="R31" s="261">
        <v>3.1440999999999999</v>
      </c>
      <c r="S31" s="261">
        <v>2.9523000000000001</v>
      </c>
      <c r="T31" s="261">
        <v>3.0402999999999998</v>
      </c>
      <c r="U31" s="261">
        <v>3.0221</v>
      </c>
      <c r="V31" s="261">
        <v>3.0800999999999998</v>
      </c>
      <c r="W31" s="261">
        <v>3.0510000000000002</v>
      </c>
      <c r="X31" s="261">
        <v>3.0369000000000002</v>
      </c>
      <c r="Y31" s="261">
        <v>3.3893</v>
      </c>
      <c r="Z31" s="261">
        <v>3.6996000000000002</v>
      </c>
      <c r="AA31" s="261">
        <v>3.4416000000000002</v>
      </c>
      <c r="AB31" s="261">
        <v>3.5148000000000001</v>
      </c>
      <c r="AC31" s="261">
        <v>3.3511000000000002</v>
      </c>
      <c r="AD31" s="261">
        <v>3.0954999999999999</v>
      </c>
      <c r="AE31" s="261">
        <v>2.8754</v>
      </c>
      <c r="AF31" s="261">
        <v>2.8786</v>
      </c>
      <c r="AG31" s="261">
        <v>2.8611</v>
      </c>
      <c r="AH31" s="261">
        <v>2.9569999999999999</v>
      </c>
      <c r="AI31" s="261">
        <v>2.9098000000000002</v>
      </c>
      <c r="AJ31" s="261">
        <v>2.9548000000000001</v>
      </c>
      <c r="AK31" s="261">
        <v>3.2989000000000002</v>
      </c>
      <c r="AL31" s="261">
        <v>3.5568</v>
      </c>
      <c r="AM31" s="261">
        <v>3.3774000000000002</v>
      </c>
      <c r="AN31" s="261">
        <v>3.4581</v>
      </c>
      <c r="AO31" s="261">
        <v>3.2111000000000001</v>
      </c>
      <c r="AP31" s="261">
        <v>3.0531000000000001</v>
      </c>
      <c r="AQ31" s="261">
        <v>2.7181000000000002</v>
      </c>
      <c r="AR31" s="261">
        <v>2.8574999999999999</v>
      </c>
      <c r="AS31" s="261">
        <v>2.8277999999999999</v>
      </c>
      <c r="AT31" s="261">
        <v>2.8759000000000001</v>
      </c>
      <c r="AU31" s="261">
        <v>2.9365000000000001</v>
      </c>
      <c r="AV31" s="261">
        <v>2.9384999999999999</v>
      </c>
      <c r="AW31" s="261">
        <v>3.1215999999999999</v>
      </c>
      <c r="AX31" s="261">
        <v>3.5089999999999999</v>
      </c>
      <c r="AY31" s="261">
        <v>3.3714</v>
      </c>
      <c r="AZ31" s="794">
        <v>3.3534999999999999</v>
      </c>
      <c r="BA31" s="794">
        <v>3.1000999999999999</v>
      </c>
      <c r="BB31" s="794">
        <v>2.6652999999999998</v>
      </c>
      <c r="BC31" s="794">
        <v>2.5926631065999999</v>
      </c>
      <c r="BD31" s="794">
        <v>2.5981449272999999</v>
      </c>
      <c r="BE31" s="794">
        <v>2.7028954813000001</v>
      </c>
      <c r="BF31" s="329">
        <v>2.8532527924000002</v>
      </c>
      <c r="BG31" s="329">
        <v>2.7829534856000002</v>
      </c>
      <c r="BH31" s="329">
        <v>2.8071458224999999</v>
      </c>
      <c r="BI31" s="329">
        <v>3.0876529061000002</v>
      </c>
      <c r="BJ31" s="329">
        <v>3.4388702002999998</v>
      </c>
      <c r="BK31" s="329">
        <v>3.2595460129</v>
      </c>
      <c r="BL31" s="329">
        <v>3.438280175</v>
      </c>
      <c r="BM31" s="329">
        <v>3.1375694788000001</v>
      </c>
      <c r="BN31" s="329">
        <v>2.8228812065</v>
      </c>
      <c r="BO31" s="329">
        <v>2.6201205926000002</v>
      </c>
      <c r="BP31" s="329">
        <v>2.6157069689000001</v>
      </c>
      <c r="BQ31" s="329">
        <v>2.7121723295</v>
      </c>
      <c r="BR31" s="329">
        <v>2.7769940614999999</v>
      </c>
      <c r="BS31" s="329">
        <v>2.7083215557</v>
      </c>
      <c r="BT31" s="329">
        <v>2.7319540561000002</v>
      </c>
      <c r="BU31" s="329">
        <v>3.0059699058999998</v>
      </c>
      <c r="BV31" s="329">
        <v>3.3490596564000001</v>
      </c>
    </row>
    <row r="32" spans="1:74" ht="28.35" customHeight="1" x14ac:dyDescent="0.2">
      <c r="B32" s="1029" t="s">
        <v>415</v>
      </c>
      <c r="C32" s="1030"/>
      <c r="D32" s="1030"/>
      <c r="E32" s="1030"/>
      <c r="F32" s="1030"/>
      <c r="G32" s="1030"/>
      <c r="H32" s="1030"/>
      <c r="I32" s="1030"/>
      <c r="J32" s="1030"/>
      <c r="K32" s="1030"/>
      <c r="L32" s="1030"/>
      <c r="M32" s="1030"/>
      <c r="N32" s="1030"/>
      <c r="O32" s="1030"/>
      <c r="P32" s="1030"/>
      <c r="Q32" s="1030"/>
    </row>
    <row r="33" spans="2:17" ht="34.5" customHeight="1" x14ac:dyDescent="0.2">
      <c r="B33" s="1030" t="s">
        <v>416</v>
      </c>
      <c r="C33" s="1030"/>
      <c r="D33" s="1030"/>
      <c r="E33" s="1030"/>
      <c r="F33" s="1030"/>
      <c r="G33" s="1030"/>
      <c r="H33" s="1030"/>
      <c r="I33" s="1030"/>
      <c r="J33" s="1030"/>
      <c r="K33" s="1030"/>
      <c r="L33" s="1030"/>
      <c r="M33" s="1030"/>
      <c r="N33" s="1030"/>
      <c r="O33" s="1030"/>
      <c r="P33" s="1030"/>
      <c r="Q33" s="1030"/>
    </row>
    <row r="34" spans="2:17" ht="12" customHeight="1" x14ac:dyDescent="0.2">
      <c r="B34" s="691" t="s">
        <v>114</v>
      </c>
      <c r="C34" s="882"/>
      <c r="D34" s="882"/>
      <c r="E34" s="882"/>
      <c r="F34" s="882"/>
      <c r="G34" s="882"/>
      <c r="H34" s="882"/>
      <c r="I34" s="882"/>
      <c r="J34" s="882"/>
      <c r="K34" s="882"/>
      <c r="L34" s="882"/>
      <c r="M34" s="882"/>
      <c r="N34" s="882"/>
      <c r="O34" s="882"/>
      <c r="P34" s="882"/>
      <c r="Q34" s="882"/>
    </row>
    <row r="35" spans="2:17" ht="12" customHeight="1" x14ac:dyDescent="0.2">
      <c r="B35" s="974" t="str">
        <f>Dates!$G$2</f>
        <v>EIA completed modeling and analysis for this report on Thursday, August 6, 2026.</v>
      </c>
      <c r="C35" s="975"/>
      <c r="D35" s="975"/>
      <c r="E35" s="975"/>
      <c r="F35" s="975"/>
      <c r="G35" s="975"/>
      <c r="H35" s="975"/>
      <c r="I35" s="975"/>
      <c r="J35" s="975"/>
      <c r="K35" s="975"/>
      <c r="L35" s="975"/>
      <c r="M35" s="975"/>
      <c r="N35" s="975"/>
      <c r="O35" s="975"/>
      <c r="P35" s="975"/>
      <c r="Q35" s="975"/>
    </row>
    <row r="36" spans="2:17" ht="12" customHeight="1" x14ac:dyDescent="0.2">
      <c r="B36" s="1002" t="s">
        <v>115</v>
      </c>
      <c r="C36" s="1003"/>
      <c r="D36" s="1003"/>
      <c r="E36" s="1003"/>
      <c r="F36" s="1003"/>
      <c r="G36" s="1003"/>
      <c r="H36" s="1003"/>
      <c r="I36" s="1003"/>
      <c r="J36" s="1003"/>
      <c r="K36" s="1003"/>
      <c r="L36" s="1003"/>
      <c r="M36" s="1003"/>
      <c r="N36" s="1003"/>
      <c r="O36" s="1003"/>
      <c r="P36" s="1003"/>
      <c r="Q36" s="1003"/>
    </row>
    <row r="37" spans="2:17" ht="12" customHeight="1" x14ac:dyDescent="0.2">
      <c r="B37" s="976" t="s">
        <v>116</v>
      </c>
      <c r="C37" s="977"/>
      <c r="D37" s="977"/>
      <c r="E37" s="977"/>
      <c r="F37" s="977"/>
      <c r="G37" s="977"/>
      <c r="H37" s="977"/>
      <c r="I37" s="977"/>
      <c r="J37" s="977"/>
      <c r="K37" s="977"/>
      <c r="L37" s="977"/>
      <c r="M37" s="977"/>
      <c r="N37" s="977"/>
      <c r="O37" s="977"/>
      <c r="P37" s="977"/>
      <c r="Q37" s="977"/>
    </row>
    <row r="38" spans="2:17" ht="12" customHeight="1" x14ac:dyDescent="0.2">
      <c r="B38" s="966" t="s">
        <v>122</v>
      </c>
      <c r="C38" s="1005"/>
      <c r="D38" s="1005"/>
      <c r="E38" s="1005"/>
      <c r="F38" s="1005"/>
      <c r="G38" s="1005"/>
      <c r="H38" s="1005"/>
      <c r="I38" s="1005"/>
      <c r="J38" s="1005"/>
      <c r="K38" s="1005"/>
      <c r="L38" s="1005"/>
      <c r="M38" s="1005"/>
      <c r="N38" s="1005"/>
      <c r="O38" s="1005"/>
      <c r="P38" s="1005"/>
      <c r="Q38" s="1005"/>
    </row>
    <row r="39" spans="2:17" ht="12" customHeight="1" x14ac:dyDescent="0.2">
      <c r="B39" s="698" t="s">
        <v>118</v>
      </c>
      <c r="C39" s="880"/>
      <c r="D39" s="880"/>
      <c r="E39" s="880"/>
      <c r="F39" s="880"/>
      <c r="G39" s="880"/>
      <c r="H39" s="880"/>
      <c r="I39" s="880"/>
      <c r="J39" s="880"/>
      <c r="K39" s="880"/>
      <c r="L39" s="880"/>
      <c r="M39" s="880"/>
      <c r="N39" s="880"/>
      <c r="O39" s="880"/>
      <c r="P39" s="880"/>
      <c r="Q39" s="881"/>
    </row>
    <row r="40" spans="2:17" ht="12.75" x14ac:dyDescent="0.2">
      <c r="B40" s="1027" t="s">
        <v>250</v>
      </c>
      <c r="C40" s="1028"/>
      <c r="D40" s="1028"/>
      <c r="E40" s="1028"/>
      <c r="F40" s="1028"/>
      <c r="G40" s="1028"/>
      <c r="H40" s="1028"/>
      <c r="I40" s="1028"/>
      <c r="J40" s="1028"/>
      <c r="K40" s="1028"/>
      <c r="L40" s="1028"/>
      <c r="M40" s="1028"/>
      <c r="N40" s="1028"/>
      <c r="O40" s="1028"/>
      <c r="P40" s="1028"/>
      <c r="Q40" s="1028"/>
    </row>
    <row r="41" spans="2:17" ht="12.75" x14ac:dyDescent="0.2">
      <c r="B41" s="994" t="s">
        <v>191</v>
      </c>
      <c r="C41" s="1028"/>
      <c r="D41" s="1028"/>
      <c r="E41" s="1028"/>
      <c r="F41" s="1028"/>
      <c r="G41" s="1028"/>
      <c r="H41" s="1028"/>
      <c r="I41" s="1028"/>
      <c r="J41" s="1028"/>
      <c r="K41" s="1028"/>
      <c r="L41" s="1028"/>
      <c r="M41" s="1028"/>
      <c r="N41" s="1028"/>
      <c r="O41" s="1028"/>
      <c r="P41" s="1028"/>
      <c r="Q41" s="1028"/>
    </row>
  </sheetData>
  <mergeCells count="16">
    <mergeCell ref="B1:Q1"/>
    <mergeCell ref="B2:Q2"/>
    <mergeCell ref="B38:Q38"/>
    <mergeCell ref="B40:Q40"/>
    <mergeCell ref="B41:Q41"/>
    <mergeCell ref="C3:N3"/>
    <mergeCell ref="O3:Z3"/>
    <mergeCell ref="B32:Q32"/>
    <mergeCell ref="B33:Q33"/>
    <mergeCell ref="B35:Q35"/>
    <mergeCell ref="B36:Q36"/>
    <mergeCell ref="AA3:AL3"/>
    <mergeCell ref="AM3:AX3"/>
    <mergeCell ref="AY3:BJ3"/>
    <mergeCell ref="BK3:BV3"/>
    <mergeCell ref="B37:Q37"/>
  </mergeCells>
  <pageMargins left="0.25" right="0.25" top="0.25" bottom="0.25" header="0.5" footer="0.5"/>
  <pageSetup scale="19"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Dates</vt:lpstr>
      <vt:lpstr>Contents</vt:lpstr>
      <vt:lpstr>1tab</vt:lpstr>
      <vt:lpstr>2tab</vt:lpstr>
      <vt:lpstr>3atab</vt:lpstr>
      <vt:lpstr>3btab</vt:lpstr>
      <vt:lpstr>3ctab</vt:lpstr>
      <vt:lpstr>3dtab</vt:lpstr>
      <vt:lpstr>3etab</vt:lpstr>
      <vt:lpstr>4atab</vt:lpstr>
      <vt:lpstr>4btab</vt:lpstr>
      <vt:lpstr>4ctab</vt:lpstr>
      <vt:lpstr>4dtab</vt:lpstr>
      <vt:lpstr>5atab</vt:lpstr>
      <vt:lpstr>5btab</vt:lpstr>
      <vt:lpstr>6tab</vt:lpstr>
      <vt:lpstr>7atab</vt:lpstr>
      <vt:lpstr>7btab</vt:lpstr>
      <vt:lpstr>7ctab</vt:lpstr>
      <vt:lpstr>7d(1)tab</vt:lpstr>
      <vt:lpstr>7d(2)tab</vt:lpstr>
      <vt:lpstr>7etab</vt:lpstr>
      <vt:lpstr>8tab</vt:lpstr>
      <vt:lpstr>9atab</vt:lpstr>
      <vt:lpstr>9btab</vt:lpstr>
      <vt:lpstr>9ctab</vt:lpstr>
      <vt:lpstr>10atab</vt:lpstr>
      <vt:lpstr>10btab</vt:lpstr>
      <vt:lpstr>'10atab'!Print_Area</vt:lpstr>
      <vt:lpstr>'10btab'!Print_Area</vt:lpstr>
      <vt:lpstr>'1tab'!Print_Area</vt:lpstr>
      <vt:lpstr>'2tab'!Print_Area</vt:lpstr>
      <vt:lpstr>'3atab'!Print_Area</vt:lpstr>
      <vt:lpstr>'3btab'!Print_Area</vt:lpstr>
      <vt:lpstr>'3ctab'!Print_Area</vt:lpstr>
      <vt:lpstr>'3dtab'!Print_Area</vt:lpstr>
      <vt:lpstr>'3etab'!Print_Area</vt:lpstr>
      <vt:lpstr>'4atab'!Print_Area</vt:lpstr>
      <vt:lpstr>'4btab'!Print_Area</vt:lpstr>
      <vt:lpstr>'4ctab'!Print_Area</vt:lpstr>
      <vt:lpstr>'4dtab'!Print_Area</vt:lpstr>
      <vt:lpstr>'5atab'!Print_Area</vt:lpstr>
      <vt:lpstr>'5btab'!Print_Area</vt:lpstr>
      <vt:lpstr>'6tab'!Print_Area</vt:lpstr>
      <vt:lpstr>'7atab'!Print_Area</vt:lpstr>
      <vt:lpstr>'7btab'!Print_Area</vt:lpstr>
      <vt:lpstr>'7ctab'!Print_Area</vt:lpstr>
      <vt:lpstr>'7d(1)tab'!Print_Area</vt:lpstr>
      <vt:lpstr>'7d(2)tab'!Print_Area</vt:lpstr>
      <vt:lpstr>'7etab'!Print_Area</vt:lpstr>
      <vt:lpstr>'8tab'!Print_Area</vt:lpstr>
      <vt:lpstr>'9atab'!Print_Area</vt:lpstr>
      <vt:lpstr>'9btab'!Print_Area</vt:lpstr>
      <vt:lpstr>'9ctab'!Print_Area</vt:lpstr>
      <vt:lpstr>Contents!Print_Area</vt:lpstr>
    </vt:vector>
  </TitlesOfParts>
  <Manager/>
  <Company>DOE/EIA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Hess, Timothy</dc:creator>
  <cp:keywords/>
  <dc:description/>
  <cp:lastModifiedBy>Mayfield, Alex</cp:lastModifiedBy>
  <cp:revision/>
  <dcterms:created xsi:type="dcterms:W3CDTF">2006-10-10T12:45:59Z</dcterms:created>
  <dcterms:modified xsi:type="dcterms:W3CDTF">2026-08-24T15:53:14Z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{4A4165F2-3EA0-4F3F-8873-8BA0E2B8BCA9}</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